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3\ผลการดำเนินงาน Planfin 63\"/>
    </mc:Choice>
  </mc:AlternateContent>
  <xr:revisionPtr revIDLastSave="0" documentId="13_ncr:1_{510588C7-89F9-406D-8961-684BCCFD39F5}" xr6:coauthVersionLast="36" xr6:coauthVersionMax="36" xr10:uidLastSave="{00000000-0000-0000-0000-000000000000}"/>
  <bookViews>
    <workbookView xWindow="4395" yWindow="315" windowWidth="24960" windowHeight="13860" tabRatio="784" xr2:uid="{00000000-000D-0000-FFFF-FFFF00000000}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3" sheetId="46" r:id="rId11"/>
    <sheet name="ผลการดำเนินงาน Planfin 63" sheetId="11" r:id="rId12"/>
    <sheet name="Sheet10" sheetId="10" r:id="rId13"/>
    <sheet name="Sheet2" sheetId="14" r:id="rId14"/>
  </sheets>
  <externalReferences>
    <externalReference r:id="rId15"/>
    <externalReference r:id="rId16"/>
  </externalReferences>
  <definedNames>
    <definedName name="_xlnm._FilterDatabase" localSheetId="10" hidden="1">'ผูกสูตร Planfin63'!$A$3:$CC$789</definedName>
    <definedName name="DATA" localSheetId="6">[1]DATA2558!#REF!</definedName>
    <definedName name="DATA" localSheetId="9">[1]DATA2558!#REF!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Planfin63'!$B:$G,'ผูกสูตร Planfin63'!$3:$5</definedName>
    <definedName name="Query2">#REF!</definedName>
  </definedNames>
  <calcPr calcId="191029"/>
</workbook>
</file>

<file path=xl/calcChain.xml><?xml version="1.0" encoding="utf-8"?>
<calcChain xmlns="http://schemas.openxmlformats.org/spreadsheetml/2006/main">
  <c r="BT788" i="46" l="1"/>
  <c r="BH788" i="46"/>
  <c r="AV788" i="46"/>
  <c r="AJ788" i="46"/>
  <c r="X788" i="46"/>
  <c r="L788" i="46"/>
  <c r="CC787" i="46"/>
  <c r="CC786" i="46"/>
  <c r="CC785" i="46"/>
  <c r="CB784" i="46"/>
  <c r="CA784" i="46"/>
  <c r="BZ784" i="46"/>
  <c r="BY784" i="46"/>
  <c r="BX784" i="46"/>
  <c r="BW784" i="46"/>
  <c r="BV784" i="46"/>
  <c r="BU784" i="46"/>
  <c r="BT784" i="46"/>
  <c r="BS784" i="46"/>
  <c r="BR784" i="46"/>
  <c r="BQ784" i="46"/>
  <c r="BP784" i="46"/>
  <c r="BO784" i="46"/>
  <c r="BN784" i="46"/>
  <c r="BM784" i="46"/>
  <c r="BL784" i="46"/>
  <c r="BK784" i="46"/>
  <c r="BJ784" i="46"/>
  <c r="BI784" i="46"/>
  <c r="BH784" i="46"/>
  <c r="BG784" i="46"/>
  <c r="BF784" i="46"/>
  <c r="BE784" i="46"/>
  <c r="BD784" i="46"/>
  <c r="BC784" i="46"/>
  <c r="BB784" i="46"/>
  <c r="BA784" i="46"/>
  <c r="AZ784" i="46"/>
  <c r="AY784" i="46"/>
  <c r="AX784" i="46"/>
  <c r="AW784" i="46"/>
  <c r="AV784" i="46"/>
  <c r="AU784" i="46"/>
  <c r="AT784" i="46"/>
  <c r="AS784" i="46"/>
  <c r="AR784" i="46"/>
  <c r="AQ784" i="46"/>
  <c r="AP784" i="46"/>
  <c r="AO784" i="46"/>
  <c r="AN784" i="46"/>
  <c r="AM784" i="46"/>
  <c r="AL784" i="46"/>
  <c r="AK784" i="46"/>
  <c r="AJ784" i="46"/>
  <c r="AI784" i="46"/>
  <c r="AH784" i="46"/>
  <c r="AG784" i="46"/>
  <c r="AF784" i="46"/>
  <c r="AE784" i="46"/>
  <c r="AD784" i="46"/>
  <c r="AC784" i="46"/>
  <c r="AB784" i="46"/>
  <c r="AA784" i="46"/>
  <c r="Z784" i="46"/>
  <c r="Y784" i="46"/>
  <c r="X784" i="46"/>
  <c r="W784" i="46"/>
  <c r="V784" i="46"/>
  <c r="U784" i="46"/>
  <c r="T784" i="46"/>
  <c r="S784" i="46"/>
  <c r="R784" i="46"/>
  <c r="Q784" i="46"/>
  <c r="P784" i="46"/>
  <c r="O784" i="46"/>
  <c r="N784" i="46"/>
  <c r="M784" i="46"/>
  <c r="L784" i="46"/>
  <c r="K784" i="46"/>
  <c r="J784" i="46"/>
  <c r="I784" i="46"/>
  <c r="H784" i="46"/>
  <c r="CC784" i="46" s="1"/>
  <c r="CB783" i="46"/>
  <c r="CA783" i="46"/>
  <c r="BZ783" i="46"/>
  <c r="BY783" i="46"/>
  <c r="BX783" i="46"/>
  <c r="BW783" i="46"/>
  <c r="BV783" i="46"/>
  <c r="BU783" i="46"/>
  <c r="BT783" i="46"/>
  <c r="BS783" i="46"/>
  <c r="BR783" i="46"/>
  <c r="BQ783" i="46"/>
  <c r="BP783" i="46"/>
  <c r="BO783" i="46"/>
  <c r="BN783" i="46"/>
  <c r="BM783" i="46"/>
  <c r="BL783" i="46"/>
  <c r="BK783" i="46"/>
  <c r="BJ783" i="46"/>
  <c r="BI783" i="46"/>
  <c r="BH783" i="46"/>
  <c r="BG783" i="46"/>
  <c r="BF783" i="46"/>
  <c r="BE783" i="46"/>
  <c r="BD783" i="46"/>
  <c r="BC783" i="46"/>
  <c r="BB783" i="46"/>
  <c r="BA783" i="46"/>
  <c r="AZ783" i="46"/>
  <c r="AY783" i="46"/>
  <c r="AX783" i="46"/>
  <c r="AW783" i="46"/>
  <c r="AV783" i="46"/>
  <c r="AU783" i="46"/>
  <c r="AT783" i="46"/>
  <c r="AS783" i="46"/>
  <c r="AR783" i="46"/>
  <c r="AQ783" i="46"/>
  <c r="AP783" i="46"/>
  <c r="AO783" i="46"/>
  <c r="AN783" i="46"/>
  <c r="AM783" i="46"/>
  <c r="AL783" i="46"/>
  <c r="AK783" i="46"/>
  <c r="AJ783" i="46"/>
  <c r="AI783" i="46"/>
  <c r="AH783" i="46"/>
  <c r="AG783" i="46"/>
  <c r="AF783" i="46"/>
  <c r="AE783" i="46"/>
  <c r="AD783" i="46"/>
  <c r="AC783" i="46"/>
  <c r="AB783" i="46"/>
  <c r="AA783" i="46"/>
  <c r="Z783" i="46"/>
  <c r="Y783" i="46"/>
  <c r="X783" i="46"/>
  <c r="W783" i="46"/>
  <c r="V783" i="46"/>
  <c r="U783" i="46"/>
  <c r="T783" i="46"/>
  <c r="S783" i="46"/>
  <c r="R783" i="46"/>
  <c r="Q783" i="46"/>
  <c r="P783" i="46"/>
  <c r="O783" i="46"/>
  <c r="N783" i="46"/>
  <c r="M783" i="46"/>
  <c r="L783" i="46"/>
  <c r="K783" i="46"/>
  <c r="J783" i="46"/>
  <c r="I783" i="46"/>
  <c r="H783" i="46"/>
  <c r="CC783" i="46" s="1"/>
  <c r="CB782" i="46"/>
  <c r="CA782" i="46"/>
  <c r="BZ782" i="46"/>
  <c r="BY782" i="46"/>
  <c r="BX782" i="46"/>
  <c r="BW782" i="46"/>
  <c r="BV782" i="46"/>
  <c r="BU782" i="46"/>
  <c r="BT782" i="46"/>
  <c r="BS782" i="46"/>
  <c r="BR782" i="46"/>
  <c r="BQ782" i="46"/>
  <c r="BP782" i="46"/>
  <c r="BO782" i="46"/>
  <c r="BN782" i="46"/>
  <c r="BM782" i="46"/>
  <c r="BL782" i="46"/>
  <c r="BK782" i="46"/>
  <c r="BJ782" i="46"/>
  <c r="BI782" i="46"/>
  <c r="BH782" i="46"/>
  <c r="BG782" i="46"/>
  <c r="BF782" i="46"/>
  <c r="BE782" i="46"/>
  <c r="BD782" i="46"/>
  <c r="BC782" i="46"/>
  <c r="BB782" i="46"/>
  <c r="BA782" i="46"/>
  <c r="AZ782" i="46"/>
  <c r="AY782" i="46"/>
  <c r="AX782" i="46"/>
  <c r="AW782" i="46"/>
  <c r="AV782" i="46"/>
  <c r="AU782" i="46"/>
  <c r="AT782" i="46"/>
  <c r="AS782" i="46"/>
  <c r="AR782" i="46"/>
  <c r="AQ782" i="46"/>
  <c r="AP782" i="46"/>
  <c r="AO782" i="46"/>
  <c r="AN782" i="46"/>
  <c r="AM782" i="46"/>
  <c r="AL782" i="46"/>
  <c r="AK782" i="46"/>
  <c r="AJ782" i="46"/>
  <c r="AI782" i="46"/>
  <c r="AH782" i="46"/>
  <c r="AG782" i="46"/>
  <c r="AF782" i="46"/>
  <c r="AE782" i="46"/>
  <c r="AD782" i="46"/>
  <c r="AC782" i="46"/>
  <c r="AB782" i="46"/>
  <c r="AA782" i="46"/>
  <c r="Z782" i="46"/>
  <c r="Y782" i="46"/>
  <c r="X782" i="46"/>
  <c r="W782" i="46"/>
  <c r="V782" i="46"/>
  <c r="U782" i="46"/>
  <c r="T782" i="46"/>
  <c r="S782" i="46"/>
  <c r="R782" i="46"/>
  <c r="Q782" i="46"/>
  <c r="P782" i="46"/>
  <c r="O782" i="46"/>
  <c r="N782" i="46"/>
  <c r="M782" i="46"/>
  <c r="L782" i="46"/>
  <c r="K782" i="46"/>
  <c r="J782" i="46"/>
  <c r="I782" i="46"/>
  <c r="CC782" i="46" s="1"/>
  <c r="H782" i="46"/>
  <c r="CB781" i="46"/>
  <c r="CA781" i="46"/>
  <c r="BZ781" i="46"/>
  <c r="BY781" i="46"/>
  <c r="BX781" i="46"/>
  <c r="BW781" i="46"/>
  <c r="BV781" i="46"/>
  <c r="BU781" i="46"/>
  <c r="BT781" i="46"/>
  <c r="BS781" i="46"/>
  <c r="BR781" i="46"/>
  <c r="BQ781" i="46"/>
  <c r="BP781" i="46"/>
  <c r="BO781" i="46"/>
  <c r="BN781" i="46"/>
  <c r="BM781" i="46"/>
  <c r="BL781" i="46"/>
  <c r="BK781" i="46"/>
  <c r="BJ781" i="46"/>
  <c r="BI781" i="46"/>
  <c r="BH781" i="46"/>
  <c r="BG781" i="46"/>
  <c r="BF781" i="46"/>
  <c r="BE781" i="46"/>
  <c r="BD781" i="46"/>
  <c r="BC781" i="46"/>
  <c r="BB781" i="46"/>
  <c r="BA781" i="46"/>
  <c r="AZ781" i="46"/>
  <c r="AY781" i="46"/>
  <c r="AX781" i="46"/>
  <c r="AW781" i="46"/>
  <c r="AV781" i="46"/>
  <c r="AU781" i="46"/>
  <c r="AT781" i="46"/>
  <c r="AS781" i="46"/>
  <c r="AR781" i="46"/>
  <c r="AQ781" i="46"/>
  <c r="AP781" i="46"/>
  <c r="AO781" i="46"/>
  <c r="AN781" i="46"/>
  <c r="AM781" i="46"/>
  <c r="AL781" i="46"/>
  <c r="AK781" i="46"/>
  <c r="AJ781" i="46"/>
  <c r="AI781" i="46"/>
  <c r="AH781" i="46"/>
  <c r="AG781" i="46"/>
  <c r="AF781" i="46"/>
  <c r="AE781" i="46"/>
  <c r="AD781" i="46"/>
  <c r="AC781" i="46"/>
  <c r="AB781" i="46"/>
  <c r="AA781" i="46"/>
  <c r="Z781" i="46"/>
  <c r="Y781" i="46"/>
  <c r="X781" i="46"/>
  <c r="W781" i="46"/>
  <c r="V781" i="46"/>
  <c r="U781" i="46"/>
  <c r="T781" i="46"/>
  <c r="S781" i="46"/>
  <c r="R781" i="46"/>
  <c r="Q781" i="46"/>
  <c r="P781" i="46"/>
  <c r="O781" i="46"/>
  <c r="N781" i="46"/>
  <c r="M781" i="46"/>
  <c r="L781" i="46"/>
  <c r="K781" i="46"/>
  <c r="J781" i="46"/>
  <c r="I781" i="46"/>
  <c r="H781" i="46"/>
  <c r="CC781" i="46" s="1"/>
  <c r="CB780" i="46"/>
  <c r="CA780" i="46"/>
  <c r="BZ780" i="46"/>
  <c r="BY780" i="46"/>
  <c r="BX780" i="46"/>
  <c r="BW780" i="46"/>
  <c r="BV780" i="46"/>
  <c r="BU780" i="46"/>
  <c r="BT780" i="46"/>
  <c r="BS780" i="46"/>
  <c r="BR780" i="46"/>
  <c r="BQ780" i="46"/>
  <c r="BP780" i="46"/>
  <c r="BO780" i="46"/>
  <c r="BN780" i="46"/>
  <c r="BM780" i="46"/>
  <c r="BL780" i="46"/>
  <c r="BK780" i="46"/>
  <c r="BJ780" i="46"/>
  <c r="BI780" i="46"/>
  <c r="BH780" i="46"/>
  <c r="BG780" i="46"/>
  <c r="BF780" i="46"/>
  <c r="BE780" i="46"/>
  <c r="BD780" i="46"/>
  <c r="BC780" i="46"/>
  <c r="BB780" i="46"/>
  <c r="BA780" i="46"/>
  <c r="AZ780" i="46"/>
  <c r="AY780" i="46"/>
  <c r="AX780" i="46"/>
  <c r="AW780" i="46"/>
  <c r="AV780" i="46"/>
  <c r="AU780" i="46"/>
  <c r="AT780" i="46"/>
  <c r="AS780" i="46"/>
  <c r="AR780" i="46"/>
  <c r="AQ780" i="46"/>
  <c r="AP780" i="46"/>
  <c r="AO780" i="46"/>
  <c r="AN780" i="46"/>
  <c r="AM780" i="46"/>
  <c r="AL780" i="46"/>
  <c r="AK780" i="46"/>
  <c r="AJ780" i="46"/>
  <c r="AI780" i="46"/>
  <c r="AH780" i="46"/>
  <c r="AG780" i="46"/>
  <c r="AF780" i="46"/>
  <c r="AE780" i="46"/>
  <c r="AD780" i="46"/>
  <c r="AC780" i="46"/>
  <c r="AB780" i="46"/>
  <c r="AA780" i="46"/>
  <c r="Z780" i="46"/>
  <c r="Y780" i="46"/>
  <c r="X780" i="46"/>
  <c r="W780" i="46"/>
  <c r="V780" i="46"/>
  <c r="U780" i="46"/>
  <c r="T780" i="46"/>
  <c r="S780" i="46"/>
  <c r="R780" i="46"/>
  <c r="Q780" i="46"/>
  <c r="P780" i="46"/>
  <c r="O780" i="46"/>
  <c r="N780" i="46"/>
  <c r="M780" i="46"/>
  <c r="L780" i="46"/>
  <c r="K780" i="46"/>
  <c r="J780" i="46"/>
  <c r="I780" i="46"/>
  <c r="H780" i="46"/>
  <c r="CC780" i="46" s="1"/>
  <c r="CB779" i="46"/>
  <c r="CA779" i="46"/>
  <c r="BZ779" i="46"/>
  <c r="BY779" i="46"/>
  <c r="BX779" i="46"/>
  <c r="BW779" i="46"/>
  <c r="BV779" i="46"/>
  <c r="BU779" i="46"/>
  <c r="BT779" i="46"/>
  <c r="BS779" i="46"/>
  <c r="BR779" i="46"/>
  <c r="BQ779" i="46"/>
  <c r="BP779" i="46"/>
  <c r="BO779" i="46"/>
  <c r="BN779" i="46"/>
  <c r="BM779" i="46"/>
  <c r="BL779" i="46"/>
  <c r="BK779" i="46"/>
  <c r="BJ779" i="46"/>
  <c r="BI779" i="46"/>
  <c r="BH779" i="46"/>
  <c r="BG779" i="46"/>
  <c r="BF779" i="46"/>
  <c r="BE779" i="46"/>
  <c r="BD779" i="46"/>
  <c r="BC779" i="46"/>
  <c r="BB779" i="46"/>
  <c r="BA779" i="46"/>
  <c r="AZ779" i="46"/>
  <c r="AY779" i="46"/>
  <c r="AX779" i="46"/>
  <c r="AW779" i="46"/>
  <c r="AV779" i="46"/>
  <c r="AU779" i="46"/>
  <c r="AT779" i="46"/>
  <c r="AS779" i="46"/>
  <c r="AR779" i="46"/>
  <c r="AQ779" i="46"/>
  <c r="AP779" i="46"/>
  <c r="AO779" i="46"/>
  <c r="AN779" i="46"/>
  <c r="AM779" i="46"/>
  <c r="AL779" i="46"/>
  <c r="AK779" i="46"/>
  <c r="AJ779" i="46"/>
  <c r="AI779" i="46"/>
  <c r="AH779" i="46"/>
  <c r="AG779" i="46"/>
  <c r="AF779" i="46"/>
  <c r="AE779" i="46"/>
  <c r="AD779" i="46"/>
  <c r="AC779" i="46"/>
  <c r="AB779" i="46"/>
  <c r="AA779" i="46"/>
  <c r="Z779" i="46"/>
  <c r="Y779" i="46"/>
  <c r="X779" i="46"/>
  <c r="W779" i="46"/>
  <c r="V779" i="46"/>
  <c r="U779" i="46"/>
  <c r="T779" i="46"/>
  <c r="S779" i="46"/>
  <c r="R779" i="46"/>
  <c r="Q779" i="46"/>
  <c r="P779" i="46"/>
  <c r="O779" i="46"/>
  <c r="N779" i="46"/>
  <c r="M779" i="46"/>
  <c r="L779" i="46"/>
  <c r="K779" i="46"/>
  <c r="J779" i="46"/>
  <c r="I779" i="46"/>
  <c r="H779" i="46"/>
  <c r="CC779" i="46" s="1"/>
  <c r="CB778" i="46"/>
  <c r="CA778" i="46"/>
  <c r="BZ778" i="46"/>
  <c r="BY778" i="46"/>
  <c r="BX778" i="46"/>
  <c r="BW778" i="46"/>
  <c r="BV778" i="46"/>
  <c r="BU778" i="46"/>
  <c r="BT778" i="46"/>
  <c r="BS778" i="46"/>
  <c r="BR778" i="46"/>
  <c r="BQ778" i="46"/>
  <c r="BP778" i="46"/>
  <c r="BO778" i="46"/>
  <c r="BN778" i="46"/>
  <c r="BM778" i="46"/>
  <c r="BL778" i="46"/>
  <c r="BK778" i="46"/>
  <c r="BJ778" i="46"/>
  <c r="BI778" i="46"/>
  <c r="BH778" i="46"/>
  <c r="BG778" i="46"/>
  <c r="BF778" i="46"/>
  <c r="BE778" i="46"/>
  <c r="BD778" i="46"/>
  <c r="BC778" i="46"/>
  <c r="BB778" i="46"/>
  <c r="BA778" i="46"/>
  <c r="AZ778" i="46"/>
  <c r="AY778" i="46"/>
  <c r="AX778" i="46"/>
  <c r="AW778" i="46"/>
  <c r="AV778" i="46"/>
  <c r="AU778" i="46"/>
  <c r="AT778" i="46"/>
  <c r="AS778" i="46"/>
  <c r="AR778" i="46"/>
  <c r="AQ778" i="46"/>
  <c r="AP778" i="46"/>
  <c r="AO778" i="46"/>
  <c r="AN778" i="46"/>
  <c r="AM778" i="46"/>
  <c r="AL778" i="46"/>
  <c r="AK778" i="46"/>
  <c r="AJ778" i="46"/>
  <c r="AI778" i="46"/>
  <c r="AH778" i="46"/>
  <c r="AG778" i="46"/>
  <c r="AF778" i="46"/>
  <c r="AE778" i="46"/>
  <c r="AD778" i="46"/>
  <c r="AC778" i="46"/>
  <c r="AB778" i="46"/>
  <c r="AA778" i="46"/>
  <c r="Z778" i="46"/>
  <c r="Y778" i="46"/>
  <c r="X778" i="46"/>
  <c r="W778" i="46"/>
  <c r="V778" i="46"/>
  <c r="U778" i="46"/>
  <c r="T778" i="46"/>
  <c r="S778" i="46"/>
  <c r="R778" i="46"/>
  <c r="Q778" i="46"/>
  <c r="P778" i="46"/>
  <c r="O778" i="46"/>
  <c r="N778" i="46"/>
  <c r="M778" i="46"/>
  <c r="L778" i="46"/>
  <c r="K778" i="46"/>
  <c r="J778" i="46"/>
  <c r="I778" i="46"/>
  <c r="H778" i="46"/>
  <c r="CC778" i="46" s="1"/>
  <c r="CB777" i="46"/>
  <c r="CA777" i="46"/>
  <c r="BZ777" i="46"/>
  <c r="BY777" i="46"/>
  <c r="BX777" i="46"/>
  <c r="BW777" i="46"/>
  <c r="BV777" i="46"/>
  <c r="BU777" i="46"/>
  <c r="BT777" i="46"/>
  <c r="BS777" i="46"/>
  <c r="BR777" i="46"/>
  <c r="BQ777" i="46"/>
  <c r="BP777" i="46"/>
  <c r="BO777" i="46"/>
  <c r="BN777" i="46"/>
  <c r="BM777" i="46"/>
  <c r="BL777" i="46"/>
  <c r="BK777" i="46"/>
  <c r="BJ777" i="46"/>
  <c r="BI777" i="46"/>
  <c r="BH777" i="46"/>
  <c r="BG777" i="46"/>
  <c r="BF777" i="46"/>
  <c r="BE777" i="46"/>
  <c r="BD777" i="46"/>
  <c r="BC777" i="46"/>
  <c r="BB777" i="46"/>
  <c r="BA777" i="46"/>
  <c r="AZ777" i="46"/>
  <c r="AY777" i="46"/>
  <c r="AX777" i="46"/>
  <c r="AW777" i="46"/>
  <c r="AV777" i="46"/>
  <c r="AU777" i="46"/>
  <c r="AT777" i="46"/>
  <c r="AS777" i="46"/>
  <c r="AR777" i="46"/>
  <c r="AQ777" i="46"/>
  <c r="AP777" i="46"/>
  <c r="AO777" i="46"/>
  <c r="AN777" i="46"/>
  <c r="AM777" i="46"/>
  <c r="AL777" i="46"/>
  <c r="AK777" i="46"/>
  <c r="AJ777" i="46"/>
  <c r="AI777" i="46"/>
  <c r="AH777" i="46"/>
  <c r="AG777" i="46"/>
  <c r="AF777" i="46"/>
  <c r="AE777" i="46"/>
  <c r="AD777" i="46"/>
  <c r="AC777" i="46"/>
  <c r="AB777" i="46"/>
  <c r="AA777" i="46"/>
  <c r="Z777" i="46"/>
  <c r="Y777" i="46"/>
  <c r="X777" i="46"/>
  <c r="W777" i="46"/>
  <c r="V777" i="46"/>
  <c r="U777" i="46"/>
  <c r="T777" i="46"/>
  <c r="S777" i="46"/>
  <c r="R777" i="46"/>
  <c r="Q777" i="46"/>
  <c r="P777" i="46"/>
  <c r="O777" i="46"/>
  <c r="N777" i="46"/>
  <c r="M777" i="46"/>
  <c r="L777" i="46"/>
  <c r="K777" i="46"/>
  <c r="J777" i="46"/>
  <c r="I777" i="46"/>
  <c r="H777" i="46"/>
  <c r="CC777" i="46" s="1"/>
  <c r="CB776" i="46"/>
  <c r="CA776" i="46"/>
  <c r="BZ776" i="46"/>
  <c r="BY776" i="46"/>
  <c r="BX776" i="46"/>
  <c r="BW776" i="46"/>
  <c r="BV776" i="46"/>
  <c r="BU776" i="46"/>
  <c r="BT776" i="46"/>
  <c r="BS776" i="46"/>
  <c r="BR776" i="46"/>
  <c r="BQ776" i="46"/>
  <c r="BP776" i="46"/>
  <c r="BO776" i="46"/>
  <c r="BN776" i="46"/>
  <c r="BM776" i="46"/>
  <c r="BL776" i="46"/>
  <c r="BK776" i="46"/>
  <c r="BJ776" i="46"/>
  <c r="BI776" i="46"/>
  <c r="BH776" i="46"/>
  <c r="BG776" i="46"/>
  <c r="BF776" i="46"/>
  <c r="BE776" i="46"/>
  <c r="BD776" i="46"/>
  <c r="BC776" i="46"/>
  <c r="BB776" i="46"/>
  <c r="BA776" i="46"/>
  <c r="AZ776" i="46"/>
  <c r="AY776" i="46"/>
  <c r="AX776" i="46"/>
  <c r="AW776" i="46"/>
  <c r="AV776" i="46"/>
  <c r="AU776" i="46"/>
  <c r="AT776" i="46"/>
  <c r="AS776" i="46"/>
  <c r="AR776" i="46"/>
  <c r="AQ776" i="46"/>
  <c r="AP776" i="46"/>
  <c r="AO776" i="46"/>
  <c r="AN776" i="46"/>
  <c r="AM776" i="46"/>
  <c r="AL776" i="46"/>
  <c r="AK776" i="46"/>
  <c r="AJ776" i="46"/>
  <c r="AI776" i="46"/>
  <c r="AH776" i="46"/>
  <c r="AG776" i="46"/>
  <c r="AF776" i="46"/>
  <c r="AE776" i="46"/>
  <c r="AD776" i="46"/>
  <c r="AC776" i="46"/>
  <c r="AB776" i="46"/>
  <c r="AA776" i="46"/>
  <c r="Z776" i="46"/>
  <c r="Y776" i="46"/>
  <c r="X776" i="46"/>
  <c r="W776" i="46"/>
  <c r="V776" i="46"/>
  <c r="U776" i="46"/>
  <c r="T776" i="46"/>
  <c r="S776" i="46"/>
  <c r="R776" i="46"/>
  <c r="Q776" i="46"/>
  <c r="P776" i="46"/>
  <c r="O776" i="46"/>
  <c r="N776" i="46"/>
  <c r="M776" i="46"/>
  <c r="L776" i="46"/>
  <c r="K776" i="46"/>
  <c r="J776" i="46"/>
  <c r="I776" i="46"/>
  <c r="CC776" i="46" s="1"/>
  <c r="H776" i="46"/>
  <c r="CB775" i="46"/>
  <c r="CA775" i="46"/>
  <c r="BZ775" i="46"/>
  <c r="BY775" i="46"/>
  <c r="BX775" i="46"/>
  <c r="BW775" i="46"/>
  <c r="BV775" i="46"/>
  <c r="BU775" i="46"/>
  <c r="BT775" i="46"/>
  <c r="BS775" i="46"/>
  <c r="BR775" i="46"/>
  <c r="BQ775" i="46"/>
  <c r="BP775" i="46"/>
  <c r="BO775" i="46"/>
  <c r="BN775" i="46"/>
  <c r="BM775" i="46"/>
  <c r="BL775" i="46"/>
  <c r="BK775" i="46"/>
  <c r="BJ775" i="46"/>
  <c r="BI775" i="46"/>
  <c r="BH775" i="46"/>
  <c r="BG775" i="46"/>
  <c r="BF775" i="46"/>
  <c r="BE775" i="46"/>
  <c r="BD775" i="46"/>
  <c r="BC775" i="46"/>
  <c r="BB775" i="46"/>
  <c r="BA775" i="46"/>
  <c r="AZ775" i="46"/>
  <c r="AY775" i="46"/>
  <c r="AX775" i="46"/>
  <c r="AW775" i="46"/>
  <c r="AV775" i="46"/>
  <c r="AU775" i="46"/>
  <c r="AT775" i="46"/>
  <c r="AS775" i="46"/>
  <c r="AR775" i="46"/>
  <c r="AQ775" i="46"/>
  <c r="AP775" i="46"/>
  <c r="AO775" i="46"/>
  <c r="AN775" i="46"/>
  <c r="AM775" i="46"/>
  <c r="AL775" i="46"/>
  <c r="AK775" i="46"/>
  <c r="AJ775" i="46"/>
  <c r="AI775" i="46"/>
  <c r="AH775" i="46"/>
  <c r="AG775" i="46"/>
  <c r="AF775" i="46"/>
  <c r="AE775" i="46"/>
  <c r="AD775" i="46"/>
  <c r="AC775" i="46"/>
  <c r="AB775" i="46"/>
  <c r="AA775" i="46"/>
  <c r="Z775" i="46"/>
  <c r="Y775" i="46"/>
  <c r="X775" i="46"/>
  <c r="W775" i="46"/>
  <c r="V775" i="46"/>
  <c r="U775" i="46"/>
  <c r="T775" i="46"/>
  <c r="S775" i="46"/>
  <c r="R775" i="46"/>
  <c r="Q775" i="46"/>
  <c r="P775" i="46"/>
  <c r="O775" i="46"/>
  <c r="N775" i="46"/>
  <c r="M775" i="46"/>
  <c r="L775" i="46"/>
  <c r="K775" i="46"/>
  <c r="J775" i="46"/>
  <c r="I775" i="46"/>
  <c r="H775" i="46"/>
  <c r="CC775" i="46" s="1"/>
  <c r="CB774" i="46"/>
  <c r="CA774" i="46"/>
  <c r="BZ774" i="46"/>
  <c r="BY774" i="46"/>
  <c r="BX774" i="46"/>
  <c r="BW774" i="46"/>
  <c r="BV774" i="46"/>
  <c r="BU774" i="46"/>
  <c r="BT774" i="46"/>
  <c r="BS774" i="46"/>
  <c r="BR774" i="46"/>
  <c r="BQ774" i="46"/>
  <c r="BP774" i="46"/>
  <c r="BO774" i="46"/>
  <c r="BN774" i="46"/>
  <c r="BM774" i="46"/>
  <c r="BL774" i="46"/>
  <c r="BK774" i="46"/>
  <c r="BJ774" i="46"/>
  <c r="BI774" i="46"/>
  <c r="BH774" i="46"/>
  <c r="BG774" i="46"/>
  <c r="BF774" i="46"/>
  <c r="BE774" i="46"/>
  <c r="BD774" i="46"/>
  <c r="BC774" i="46"/>
  <c r="BB774" i="46"/>
  <c r="BA774" i="46"/>
  <c r="AZ774" i="46"/>
  <c r="AY774" i="46"/>
  <c r="AX774" i="46"/>
  <c r="AW774" i="46"/>
  <c r="AV774" i="46"/>
  <c r="AU774" i="46"/>
  <c r="AT774" i="46"/>
  <c r="AS774" i="46"/>
  <c r="AR774" i="46"/>
  <c r="AQ774" i="46"/>
  <c r="AP774" i="46"/>
  <c r="AO774" i="46"/>
  <c r="AN774" i="46"/>
  <c r="AM774" i="46"/>
  <c r="AL774" i="46"/>
  <c r="AK774" i="46"/>
  <c r="AJ774" i="46"/>
  <c r="AI774" i="46"/>
  <c r="AH774" i="46"/>
  <c r="AG774" i="46"/>
  <c r="AF774" i="46"/>
  <c r="AE774" i="46"/>
  <c r="AD774" i="46"/>
  <c r="AC774" i="46"/>
  <c r="AB774" i="46"/>
  <c r="AA774" i="46"/>
  <c r="Z774" i="46"/>
  <c r="Y774" i="46"/>
  <c r="X774" i="46"/>
  <c r="W774" i="46"/>
  <c r="V774" i="46"/>
  <c r="U774" i="46"/>
  <c r="T774" i="46"/>
  <c r="S774" i="46"/>
  <c r="R774" i="46"/>
  <c r="Q774" i="46"/>
  <c r="P774" i="46"/>
  <c r="O774" i="46"/>
  <c r="N774" i="46"/>
  <c r="M774" i="46"/>
  <c r="L774" i="46"/>
  <c r="K774" i="46"/>
  <c r="J774" i="46"/>
  <c r="I774" i="46"/>
  <c r="H774" i="46"/>
  <c r="CC774" i="46" s="1"/>
  <c r="CB773" i="46"/>
  <c r="CA773" i="46"/>
  <c r="BZ773" i="46"/>
  <c r="BY773" i="46"/>
  <c r="BX773" i="46"/>
  <c r="BW773" i="46"/>
  <c r="BV773" i="46"/>
  <c r="BU773" i="46"/>
  <c r="BT773" i="46"/>
  <c r="BS773" i="46"/>
  <c r="BR773" i="46"/>
  <c r="BQ773" i="46"/>
  <c r="BP773" i="46"/>
  <c r="BO773" i="46"/>
  <c r="BN773" i="46"/>
  <c r="BM773" i="46"/>
  <c r="BL773" i="46"/>
  <c r="BK773" i="46"/>
  <c r="BJ773" i="46"/>
  <c r="BI773" i="46"/>
  <c r="BH773" i="46"/>
  <c r="BG773" i="46"/>
  <c r="BF773" i="46"/>
  <c r="BE773" i="46"/>
  <c r="BD773" i="46"/>
  <c r="BC773" i="46"/>
  <c r="BB773" i="46"/>
  <c r="BA773" i="46"/>
  <c r="AZ773" i="46"/>
  <c r="AY773" i="46"/>
  <c r="AX773" i="46"/>
  <c r="AW773" i="46"/>
  <c r="AV773" i="46"/>
  <c r="AU773" i="46"/>
  <c r="AT773" i="46"/>
  <c r="AS773" i="46"/>
  <c r="AR773" i="46"/>
  <c r="AQ773" i="46"/>
  <c r="AP773" i="46"/>
  <c r="AO773" i="46"/>
  <c r="AN773" i="46"/>
  <c r="AM773" i="46"/>
  <c r="AL773" i="46"/>
  <c r="AK773" i="46"/>
  <c r="AJ773" i="46"/>
  <c r="AI773" i="46"/>
  <c r="AH773" i="46"/>
  <c r="AG773" i="46"/>
  <c r="AF773" i="46"/>
  <c r="AE773" i="46"/>
  <c r="AD773" i="46"/>
  <c r="AC773" i="46"/>
  <c r="AB773" i="46"/>
  <c r="AA773" i="46"/>
  <c r="Z773" i="46"/>
  <c r="Y773" i="46"/>
  <c r="X773" i="46"/>
  <c r="W773" i="46"/>
  <c r="V773" i="46"/>
  <c r="U773" i="46"/>
  <c r="T773" i="46"/>
  <c r="S773" i="46"/>
  <c r="R773" i="46"/>
  <c r="Q773" i="46"/>
  <c r="P773" i="46"/>
  <c r="O773" i="46"/>
  <c r="N773" i="46"/>
  <c r="M773" i="46"/>
  <c r="L773" i="46"/>
  <c r="K773" i="46"/>
  <c r="J773" i="46"/>
  <c r="I773" i="46"/>
  <c r="H773" i="46"/>
  <c r="CC773" i="46" s="1"/>
  <c r="CB772" i="46"/>
  <c r="CA772" i="46"/>
  <c r="BZ772" i="46"/>
  <c r="BY772" i="46"/>
  <c r="BX772" i="46"/>
  <c r="BW772" i="46"/>
  <c r="BV772" i="46"/>
  <c r="BU772" i="46"/>
  <c r="BT772" i="46"/>
  <c r="BS772" i="46"/>
  <c r="BR772" i="46"/>
  <c r="BQ772" i="46"/>
  <c r="BP772" i="46"/>
  <c r="BO772" i="46"/>
  <c r="BN772" i="46"/>
  <c r="BM772" i="46"/>
  <c r="BL772" i="46"/>
  <c r="BK772" i="46"/>
  <c r="BJ772" i="46"/>
  <c r="BI772" i="46"/>
  <c r="BH772" i="46"/>
  <c r="BG772" i="46"/>
  <c r="BF772" i="46"/>
  <c r="BE772" i="46"/>
  <c r="BD772" i="46"/>
  <c r="BC772" i="46"/>
  <c r="BB772" i="46"/>
  <c r="BA772" i="46"/>
  <c r="AZ772" i="46"/>
  <c r="AY772" i="46"/>
  <c r="AX772" i="46"/>
  <c r="AW772" i="46"/>
  <c r="AV772" i="46"/>
  <c r="AU772" i="46"/>
  <c r="AT772" i="46"/>
  <c r="AS772" i="46"/>
  <c r="AR772" i="46"/>
  <c r="AQ772" i="46"/>
  <c r="AP772" i="46"/>
  <c r="AO772" i="46"/>
  <c r="AN772" i="46"/>
  <c r="AM772" i="46"/>
  <c r="AL772" i="46"/>
  <c r="AK772" i="46"/>
  <c r="AJ772" i="46"/>
  <c r="AI772" i="46"/>
  <c r="AH772" i="46"/>
  <c r="AG772" i="46"/>
  <c r="AF772" i="46"/>
  <c r="AE772" i="46"/>
  <c r="AD772" i="46"/>
  <c r="AC772" i="46"/>
  <c r="AB772" i="46"/>
  <c r="AA772" i="46"/>
  <c r="Z772" i="46"/>
  <c r="Y772" i="46"/>
  <c r="X772" i="46"/>
  <c r="W772" i="46"/>
  <c r="V772" i="46"/>
  <c r="U772" i="46"/>
  <c r="T772" i="46"/>
  <c r="S772" i="46"/>
  <c r="R772" i="46"/>
  <c r="Q772" i="46"/>
  <c r="P772" i="46"/>
  <c r="O772" i="46"/>
  <c r="N772" i="46"/>
  <c r="M772" i="46"/>
  <c r="L772" i="46"/>
  <c r="K772" i="46"/>
  <c r="J772" i="46"/>
  <c r="I772" i="46"/>
  <c r="H772" i="46"/>
  <c r="CC772" i="46" s="1"/>
  <c r="CB771" i="46"/>
  <c r="CA771" i="46"/>
  <c r="BZ771" i="46"/>
  <c r="BY771" i="46"/>
  <c r="BX771" i="46"/>
  <c r="BW771" i="46"/>
  <c r="BV771" i="46"/>
  <c r="BU771" i="46"/>
  <c r="BT771" i="46"/>
  <c r="BS771" i="46"/>
  <c r="BR771" i="46"/>
  <c r="BQ771" i="46"/>
  <c r="BP771" i="46"/>
  <c r="BO771" i="46"/>
  <c r="BN771" i="46"/>
  <c r="BM771" i="46"/>
  <c r="BL771" i="46"/>
  <c r="BK771" i="46"/>
  <c r="BJ771" i="46"/>
  <c r="BI771" i="46"/>
  <c r="BH771" i="46"/>
  <c r="BG771" i="46"/>
  <c r="BF771" i="46"/>
  <c r="BE771" i="46"/>
  <c r="BD771" i="46"/>
  <c r="BC771" i="46"/>
  <c r="BB771" i="46"/>
  <c r="BA771" i="46"/>
  <c r="AZ771" i="46"/>
  <c r="AY771" i="46"/>
  <c r="AX771" i="46"/>
  <c r="AW771" i="46"/>
  <c r="AV771" i="46"/>
  <c r="AU771" i="46"/>
  <c r="AT771" i="46"/>
  <c r="AS771" i="46"/>
  <c r="AR771" i="46"/>
  <c r="AQ771" i="46"/>
  <c r="AP771" i="46"/>
  <c r="AO771" i="46"/>
  <c r="AN771" i="46"/>
  <c r="AM771" i="46"/>
  <c r="AL771" i="46"/>
  <c r="AK771" i="46"/>
  <c r="AJ771" i="46"/>
  <c r="AI771" i="46"/>
  <c r="AH771" i="46"/>
  <c r="AG771" i="46"/>
  <c r="AF771" i="46"/>
  <c r="AE771" i="46"/>
  <c r="AD771" i="46"/>
  <c r="AC771" i="46"/>
  <c r="AB771" i="46"/>
  <c r="AA771" i="46"/>
  <c r="Z771" i="46"/>
  <c r="Y771" i="46"/>
  <c r="X771" i="46"/>
  <c r="W771" i="46"/>
  <c r="V771" i="46"/>
  <c r="U771" i="46"/>
  <c r="T771" i="46"/>
  <c r="S771" i="46"/>
  <c r="R771" i="46"/>
  <c r="Q771" i="46"/>
  <c r="P771" i="46"/>
  <c r="O771" i="46"/>
  <c r="N771" i="46"/>
  <c r="M771" i="46"/>
  <c r="L771" i="46"/>
  <c r="K771" i="46"/>
  <c r="J771" i="46"/>
  <c r="I771" i="46"/>
  <c r="H771" i="46"/>
  <c r="CC771" i="46" s="1"/>
  <c r="CB770" i="46"/>
  <c r="CA770" i="46"/>
  <c r="BZ770" i="46"/>
  <c r="BY770" i="46"/>
  <c r="BX770" i="46"/>
  <c r="BW770" i="46"/>
  <c r="BV770" i="46"/>
  <c r="BU770" i="46"/>
  <c r="BT770" i="46"/>
  <c r="BS770" i="46"/>
  <c r="BR770" i="46"/>
  <c r="BQ770" i="46"/>
  <c r="BP770" i="46"/>
  <c r="BO770" i="46"/>
  <c r="BN770" i="46"/>
  <c r="BM770" i="46"/>
  <c r="BL770" i="46"/>
  <c r="BK770" i="46"/>
  <c r="BJ770" i="46"/>
  <c r="BI770" i="46"/>
  <c r="BH770" i="46"/>
  <c r="BG770" i="46"/>
  <c r="BF770" i="46"/>
  <c r="BE770" i="46"/>
  <c r="BD770" i="46"/>
  <c r="BC770" i="46"/>
  <c r="BB770" i="46"/>
  <c r="BA770" i="46"/>
  <c r="AZ770" i="46"/>
  <c r="AY770" i="46"/>
  <c r="AX770" i="46"/>
  <c r="AW770" i="46"/>
  <c r="AV770" i="46"/>
  <c r="AU770" i="46"/>
  <c r="AT770" i="46"/>
  <c r="AS770" i="46"/>
  <c r="AR770" i="46"/>
  <c r="AQ770" i="46"/>
  <c r="AP770" i="46"/>
  <c r="AO770" i="46"/>
  <c r="AN770" i="46"/>
  <c r="AM770" i="46"/>
  <c r="AL770" i="46"/>
  <c r="AK770" i="46"/>
  <c r="AJ770" i="46"/>
  <c r="AI770" i="46"/>
  <c r="AH770" i="46"/>
  <c r="AG770" i="46"/>
  <c r="AF770" i="46"/>
  <c r="AE770" i="46"/>
  <c r="AD770" i="46"/>
  <c r="AC770" i="46"/>
  <c r="AB770" i="46"/>
  <c r="AA770" i="46"/>
  <c r="Z770" i="46"/>
  <c r="Y770" i="46"/>
  <c r="X770" i="46"/>
  <c r="W770" i="46"/>
  <c r="V770" i="46"/>
  <c r="U770" i="46"/>
  <c r="T770" i="46"/>
  <c r="S770" i="46"/>
  <c r="R770" i="46"/>
  <c r="Q770" i="46"/>
  <c r="P770" i="46"/>
  <c r="O770" i="46"/>
  <c r="N770" i="46"/>
  <c r="M770" i="46"/>
  <c r="L770" i="46"/>
  <c r="K770" i="46"/>
  <c r="J770" i="46"/>
  <c r="I770" i="46"/>
  <c r="CC770" i="46" s="1"/>
  <c r="H770" i="46"/>
  <c r="CB769" i="46"/>
  <c r="CA769" i="46"/>
  <c r="BZ769" i="46"/>
  <c r="BY769" i="46"/>
  <c r="BX769" i="46"/>
  <c r="BW769" i="46"/>
  <c r="BV769" i="46"/>
  <c r="BU769" i="46"/>
  <c r="BT769" i="46"/>
  <c r="BS769" i="46"/>
  <c r="BR769" i="46"/>
  <c r="BQ769" i="46"/>
  <c r="BP769" i="46"/>
  <c r="BO769" i="46"/>
  <c r="BN769" i="46"/>
  <c r="BM769" i="46"/>
  <c r="BL769" i="46"/>
  <c r="BK769" i="46"/>
  <c r="BJ769" i="46"/>
  <c r="BI769" i="46"/>
  <c r="BH769" i="46"/>
  <c r="BG769" i="46"/>
  <c r="BF769" i="46"/>
  <c r="BE769" i="46"/>
  <c r="BD769" i="46"/>
  <c r="BC769" i="46"/>
  <c r="BB769" i="46"/>
  <c r="BA769" i="46"/>
  <c r="AZ769" i="46"/>
  <c r="AY769" i="46"/>
  <c r="AX769" i="46"/>
  <c r="AW769" i="46"/>
  <c r="AV769" i="46"/>
  <c r="AU769" i="46"/>
  <c r="AT769" i="46"/>
  <c r="AS769" i="46"/>
  <c r="AR769" i="46"/>
  <c r="AQ769" i="46"/>
  <c r="AP769" i="46"/>
  <c r="AO769" i="46"/>
  <c r="AN769" i="46"/>
  <c r="AM769" i="46"/>
  <c r="AL769" i="46"/>
  <c r="AK769" i="46"/>
  <c r="AJ769" i="46"/>
  <c r="AI769" i="46"/>
  <c r="AH769" i="46"/>
  <c r="AG769" i="46"/>
  <c r="AF769" i="46"/>
  <c r="AE769" i="46"/>
  <c r="AD769" i="46"/>
  <c r="AC769" i="46"/>
  <c r="AB769" i="46"/>
  <c r="AA769" i="46"/>
  <c r="Z769" i="46"/>
  <c r="Y769" i="46"/>
  <c r="X769" i="46"/>
  <c r="W769" i="46"/>
  <c r="V769" i="46"/>
  <c r="U769" i="46"/>
  <c r="T769" i="46"/>
  <c r="S769" i="46"/>
  <c r="R769" i="46"/>
  <c r="Q769" i="46"/>
  <c r="P769" i="46"/>
  <c r="O769" i="46"/>
  <c r="N769" i="46"/>
  <c r="M769" i="46"/>
  <c r="L769" i="46"/>
  <c r="K769" i="46"/>
  <c r="J769" i="46"/>
  <c r="I769" i="46"/>
  <c r="H769" i="46"/>
  <c r="CC769" i="46" s="1"/>
  <c r="CB768" i="46"/>
  <c r="CA768" i="46"/>
  <c r="BZ768" i="46"/>
  <c r="BY768" i="46"/>
  <c r="BX768" i="46"/>
  <c r="BW768" i="46"/>
  <c r="BV768" i="46"/>
  <c r="BU768" i="46"/>
  <c r="BT768" i="46"/>
  <c r="BS768" i="46"/>
  <c r="BR768" i="46"/>
  <c r="BQ768" i="46"/>
  <c r="BP768" i="46"/>
  <c r="BO768" i="46"/>
  <c r="BN768" i="46"/>
  <c r="BM768" i="46"/>
  <c r="BL768" i="46"/>
  <c r="BK768" i="46"/>
  <c r="BJ768" i="46"/>
  <c r="BI768" i="46"/>
  <c r="BH768" i="46"/>
  <c r="BG768" i="46"/>
  <c r="BF768" i="46"/>
  <c r="BE768" i="46"/>
  <c r="BD768" i="46"/>
  <c r="BC768" i="46"/>
  <c r="BB768" i="46"/>
  <c r="BA768" i="46"/>
  <c r="AZ768" i="46"/>
  <c r="AY768" i="46"/>
  <c r="AX768" i="46"/>
  <c r="AW768" i="46"/>
  <c r="AV768" i="46"/>
  <c r="AU768" i="46"/>
  <c r="AT768" i="46"/>
  <c r="AS768" i="46"/>
  <c r="AR768" i="46"/>
  <c r="AQ768" i="46"/>
  <c r="AP768" i="46"/>
  <c r="AO768" i="46"/>
  <c r="AN768" i="46"/>
  <c r="AM768" i="46"/>
  <c r="AL768" i="46"/>
  <c r="AK768" i="46"/>
  <c r="AJ768" i="46"/>
  <c r="AI768" i="46"/>
  <c r="AH768" i="46"/>
  <c r="AG768" i="46"/>
  <c r="AF768" i="46"/>
  <c r="AE768" i="46"/>
  <c r="AD768" i="46"/>
  <c r="AC768" i="46"/>
  <c r="AB768" i="46"/>
  <c r="AA768" i="46"/>
  <c r="Z768" i="46"/>
  <c r="Y768" i="46"/>
  <c r="X768" i="46"/>
  <c r="W768" i="46"/>
  <c r="V768" i="46"/>
  <c r="U768" i="46"/>
  <c r="T768" i="46"/>
  <c r="S768" i="46"/>
  <c r="R768" i="46"/>
  <c r="Q768" i="46"/>
  <c r="P768" i="46"/>
  <c r="O768" i="46"/>
  <c r="N768" i="46"/>
  <c r="M768" i="46"/>
  <c r="L768" i="46"/>
  <c r="K768" i="46"/>
  <c r="J768" i="46"/>
  <c r="I768" i="46"/>
  <c r="H768" i="46"/>
  <c r="CC768" i="46" s="1"/>
  <c r="CB767" i="46"/>
  <c r="CA767" i="46"/>
  <c r="BZ767" i="46"/>
  <c r="BY767" i="46"/>
  <c r="BX767" i="46"/>
  <c r="BW767" i="46"/>
  <c r="BV767" i="46"/>
  <c r="BU767" i="46"/>
  <c r="BT767" i="46"/>
  <c r="BS767" i="46"/>
  <c r="BR767" i="46"/>
  <c r="BQ767" i="46"/>
  <c r="BP767" i="46"/>
  <c r="BO767" i="46"/>
  <c r="BN767" i="46"/>
  <c r="BM767" i="46"/>
  <c r="BL767" i="46"/>
  <c r="BK767" i="46"/>
  <c r="BJ767" i="46"/>
  <c r="BI767" i="46"/>
  <c r="BH767" i="46"/>
  <c r="BG767" i="46"/>
  <c r="BF767" i="46"/>
  <c r="BE767" i="46"/>
  <c r="BD767" i="46"/>
  <c r="BC767" i="46"/>
  <c r="BB767" i="46"/>
  <c r="BA767" i="46"/>
  <c r="AZ767" i="46"/>
  <c r="AY767" i="46"/>
  <c r="AX767" i="46"/>
  <c r="AW767" i="46"/>
  <c r="AV767" i="46"/>
  <c r="AU767" i="46"/>
  <c r="AT767" i="46"/>
  <c r="AS767" i="46"/>
  <c r="AR767" i="46"/>
  <c r="AQ767" i="46"/>
  <c r="AP767" i="46"/>
  <c r="AO767" i="46"/>
  <c r="AN767" i="46"/>
  <c r="AM767" i="46"/>
  <c r="AL767" i="46"/>
  <c r="AK767" i="46"/>
  <c r="AJ767" i="46"/>
  <c r="AI767" i="46"/>
  <c r="AH767" i="46"/>
  <c r="AG767" i="46"/>
  <c r="AF767" i="46"/>
  <c r="AE767" i="46"/>
  <c r="AD767" i="46"/>
  <c r="AC767" i="46"/>
  <c r="AB767" i="46"/>
  <c r="AA767" i="46"/>
  <c r="Z767" i="46"/>
  <c r="Y767" i="46"/>
  <c r="X767" i="46"/>
  <c r="W767" i="46"/>
  <c r="V767" i="46"/>
  <c r="U767" i="46"/>
  <c r="T767" i="46"/>
  <c r="S767" i="46"/>
  <c r="R767" i="46"/>
  <c r="Q767" i="46"/>
  <c r="P767" i="46"/>
  <c r="O767" i="46"/>
  <c r="N767" i="46"/>
  <c r="M767" i="46"/>
  <c r="L767" i="46"/>
  <c r="K767" i="46"/>
  <c r="J767" i="46"/>
  <c r="I767" i="46"/>
  <c r="H767" i="46"/>
  <c r="CC767" i="46" s="1"/>
  <c r="CB766" i="46"/>
  <c r="CA766" i="46"/>
  <c r="BZ766" i="46"/>
  <c r="BY766" i="46"/>
  <c r="BX766" i="46"/>
  <c r="BW766" i="46"/>
  <c r="BV766" i="46"/>
  <c r="BU766" i="46"/>
  <c r="BT766" i="46"/>
  <c r="BS766" i="46"/>
  <c r="BR766" i="46"/>
  <c r="BQ766" i="46"/>
  <c r="BP766" i="46"/>
  <c r="BO766" i="46"/>
  <c r="BN766" i="46"/>
  <c r="BM766" i="46"/>
  <c r="BL766" i="46"/>
  <c r="BK766" i="46"/>
  <c r="BJ766" i="46"/>
  <c r="BI766" i="46"/>
  <c r="BH766" i="46"/>
  <c r="BG766" i="46"/>
  <c r="BF766" i="46"/>
  <c r="BE766" i="46"/>
  <c r="BD766" i="46"/>
  <c r="BC766" i="46"/>
  <c r="BB766" i="46"/>
  <c r="BA766" i="46"/>
  <c r="AZ766" i="46"/>
  <c r="AY766" i="46"/>
  <c r="AX766" i="46"/>
  <c r="AW766" i="46"/>
  <c r="AV766" i="46"/>
  <c r="AU766" i="46"/>
  <c r="AT766" i="46"/>
  <c r="AS766" i="46"/>
  <c r="AR766" i="46"/>
  <c r="AQ766" i="46"/>
  <c r="AP766" i="46"/>
  <c r="AO766" i="46"/>
  <c r="AN766" i="46"/>
  <c r="AM766" i="46"/>
  <c r="AL766" i="46"/>
  <c r="AK766" i="46"/>
  <c r="AJ766" i="46"/>
  <c r="AI766" i="46"/>
  <c r="AH766" i="46"/>
  <c r="AG766" i="46"/>
  <c r="AF766" i="46"/>
  <c r="AE766" i="46"/>
  <c r="AD766" i="46"/>
  <c r="AC766" i="46"/>
  <c r="AB766" i="46"/>
  <c r="AA766" i="46"/>
  <c r="Z766" i="46"/>
  <c r="Y766" i="46"/>
  <c r="X766" i="46"/>
  <c r="W766" i="46"/>
  <c r="V766" i="46"/>
  <c r="U766" i="46"/>
  <c r="T766" i="46"/>
  <c r="S766" i="46"/>
  <c r="R766" i="46"/>
  <c r="Q766" i="46"/>
  <c r="P766" i="46"/>
  <c r="O766" i="46"/>
  <c r="N766" i="46"/>
  <c r="M766" i="46"/>
  <c r="L766" i="46"/>
  <c r="K766" i="46"/>
  <c r="J766" i="46"/>
  <c r="I766" i="46"/>
  <c r="H766" i="46"/>
  <c r="CC766" i="46" s="1"/>
  <c r="CB765" i="46"/>
  <c r="CA765" i="46"/>
  <c r="BZ765" i="46"/>
  <c r="BY765" i="46"/>
  <c r="BX765" i="46"/>
  <c r="BW765" i="46"/>
  <c r="BV765" i="46"/>
  <c r="BU765" i="46"/>
  <c r="BT765" i="46"/>
  <c r="BS765" i="46"/>
  <c r="BR765" i="46"/>
  <c r="BQ765" i="46"/>
  <c r="BP765" i="46"/>
  <c r="BO765" i="46"/>
  <c r="BN765" i="46"/>
  <c r="BM765" i="46"/>
  <c r="BL765" i="46"/>
  <c r="BK765" i="46"/>
  <c r="BJ765" i="46"/>
  <c r="BI765" i="46"/>
  <c r="BH765" i="46"/>
  <c r="BG765" i="46"/>
  <c r="BF765" i="46"/>
  <c r="BE765" i="46"/>
  <c r="BD765" i="46"/>
  <c r="BC765" i="46"/>
  <c r="BB765" i="46"/>
  <c r="BA765" i="46"/>
  <c r="AZ765" i="46"/>
  <c r="AY765" i="46"/>
  <c r="AX765" i="46"/>
  <c r="AW765" i="46"/>
  <c r="AV765" i="46"/>
  <c r="AU765" i="46"/>
  <c r="AT765" i="46"/>
  <c r="AS765" i="46"/>
  <c r="AR765" i="46"/>
  <c r="AQ765" i="46"/>
  <c r="AP765" i="46"/>
  <c r="AO765" i="46"/>
  <c r="AN765" i="46"/>
  <c r="AM765" i="46"/>
  <c r="AL765" i="46"/>
  <c r="AK765" i="46"/>
  <c r="AJ765" i="46"/>
  <c r="AI765" i="46"/>
  <c r="AH765" i="46"/>
  <c r="AG765" i="46"/>
  <c r="AF765" i="46"/>
  <c r="AE765" i="46"/>
  <c r="AD765" i="46"/>
  <c r="AC765" i="46"/>
  <c r="AB765" i="46"/>
  <c r="AA765" i="46"/>
  <c r="Z765" i="46"/>
  <c r="Y765" i="46"/>
  <c r="X765" i="46"/>
  <c r="W765" i="46"/>
  <c r="V765" i="46"/>
  <c r="U765" i="46"/>
  <c r="T765" i="46"/>
  <c r="S765" i="46"/>
  <c r="R765" i="46"/>
  <c r="Q765" i="46"/>
  <c r="P765" i="46"/>
  <c r="O765" i="46"/>
  <c r="N765" i="46"/>
  <c r="M765" i="46"/>
  <c r="L765" i="46"/>
  <c r="K765" i="46"/>
  <c r="J765" i="46"/>
  <c r="I765" i="46"/>
  <c r="H765" i="46"/>
  <c r="CC765" i="46" s="1"/>
  <c r="CB764" i="46"/>
  <c r="CA764" i="46"/>
  <c r="BZ764" i="46"/>
  <c r="BY764" i="46"/>
  <c r="BX764" i="46"/>
  <c r="BW764" i="46"/>
  <c r="BV764" i="46"/>
  <c r="BU764" i="46"/>
  <c r="BT764" i="46"/>
  <c r="BS764" i="46"/>
  <c r="BR764" i="46"/>
  <c r="BQ764" i="46"/>
  <c r="BP764" i="46"/>
  <c r="BO764" i="46"/>
  <c r="BN764" i="46"/>
  <c r="BM764" i="46"/>
  <c r="BL764" i="46"/>
  <c r="BK764" i="46"/>
  <c r="BJ764" i="46"/>
  <c r="BI764" i="46"/>
  <c r="BH764" i="46"/>
  <c r="BG764" i="46"/>
  <c r="BF764" i="46"/>
  <c r="BE764" i="46"/>
  <c r="BD764" i="46"/>
  <c r="BC764" i="46"/>
  <c r="BB764" i="46"/>
  <c r="BA764" i="46"/>
  <c r="AZ764" i="46"/>
  <c r="AY764" i="46"/>
  <c r="AX764" i="46"/>
  <c r="AW764" i="46"/>
  <c r="AV764" i="46"/>
  <c r="AU764" i="46"/>
  <c r="AT764" i="46"/>
  <c r="AS764" i="46"/>
  <c r="AR764" i="46"/>
  <c r="AQ764" i="46"/>
  <c r="AP764" i="46"/>
  <c r="AO764" i="46"/>
  <c r="AN764" i="46"/>
  <c r="AM764" i="46"/>
  <c r="AL764" i="46"/>
  <c r="AK764" i="46"/>
  <c r="AJ764" i="46"/>
  <c r="AI764" i="46"/>
  <c r="AH764" i="46"/>
  <c r="AG764" i="46"/>
  <c r="AF764" i="46"/>
  <c r="AE764" i="46"/>
  <c r="AD764" i="46"/>
  <c r="AC764" i="46"/>
  <c r="AB764" i="46"/>
  <c r="AA764" i="46"/>
  <c r="Z764" i="46"/>
  <c r="Y764" i="46"/>
  <c r="X764" i="46"/>
  <c r="W764" i="46"/>
  <c r="V764" i="46"/>
  <c r="U764" i="46"/>
  <c r="T764" i="46"/>
  <c r="S764" i="46"/>
  <c r="R764" i="46"/>
  <c r="Q764" i="46"/>
  <c r="P764" i="46"/>
  <c r="O764" i="46"/>
  <c r="N764" i="46"/>
  <c r="M764" i="46"/>
  <c r="L764" i="46"/>
  <c r="K764" i="46"/>
  <c r="J764" i="46"/>
  <c r="I764" i="46"/>
  <c r="CC764" i="46" s="1"/>
  <c r="H764" i="46"/>
  <c r="CB763" i="46"/>
  <c r="CA763" i="46"/>
  <c r="BZ763" i="46"/>
  <c r="BY763" i="46"/>
  <c r="BX763" i="46"/>
  <c r="BW763" i="46"/>
  <c r="BV763" i="46"/>
  <c r="BU763" i="46"/>
  <c r="BT763" i="46"/>
  <c r="BS763" i="46"/>
  <c r="BR763" i="46"/>
  <c r="BQ763" i="46"/>
  <c r="BP763" i="46"/>
  <c r="BO763" i="46"/>
  <c r="BN763" i="46"/>
  <c r="BM763" i="46"/>
  <c r="BL763" i="46"/>
  <c r="BK763" i="46"/>
  <c r="BJ763" i="46"/>
  <c r="BI763" i="46"/>
  <c r="BH763" i="46"/>
  <c r="BG763" i="46"/>
  <c r="BF763" i="46"/>
  <c r="BE763" i="46"/>
  <c r="BD763" i="46"/>
  <c r="BC763" i="46"/>
  <c r="BB763" i="46"/>
  <c r="BA763" i="46"/>
  <c r="AZ763" i="46"/>
  <c r="AY763" i="46"/>
  <c r="AX763" i="46"/>
  <c r="AW763" i="46"/>
  <c r="AV763" i="46"/>
  <c r="AU763" i="46"/>
  <c r="AT763" i="46"/>
  <c r="AS763" i="46"/>
  <c r="AR763" i="46"/>
  <c r="AQ763" i="46"/>
  <c r="AP763" i="46"/>
  <c r="AO763" i="46"/>
  <c r="AN763" i="46"/>
  <c r="AM763" i="46"/>
  <c r="AL763" i="46"/>
  <c r="AK763" i="46"/>
  <c r="AJ763" i="46"/>
  <c r="AI763" i="46"/>
  <c r="AH763" i="46"/>
  <c r="AG763" i="46"/>
  <c r="AF763" i="46"/>
  <c r="AE763" i="46"/>
  <c r="AD763" i="46"/>
  <c r="AC763" i="46"/>
  <c r="AB763" i="46"/>
  <c r="AA763" i="46"/>
  <c r="Z763" i="46"/>
  <c r="Y763" i="46"/>
  <c r="X763" i="46"/>
  <c r="W763" i="46"/>
  <c r="V763" i="46"/>
  <c r="U763" i="46"/>
  <c r="T763" i="46"/>
  <c r="S763" i="46"/>
  <c r="R763" i="46"/>
  <c r="Q763" i="46"/>
  <c r="P763" i="46"/>
  <c r="O763" i="46"/>
  <c r="N763" i="46"/>
  <c r="M763" i="46"/>
  <c r="L763" i="46"/>
  <c r="K763" i="46"/>
  <c r="J763" i="46"/>
  <c r="I763" i="46"/>
  <c r="H763" i="46"/>
  <c r="CC763" i="46" s="1"/>
  <c r="CB762" i="46"/>
  <c r="CA762" i="46"/>
  <c r="BZ762" i="46"/>
  <c r="BY762" i="46"/>
  <c r="BX762" i="46"/>
  <c r="BW762" i="46"/>
  <c r="BV762" i="46"/>
  <c r="BU762" i="46"/>
  <c r="BT762" i="46"/>
  <c r="BS762" i="46"/>
  <c r="BR762" i="46"/>
  <c r="BQ762" i="46"/>
  <c r="BP762" i="46"/>
  <c r="BO762" i="46"/>
  <c r="BN762" i="46"/>
  <c r="BM762" i="46"/>
  <c r="BL762" i="46"/>
  <c r="BK762" i="46"/>
  <c r="BJ762" i="46"/>
  <c r="BI762" i="46"/>
  <c r="BH762" i="46"/>
  <c r="BG762" i="46"/>
  <c r="BF762" i="46"/>
  <c r="BE762" i="46"/>
  <c r="BD762" i="46"/>
  <c r="BC762" i="46"/>
  <c r="BB762" i="46"/>
  <c r="BA762" i="46"/>
  <c r="AZ762" i="46"/>
  <c r="AY762" i="46"/>
  <c r="AX762" i="46"/>
  <c r="AW762" i="46"/>
  <c r="AV762" i="46"/>
  <c r="AU762" i="46"/>
  <c r="AT762" i="46"/>
  <c r="AS762" i="46"/>
  <c r="AR762" i="46"/>
  <c r="AQ762" i="46"/>
  <c r="AP762" i="46"/>
  <c r="AO762" i="46"/>
  <c r="AN762" i="46"/>
  <c r="AM762" i="46"/>
  <c r="AL762" i="46"/>
  <c r="AK762" i="46"/>
  <c r="AJ762" i="46"/>
  <c r="AI762" i="46"/>
  <c r="AH762" i="46"/>
  <c r="AG762" i="46"/>
  <c r="AF762" i="46"/>
  <c r="AE762" i="46"/>
  <c r="AD762" i="46"/>
  <c r="AC762" i="46"/>
  <c r="AB762" i="46"/>
  <c r="AA762" i="46"/>
  <c r="Z762" i="46"/>
  <c r="Y762" i="46"/>
  <c r="X762" i="46"/>
  <c r="W762" i="46"/>
  <c r="V762" i="46"/>
  <c r="U762" i="46"/>
  <c r="T762" i="46"/>
  <c r="S762" i="46"/>
  <c r="R762" i="46"/>
  <c r="Q762" i="46"/>
  <c r="P762" i="46"/>
  <c r="O762" i="46"/>
  <c r="N762" i="46"/>
  <c r="M762" i="46"/>
  <c r="L762" i="46"/>
  <c r="K762" i="46"/>
  <c r="J762" i="46"/>
  <c r="I762" i="46"/>
  <c r="H762" i="46"/>
  <c r="CC762" i="46" s="1"/>
  <c r="CB761" i="46"/>
  <c r="CA761" i="46"/>
  <c r="BZ761" i="46"/>
  <c r="BY761" i="46"/>
  <c r="BX761" i="46"/>
  <c r="BW761" i="46"/>
  <c r="BV761" i="46"/>
  <c r="BU761" i="46"/>
  <c r="BT761" i="46"/>
  <c r="BS761" i="46"/>
  <c r="BR761" i="46"/>
  <c r="BQ761" i="46"/>
  <c r="BP761" i="46"/>
  <c r="BO761" i="46"/>
  <c r="BN761" i="46"/>
  <c r="BM761" i="46"/>
  <c r="BL761" i="46"/>
  <c r="BK761" i="46"/>
  <c r="BJ761" i="46"/>
  <c r="BI761" i="46"/>
  <c r="BH761" i="46"/>
  <c r="BG761" i="46"/>
  <c r="BF761" i="46"/>
  <c r="BE761" i="46"/>
  <c r="BD761" i="46"/>
  <c r="BC761" i="46"/>
  <c r="BB761" i="46"/>
  <c r="BA761" i="46"/>
  <c r="AZ761" i="46"/>
  <c r="AY761" i="46"/>
  <c r="AX761" i="46"/>
  <c r="AW761" i="46"/>
  <c r="AV761" i="46"/>
  <c r="AU761" i="46"/>
  <c r="AT761" i="46"/>
  <c r="AS761" i="46"/>
  <c r="AR761" i="46"/>
  <c r="AQ761" i="46"/>
  <c r="AP761" i="46"/>
  <c r="AO761" i="46"/>
  <c r="AN761" i="46"/>
  <c r="AM761" i="46"/>
  <c r="AL761" i="46"/>
  <c r="AK761" i="46"/>
  <c r="AJ761" i="46"/>
  <c r="AI761" i="46"/>
  <c r="AH761" i="46"/>
  <c r="AG761" i="46"/>
  <c r="AF761" i="46"/>
  <c r="AE761" i="46"/>
  <c r="AD761" i="46"/>
  <c r="AC761" i="46"/>
  <c r="AB761" i="46"/>
  <c r="AA761" i="46"/>
  <c r="Z761" i="46"/>
  <c r="Y761" i="46"/>
  <c r="X761" i="46"/>
  <c r="W761" i="46"/>
  <c r="V761" i="46"/>
  <c r="U761" i="46"/>
  <c r="T761" i="46"/>
  <c r="S761" i="46"/>
  <c r="R761" i="46"/>
  <c r="Q761" i="46"/>
  <c r="P761" i="46"/>
  <c r="O761" i="46"/>
  <c r="N761" i="46"/>
  <c r="M761" i="46"/>
  <c r="L761" i="46"/>
  <c r="K761" i="46"/>
  <c r="J761" i="46"/>
  <c r="I761" i="46"/>
  <c r="H761" i="46"/>
  <c r="CC761" i="46" s="1"/>
  <c r="CB760" i="46"/>
  <c r="CA760" i="46"/>
  <c r="BZ760" i="46"/>
  <c r="BY760" i="46"/>
  <c r="BX760" i="46"/>
  <c r="BW760" i="46"/>
  <c r="BV760" i="46"/>
  <c r="BU760" i="46"/>
  <c r="BT760" i="46"/>
  <c r="BS760" i="46"/>
  <c r="BR760" i="46"/>
  <c r="BQ760" i="46"/>
  <c r="BP760" i="46"/>
  <c r="BO760" i="46"/>
  <c r="BN760" i="46"/>
  <c r="BM760" i="46"/>
  <c r="BL760" i="46"/>
  <c r="BK760" i="46"/>
  <c r="BJ760" i="46"/>
  <c r="BI760" i="46"/>
  <c r="BH760" i="46"/>
  <c r="BG760" i="46"/>
  <c r="BF760" i="46"/>
  <c r="BE760" i="46"/>
  <c r="BD760" i="46"/>
  <c r="BC760" i="46"/>
  <c r="BB760" i="46"/>
  <c r="BA760" i="46"/>
  <c r="AZ760" i="46"/>
  <c r="AY760" i="46"/>
  <c r="AX760" i="46"/>
  <c r="AW760" i="46"/>
  <c r="AV760" i="46"/>
  <c r="AU760" i="46"/>
  <c r="AT760" i="46"/>
  <c r="AS760" i="46"/>
  <c r="AR760" i="46"/>
  <c r="AQ760" i="46"/>
  <c r="AP760" i="46"/>
  <c r="AO760" i="46"/>
  <c r="AN760" i="46"/>
  <c r="AM760" i="46"/>
  <c r="AL760" i="46"/>
  <c r="AK760" i="46"/>
  <c r="AJ760" i="46"/>
  <c r="AI760" i="46"/>
  <c r="AH760" i="46"/>
  <c r="AG760" i="46"/>
  <c r="AF760" i="46"/>
  <c r="AE760" i="46"/>
  <c r="AD760" i="46"/>
  <c r="AC760" i="46"/>
  <c r="AB760" i="46"/>
  <c r="AA760" i="46"/>
  <c r="Z760" i="46"/>
  <c r="Y760" i="46"/>
  <c r="X760" i="46"/>
  <c r="W760" i="46"/>
  <c r="V760" i="46"/>
  <c r="U760" i="46"/>
  <c r="T760" i="46"/>
  <c r="S760" i="46"/>
  <c r="R760" i="46"/>
  <c r="Q760" i="46"/>
  <c r="P760" i="46"/>
  <c r="O760" i="46"/>
  <c r="N760" i="46"/>
  <c r="M760" i="46"/>
  <c r="L760" i="46"/>
  <c r="K760" i="46"/>
  <c r="J760" i="46"/>
  <c r="I760" i="46"/>
  <c r="H760" i="46"/>
  <c r="CC760" i="46" s="1"/>
  <c r="CB759" i="46"/>
  <c r="CA759" i="46"/>
  <c r="BZ759" i="46"/>
  <c r="BY759" i="46"/>
  <c r="BX759" i="46"/>
  <c r="BW759" i="46"/>
  <c r="BV759" i="46"/>
  <c r="BU759" i="46"/>
  <c r="BT759" i="46"/>
  <c r="BS759" i="46"/>
  <c r="BR759" i="46"/>
  <c r="BQ759" i="46"/>
  <c r="BP759" i="46"/>
  <c r="BO759" i="46"/>
  <c r="BN759" i="46"/>
  <c r="BM759" i="46"/>
  <c r="BL759" i="46"/>
  <c r="BK759" i="46"/>
  <c r="BJ759" i="46"/>
  <c r="BI759" i="46"/>
  <c r="BH759" i="46"/>
  <c r="BG759" i="46"/>
  <c r="BF759" i="46"/>
  <c r="BE759" i="46"/>
  <c r="BD759" i="46"/>
  <c r="BC759" i="46"/>
  <c r="BB759" i="46"/>
  <c r="BA759" i="46"/>
  <c r="AZ759" i="46"/>
  <c r="AY759" i="46"/>
  <c r="AX759" i="46"/>
  <c r="AW759" i="46"/>
  <c r="AV759" i="46"/>
  <c r="AU759" i="46"/>
  <c r="AT759" i="46"/>
  <c r="AS759" i="46"/>
  <c r="AR759" i="46"/>
  <c r="AQ759" i="46"/>
  <c r="AP759" i="46"/>
  <c r="AO759" i="46"/>
  <c r="AN759" i="46"/>
  <c r="AM759" i="46"/>
  <c r="AL759" i="46"/>
  <c r="AK759" i="46"/>
  <c r="AJ759" i="46"/>
  <c r="AI759" i="46"/>
  <c r="AH759" i="46"/>
  <c r="AG759" i="46"/>
  <c r="AF759" i="46"/>
  <c r="AE759" i="46"/>
  <c r="AD759" i="46"/>
  <c r="AC759" i="46"/>
  <c r="AB759" i="46"/>
  <c r="AA759" i="46"/>
  <c r="Z759" i="46"/>
  <c r="Y759" i="46"/>
  <c r="X759" i="46"/>
  <c r="W759" i="46"/>
  <c r="V759" i="46"/>
  <c r="U759" i="46"/>
  <c r="T759" i="46"/>
  <c r="S759" i="46"/>
  <c r="R759" i="46"/>
  <c r="Q759" i="46"/>
  <c r="P759" i="46"/>
  <c r="O759" i="46"/>
  <c r="N759" i="46"/>
  <c r="M759" i="46"/>
  <c r="L759" i="46"/>
  <c r="K759" i="46"/>
  <c r="J759" i="46"/>
  <c r="I759" i="46"/>
  <c r="H759" i="46"/>
  <c r="CC759" i="46" s="1"/>
  <c r="CB758" i="46"/>
  <c r="CA758" i="46"/>
  <c r="BZ758" i="46"/>
  <c r="BY758" i="46"/>
  <c r="BX758" i="46"/>
  <c r="BW758" i="46"/>
  <c r="BV758" i="46"/>
  <c r="BU758" i="46"/>
  <c r="BT758" i="46"/>
  <c r="BS758" i="46"/>
  <c r="BR758" i="46"/>
  <c r="BQ758" i="46"/>
  <c r="BP758" i="46"/>
  <c r="BO758" i="46"/>
  <c r="BN758" i="46"/>
  <c r="BM758" i="46"/>
  <c r="BL758" i="46"/>
  <c r="BK758" i="46"/>
  <c r="BJ758" i="46"/>
  <c r="BI758" i="46"/>
  <c r="BH758" i="46"/>
  <c r="BG758" i="46"/>
  <c r="BF758" i="46"/>
  <c r="BE758" i="46"/>
  <c r="BD758" i="46"/>
  <c r="BC758" i="46"/>
  <c r="BB758" i="46"/>
  <c r="BA758" i="46"/>
  <c r="AZ758" i="46"/>
  <c r="AY758" i="46"/>
  <c r="AX758" i="46"/>
  <c r="AW758" i="46"/>
  <c r="AV758" i="46"/>
  <c r="AU758" i="46"/>
  <c r="AT758" i="46"/>
  <c r="AS758" i="46"/>
  <c r="AR758" i="46"/>
  <c r="AQ758" i="46"/>
  <c r="AP758" i="46"/>
  <c r="AO758" i="46"/>
  <c r="AN758" i="46"/>
  <c r="AM758" i="46"/>
  <c r="AL758" i="46"/>
  <c r="AK758" i="46"/>
  <c r="AJ758" i="46"/>
  <c r="AI758" i="46"/>
  <c r="AH758" i="46"/>
  <c r="AG758" i="46"/>
  <c r="AF758" i="46"/>
  <c r="AE758" i="46"/>
  <c r="AD758" i="46"/>
  <c r="AC758" i="46"/>
  <c r="AB758" i="46"/>
  <c r="AA758" i="46"/>
  <c r="Z758" i="46"/>
  <c r="Y758" i="46"/>
  <c r="X758" i="46"/>
  <c r="W758" i="46"/>
  <c r="V758" i="46"/>
  <c r="U758" i="46"/>
  <c r="T758" i="46"/>
  <c r="S758" i="46"/>
  <c r="R758" i="46"/>
  <c r="Q758" i="46"/>
  <c r="P758" i="46"/>
  <c r="O758" i="46"/>
  <c r="N758" i="46"/>
  <c r="M758" i="46"/>
  <c r="L758" i="46"/>
  <c r="K758" i="46"/>
  <c r="J758" i="46"/>
  <c r="I758" i="46"/>
  <c r="CC758" i="46" s="1"/>
  <c r="H758" i="46"/>
  <c r="CB757" i="46"/>
  <c r="CA757" i="46"/>
  <c r="BZ757" i="46"/>
  <c r="BY757" i="46"/>
  <c r="BX757" i="46"/>
  <c r="BW757" i="46"/>
  <c r="BV757" i="46"/>
  <c r="BU757" i="46"/>
  <c r="BT757" i="46"/>
  <c r="BS757" i="46"/>
  <c r="BR757" i="46"/>
  <c r="BQ757" i="46"/>
  <c r="BP757" i="46"/>
  <c r="BO757" i="46"/>
  <c r="BN757" i="46"/>
  <c r="BM757" i="46"/>
  <c r="BL757" i="46"/>
  <c r="BK757" i="46"/>
  <c r="BJ757" i="46"/>
  <c r="BI757" i="46"/>
  <c r="BH757" i="46"/>
  <c r="BG757" i="46"/>
  <c r="BF757" i="46"/>
  <c r="BE757" i="46"/>
  <c r="BD757" i="46"/>
  <c r="BC757" i="46"/>
  <c r="BB757" i="46"/>
  <c r="BA757" i="46"/>
  <c r="AZ757" i="46"/>
  <c r="AY757" i="46"/>
  <c r="AX757" i="46"/>
  <c r="AW757" i="46"/>
  <c r="AV757" i="46"/>
  <c r="AU757" i="46"/>
  <c r="AT757" i="46"/>
  <c r="AS757" i="46"/>
  <c r="AR757" i="46"/>
  <c r="AQ757" i="46"/>
  <c r="AP757" i="46"/>
  <c r="AO757" i="46"/>
  <c r="AN757" i="46"/>
  <c r="AM757" i="46"/>
  <c r="AL757" i="46"/>
  <c r="AK757" i="46"/>
  <c r="AJ757" i="46"/>
  <c r="AI757" i="46"/>
  <c r="AH757" i="46"/>
  <c r="AG757" i="46"/>
  <c r="AF757" i="46"/>
  <c r="AE757" i="46"/>
  <c r="AD757" i="46"/>
  <c r="AC757" i="46"/>
  <c r="AB757" i="46"/>
  <c r="AA757" i="46"/>
  <c r="Z757" i="46"/>
  <c r="Y757" i="46"/>
  <c r="X757" i="46"/>
  <c r="W757" i="46"/>
  <c r="V757" i="46"/>
  <c r="U757" i="46"/>
  <c r="T757" i="46"/>
  <c r="S757" i="46"/>
  <c r="R757" i="46"/>
  <c r="Q757" i="46"/>
  <c r="P757" i="46"/>
  <c r="O757" i="46"/>
  <c r="N757" i="46"/>
  <c r="M757" i="46"/>
  <c r="L757" i="46"/>
  <c r="K757" i="46"/>
  <c r="J757" i="46"/>
  <c r="I757" i="46"/>
  <c r="H757" i="46"/>
  <c r="CC757" i="46" s="1"/>
  <c r="CB756" i="46"/>
  <c r="CA756" i="46"/>
  <c r="BZ756" i="46"/>
  <c r="BY756" i="46"/>
  <c r="BX756" i="46"/>
  <c r="BW756" i="46"/>
  <c r="BV756" i="46"/>
  <c r="BU756" i="46"/>
  <c r="BT756" i="46"/>
  <c r="BS756" i="46"/>
  <c r="BR756" i="46"/>
  <c r="BQ756" i="46"/>
  <c r="BP756" i="46"/>
  <c r="BO756" i="46"/>
  <c r="BN756" i="46"/>
  <c r="BM756" i="46"/>
  <c r="BL756" i="46"/>
  <c r="BK756" i="46"/>
  <c r="BJ756" i="46"/>
  <c r="BI756" i="46"/>
  <c r="BH756" i="46"/>
  <c r="BG756" i="46"/>
  <c r="BF756" i="46"/>
  <c r="BE756" i="46"/>
  <c r="BD756" i="46"/>
  <c r="BC756" i="46"/>
  <c r="BB756" i="46"/>
  <c r="BA756" i="46"/>
  <c r="AZ756" i="46"/>
  <c r="AY756" i="46"/>
  <c r="AX756" i="46"/>
  <c r="AW756" i="46"/>
  <c r="AV756" i="46"/>
  <c r="AU756" i="46"/>
  <c r="AT756" i="46"/>
  <c r="AS756" i="46"/>
  <c r="AR756" i="46"/>
  <c r="AQ756" i="46"/>
  <c r="AP756" i="46"/>
  <c r="AO756" i="46"/>
  <c r="AN756" i="46"/>
  <c r="AM756" i="46"/>
  <c r="AL756" i="46"/>
  <c r="AK756" i="46"/>
  <c r="AJ756" i="46"/>
  <c r="AI756" i="46"/>
  <c r="AH756" i="46"/>
  <c r="AG756" i="46"/>
  <c r="AF756" i="46"/>
  <c r="AE756" i="46"/>
  <c r="AD756" i="46"/>
  <c r="AC756" i="46"/>
  <c r="AB756" i="46"/>
  <c r="AA756" i="46"/>
  <c r="Z756" i="46"/>
  <c r="Y756" i="46"/>
  <c r="X756" i="46"/>
  <c r="W756" i="46"/>
  <c r="V756" i="46"/>
  <c r="U756" i="46"/>
  <c r="T756" i="46"/>
  <c r="S756" i="46"/>
  <c r="R756" i="46"/>
  <c r="Q756" i="46"/>
  <c r="P756" i="46"/>
  <c r="O756" i="46"/>
  <c r="N756" i="46"/>
  <c r="M756" i="46"/>
  <c r="L756" i="46"/>
  <c r="K756" i="46"/>
  <c r="J756" i="46"/>
  <c r="I756" i="46"/>
  <c r="H756" i="46"/>
  <c r="CC756" i="46" s="1"/>
  <c r="CB755" i="46"/>
  <c r="CA755" i="46"/>
  <c r="BZ755" i="46"/>
  <c r="BY755" i="46"/>
  <c r="BX755" i="46"/>
  <c r="BW755" i="46"/>
  <c r="BV755" i="46"/>
  <c r="BU755" i="46"/>
  <c r="BT755" i="46"/>
  <c r="BS755" i="46"/>
  <c r="BR755" i="46"/>
  <c r="BQ755" i="46"/>
  <c r="BP755" i="46"/>
  <c r="BO755" i="46"/>
  <c r="BN755" i="46"/>
  <c r="BM755" i="46"/>
  <c r="BL755" i="46"/>
  <c r="BK755" i="46"/>
  <c r="BJ755" i="46"/>
  <c r="BI755" i="46"/>
  <c r="BH755" i="46"/>
  <c r="BG755" i="46"/>
  <c r="BF755" i="46"/>
  <c r="BE755" i="46"/>
  <c r="BD755" i="46"/>
  <c r="BC755" i="46"/>
  <c r="BB755" i="46"/>
  <c r="BA755" i="46"/>
  <c r="AZ755" i="46"/>
  <c r="AY755" i="46"/>
  <c r="AX755" i="46"/>
  <c r="AW755" i="46"/>
  <c r="AV755" i="46"/>
  <c r="AU755" i="46"/>
  <c r="AT755" i="46"/>
  <c r="AS755" i="46"/>
  <c r="AR755" i="46"/>
  <c r="AQ755" i="46"/>
  <c r="AP755" i="46"/>
  <c r="AO755" i="46"/>
  <c r="AN755" i="46"/>
  <c r="AM755" i="46"/>
  <c r="AL755" i="46"/>
  <c r="AK755" i="46"/>
  <c r="AJ755" i="46"/>
  <c r="AI755" i="46"/>
  <c r="AH755" i="46"/>
  <c r="AG755" i="46"/>
  <c r="AF755" i="46"/>
  <c r="AE755" i="46"/>
  <c r="AD755" i="46"/>
  <c r="AC755" i="46"/>
  <c r="AB755" i="46"/>
  <c r="AA755" i="46"/>
  <c r="Z755" i="46"/>
  <c r="Y755" i="46"/>
  <c r="X755" i="46"/>
  <c r="W755" i="46"/>
  <c r="V755" i="46"/>
  <c r="U755" i="46"/>
  <c r="T755" i="46"/>
  <c r="S755" i="46"/>
  <c r="R755" i="46"/>
  <c r="Q755" i="46"/>
  <c r="P755" i="46"/>
  <c r="O755" i="46"/>
  <c r="N755" i="46"/>
  <c r="M755" i="46"/>
  <c r="L755" i="46"/>
  <c r="K755" i="46"/>
  <c r="J755" i="46"/>
  <c r="I755" i="46"/>
  <c r="H755" i="46"/>
  <c r="CC755" i="46" s="1"/>
  <c r="CB754" i="46"/>
  <c r="CA754" i="46"/>
  <c r="BZ754" i="46"/>
  <c r="BY754" i="46"/>
  <c r="BX754" i="46"/>
  <c r="BW754" i="46"/>
  <c r="BV754" i="46"/>
  <c r="BU754" i="46"/>
  <c r="BT754" i="46"/>
  <c r="BS754" i="46"/>
  <c r="BR754" i="46"/>
  <c r="BQ754" i="46"/>
  <c r="BP754" i="46"/>
  <c r="BO754" i="46"/>
  <c r="BN754" i="46"/>
  <c r="BM754" i="46"/>
  <c r="BL754" i="46"/>
  <c r="BK754" i="46"/>
  <c r="BJ754" i="46"/>
  <c r="BI754" i="46"/>
  <c r="BH754" i="46"/>
  <c r="BG754" i="46"/>
  <c r="BF754" i="46"/>
  <c r="BE754" i="46"/>
  <c r="BD754" i="46"/>
  <c r="BC754" i="46"/>
  <c r="BB754" i="46"/>
  <c r="BA754" i="46"/>
  <c r="AZ754" i="46"/>
  <c r="AY754" i="46"/>
  <c r="AX754" i="46"/>
  <c r="AW754" i="46"/>
  <c r="AV754" i="46"/>
  <c r="AU754" i="46"/>
  <c r="AT754" i="46"/>
  <c r="AS754" i="46"/>
  <c r="AR754" i="46"/>
  <c r="AQ754" i="46"/>
  <c r="AP754" i="46"/>
  <c r="AO754" i="46"/>
  <c r="AN754" i="46"/>
  <c r="AM754" i="46"/>
  <c r="AL754" i="46"/>
  <c r="AK754" i="46"/>
  <c r="AJ754" i="46"/>
  <c r="AI754" i="46"/>
  <c r="AH754" i="46"/>
  <c r="AG754" i="46"/>
  <c r="AF754" i="46"/>
  <c r="AE754" i="46"/>
  <c r="AD754" i="46"/>
  <c r="AC754" i="46"/>
  <c r="AB754" i="46"/>
  <c r="AA754" i="46"/>
  <c r="Z754" i="46"/>
  <c r="Y754" i="46"/>
  <c r="X754" i="46"/>
  <c r="W754" i="46"/>
  <c r="V754" i="46"/>
  <c r="U754" i="46"/>
  <c r="T754" i="46"/>
  <c r="S754" i="46"/>
  <c r="R754" i="46"/>
  <c r="Q754" i="46"/>
  <c r="P754" i="46"/>
  <c r="O754" i="46"/>
  <c r="N754" i="46"/>
  <c r="M754" i="46"/>
  <c r="L754" i="46"/>
  <c r="K754" i="46"/>
  <c r="J754" i="46"/>
  <c r="I754" i="46"/>
  <c r="H754" i="46"/>
  <c r="CC754" i="46" s="1"/>
  <c r="CB753" i="46"/>
  <c r="CA753" i="46"/>
  <c r="BZ753" i="46"/>
  <c r="BY753" i="46"/>
  <c r="BX753" i="46"/>
  <c r="BW753" i="46"/>
  <c r="BV753" i="46"/>
  <c r="BU753" i="46"/>
  <c r="BT753" i="46"/>
  <c r="BS753" i="46"/>
  <c r="BR753" i="46"/>
  <c r="BQ753" i="46"/>
  <c r="BP753" i="46"/>
  <c r="BO753" i="46"/>
  <c r="BN753" i="46"/>
  <c r="BM753" i="46"/>
  <c r="BL753" i="46"/>
  <c r="BK753" i="46"/>
  <c r="BJ753" i="46"/>
  <c r="BI753" i="46"/>
  <c r="BH753" i="46"/>
  <c r="BG753" i="46"/>
  <c r="BF753" i="46"/>
  <c r="BE753" i="46"/>
  <c r="BD753" i="46"/>
  <c r="BC753" i="46"/>
  <c r="BB753" i="46"/>
  <c r="BA753" i="46"/>
  <c r="AZ753" i="46"/>
  <c r="AY753" i="46"/>
  <c r="AX753" i="46"/>
  <c r="AW753" i="46"/>
  <c r="AV753" i="46"/>
  <c r="AU753" i="46"/>
  <c r="AT753" i="46"/>
  <c r="AS753" i="46"/>
  <c r="AR753" i="46"/>
  <c r="AQ753" i="46"/>
  <c r="AP753" i="46"/>
  <c r="AO753" i="46"/>
  <c r="AN753" i="46"/>
  <c r="AM753" i="46"/>
  <c r="AL753" i="46"/>
  <c r="AK753" i="46"/>
  <c r="AJ753" i="46"/>
  <c r="AI753" i="46"/>
  <c r="AH753" i="46"/>
  <c r="AG753" i="46"/>
  <c r="AF753" i="46"/>
  <c r="AE753" i="46"/>
  <c r="AD753" i="46"/>
  <c r="AC753" i="46"/>
  <c r="AB753" i="46"/>
  <c r="AA753" i="46"/>
  <c r="Z753" i="46"/>
  <c r="Y753" i="46"/>
  <c r="X753" i="46"/>
  <c r="W753" i="46"/>
  <c r="V753" i="46"/>
  <c r="U753" i="46"/>
  <c r="T753" i="46"/>
  <c r="S753" i="46"/>
  <c r="R753" i="46"/>
  <c r="Q753" i="46"/>
  <c r="P753" i="46"/>
  <c r="O753" i="46"/>
  <c r="N753" i="46"/>
  <c r="M753" i="46"/>
  <c r="L753" i="46"/>
  <c r="K753" i="46"/>
  <c r="J753" i="46"/>
  <c r="I753" i="46"/>
  <c r="H753" i="46"/>
  <c r="CC753" i="46" s="1"/>
  <c r="CB752" i="46"/>
  <c r="CA752" i="46"/>
  <c r="BZ752" i="46"/>
  <c r="BY752" i="46"/>
  <c r="BX752" i="46"/>
  <c r="BW752" i="46"/>
  <c r="BV752" i="46"/>
  <c r="BU752" i="46"/>
  <c r="BT752" i="46"/>
  <c r="BS752" i="46"/>
  <c r="BR752" i="46"/>
  <c r="BQ752" i="46"/>
  <c r="BP752" i="46"/>
  <c r="BO752" i="46"/>
  <c r="BN752" i="46"/>
  <c r="BM752" i="46"/>
  <c r="BL752" i="46"/>
  <c r="BK752" i="46"/>
  <c r="BJ752" i="46"/>
  <c r="BI752" i="46"/>
  <c r="BH752" i="46"/>
  <c r="BG752" i="46"/>
  <c r="BF752" i="46"/>
  <c r="BE752" i="46"/>
  <c r="BD752" i="46"/>
  <c r="BC752" i="46"/>
  <c r="BB752" i="46"/>
  <c r="BA752" i="46"/>
  <c r="AZ752" i="46"/>
  <c r="AY752" i="46"/>
  <c r="AX752" i="46"/>
  <c r="AW752" i="46"/>
  <c r="AV752" i="46"/>
  <c r="AU752" i="46"/>
  <c r="AT752" i="46"/>
  <c r="AS752" i="46"/>
  <c r="AR752" i="46"/>
  <c r="AQ752" i="46"/>
  <c r="AP752" i="46"/>
  <c r="AO752" i="46"/>
  <c r="AN752" i="46"/>
  <c r="AM752" i="46"/>
  <c r="AL752" i="46"/>
  <c r="AK752" i="46"/>
  <c r="AJ752" i="46"/>
  <c r="AI752" i="46"/>
  <c r="AH752" i="46"/>
  <c r="AG752" i="46"/>
  <c r="AF752" i="46"/>
  <c r="AE752" i="46"/>
  <c r="AD752" i="46"/>
  <c r="AC752" i="46"/>
  <c r="AB752" i="46"/>
  <c r="AA752" i="46"/>
  <c r="Z752" i="46"/>
  <c r="Y752" i="46"/>
  <c r="X752" i="46"/>
  <c r="W752" i="46"/>
  <c r="V752" i="46"/>
  <c r="U752" i="46"/>
  <c r="T752" i="46"/>
  <c r="S752" i="46"/>
  <c r="R752" i="46"/>
  <c r="Q752" i="46"/>
  <c r="P752" i="46"/>
  <c r="O752" i="46"/>
  <c r="N752" i="46"/>
  <c r="M752" i="46"/>
  <c r="L752" i="46"/>
  <c r="K752" i="46"/>
  <c r="J752" i="46"/>
  <c r="I752" i="46"/>
  <c r="CC752" i="46" s="1"/>
  <c r="H752" i="46"/>
  <c r="CB751" i="46"/>
  <c r="CA751" i="46"/>
  <c r="BZ751" i="46"/>
  <c r="BY751" i="46"/>
  <c r="BX751" i="46"/>
  <c r="BW751" i="46"/>
  <c r="BV751" i="46"/>
  <c r="BU751" i="46"/>
  <c r="BT751" i="46"/>
  <c r="BS751" i="46"/>
  <c r="BR751" i="46"/>
  <c r="BQ751" i="46"/>
  <c r="BP751" i="46"/>
  <c r="BO751" i="46"/>
  <c r="BN751" i="46"/>
  <c r="BM751" i="46"/>
  <c r="BL751" i="46"/>
  <c r="BK751" i="46"/>
  <c r="BJ751" i="46"/>
  <c r="BI751" i="46"/>
  <c r="BH751" i="46"/>
  <c r="BG751" i="46"/>
  <c r="BF751" i="46"/>
  <c r="BE751" i="46"/>
  <c r="BD751" i="46"/>
  <c r="BC751" i="46"/>
  <c r="BB751" i="46"/>
  <c r="BA751" i="46"/>
  <c r="AZ751" i="46"/>
  <c r="AY751" i="46"/>
  <c r="AX751" i="46"/>
  <c r="AW751" i="46"/>
  <c r="AV751" i="46"/>
  <c r="AU751" i="46"/>
  <c r="AT751" i="46"/>
  <c r="AS751" i="46"/>
  <c r="AR751" i="46"/>
  <c r="AQ751" i="46"/>
  <c r="AP751" i="46"/>
  <c r="AO751" i="46"/>
  <c r="AN751" i="46"/>
  <c r="AM751" i="46"/>
  <c r="AL751" i="46"/>
  <c r="AK751" i="46"/>
  <c r="AJ751" i="46"/>
  <c r="AI751" i="46"/>
  <c r="AH751" i="46"/>
  <c r="AG751" i="46"/>
  <c r="AF751" i="46"/>
  <c r="AE751" i="46"/>
  <c r="AD751" i="46"/>
  <c r="AC751" i="46"/>
  <c r="AB751" i="46"/>
  <c r="AA751" i="46"/>
  <c r="Z751" i="46"/>
  <c r="Y751" i="46"/>
  <c r="X751" i="46"/>
  <c r="W751" i="46"/>
  <c r="V751" i="46"/>
  <c r="U751" i="46"/>
  <c r="T751" i="46"/>
  <c r="S751" i="46"/>
  <c r="R751" i="46"/>
  <c r="Q751" i="46"/>
  <c r="P751" i="46"/>
  <c r="O751" i="46"/>
  <c r="N751" i="46"/>
  <c r="M751" i="46"/>
  <c r="L751" i="46"/>
  <c r="K751" i="46"/>
  <c r="J751" i="46"/>
  <c r="I751" i="46"/>
  <c r="H751" i="46"/>
  <c r="CC751" i="46" s="1"/>
  <c r="CB750" i="46"/>
  <c r="CA750" i="46"/>
  <c r="BZ750" i="46"/>
  <c r="BY750" i="46"/>
  <c r="BX750" i="46"/>
  <c r="BW750" i="46"/>
  <c r="BV750" i="46"/>
  <c r="BU750" i="46"/>
  <c r="BT750" i="46"/>
  <c r="BS750" i="46"/>
  <c r="BR750" i="46"/>
  <c r="BQ750" i="46"/>
  <c r="BP750" i="46"/>
  <c r="BO750" i="46"/>
  <c r="BN750" i="46"/>
  <c r="BM750" i="46"/>
  <c r="BL750" i="46"/>
  <c r="BK750" i="46"/>
  <c r="BJ750" i="46"/>
  <c r="BI750" i="46"/>
  <c r="BH750" i="46"/>
  <c r="BG750" i="46"/>
  <c r="BF750" i="46"/>
  <c r="BE750" i="46"/>
  <c r="BD750" i="46"/>
  <c r="BC750" i="46"/>
  <c r="BB750" i="46"/>
  <c r="BA750" i="46"/>
  <c r="AZ750" i="46"/>
  <c r="AY750" i="46"/>
  <c r="AX750" i="46"/>
  <c r="AW750" i="46"/>
  <c r="AV750" i="46"/>
  <c r="AU750" i="46"/>
  <c r="AT750" i="46"/>
  <c r="AS750" i="46"/>
  <c r="AR750" i="46"/>
  <c r="AQ750" i="46"/>
  <c r="AP750" i="46"/>
  <c r="AO750" i="46"/>
  <c r="AN750" i="46"/>
  <c r="AM750" i="46"/>
  <c r="AL750" i="46"/>
  <c r="AK750" i="46"/>
  <c r="AJ750" i="46"/>
  <c r="AI750" i="46"/>
  <c r="AH750" i="46"/>
  <c r="AG750" i="46"/>
  <c r="AF750" i="46"/>
  <c r="AE750" i="46"/>
  <c r="AD750" i="46"/>
  <c r="AC750" i="46"/>
  <c r="AB750" i="46"/>
  <c r="AA750" i="46"/>
  <c r="Z750" i="46"/>
  <c r="Y750" i="46"/>
  <c r="X750" i="46"/>
  <c r="W750" i="46"/>
  <c r="V750" i="46"/>
  <c r="U750" i="46"/>
  <c r="T750" i="46"/>
  <c r="S750" i="46"/>
  <c r="R750" i="46"/>
  <c r="Q750" i="46"/>
  <c r="P750" i="46"/>
  <c r="O750" i="46"/>
  <c r="N750" i="46"/>
  <c r="M750" i="46"/>
  <c r="L750" i="46"/>
  <c r="K750" i="46"/>
  <c r="J750" i="46"/>
  <c r="I750" i="46"/>
  <c r="H750" i="46"/>
  <c r="CC750" i="46" s="1"/>
  <c r="CB749" i="46"/>
  <c r="CA749" i="46"/>
  <c r="BZ749" i="46"/>
  <c r="BY749" i="46"/>
  <c r="BX749" i="46"/>
  <c r="BW749" i="46"/>
  <c r="BV749" i="46"/>
  <c r="BU749" i="46"/>
  <c r="BT749" i="46"/>
  <c r="BS749" i="46"/>
  <c r="BR749" i="46"/>
  <c r="BQ749" i="46"/>
  <c r="BP749" i="46"/>
  <c r="BO749" i="46"/>
  <c r="BN749" i="46"/>
  <c r="BM749" i="46"/>
  <c r="BL749" i="46"/>
  <c r="BK749" i="46"/>
  <c r="BJ749" i="46"/>
  <c r="BI749" i="46"/>
  <c r="BH749" i="46"/>
  <c r="BG749" i="46"/>
  <c r="BF749" i="46"/>
  <c r="BE749" i="46"/>
  <c r="BD749" i="46"/>
  <c r="BC749" i="46"/>
  <c r="BB749" i="46"/>
  <c r="BA749" i="46"/>
  <c r="AZ749" i="46"/>
  <c r="AY749" i="46"/>
  <c r="AX749" i="46"/>
  <c r="AW749" i="46"/>
  <c r="AV749" i="46"/>
  <c r="AU749" i="46"/>
  <c r="AT749" i="46"/>
  <c r="AS749" i="46"/>
  <c r="AR749" i="46"/>
  <c r="AQ749" i="46"/>
  <c r="AP749" i="46"/>
  <c r="AO749" i="46"/>
  <c r="AN749" i="46"/>
  <c r="AM749" i="46"/>
  <c r="AL749" i="46"/>
  <c r="AK749" i="46"/>
  <c r="AJ749" i="46"/>
  <c r="AI749" i="46"/>
  <c r="AH749" i="46"/>
  <c r="AG749" i="46"/>
  <c r="AF749" i="46"/>
  <c r="AE749" i="46"/>
  <c r="AD749" i="46"/>
  <c r="AC749" i="46"/>
  <c r="AB749" i="46"/>
  <c r="AA749" i="46"/>
  <c r="Z749" i="46"/>
  <c r="Y749" i="46"/>
  <c r="X749" i="46"/>
  <c r="W749" i="46"/>
  <c r="V749" i="46"/>
  <c r="U749" i="46"/>
  <c r="T749" i="46"/>
  <c r="S749" i="46"/>
  <c r="R749" i="46"/>
  <c r="Q749" i="46"/>
  <c r="P749" i="46"/>
  <c r="O749" i="46"/>
  <c r="N749" i="46"/>
  <c r="M749" i="46"/>
  <c r="L749" i="46"/>
  <c r="K749" i="46"/>
  <c r="J749" i="46"/>
  <c r="I749" i="46"/>
  <c r="H749" i="46"/>
  <c r="CC749" i="46" s="1"/>
  <c r="CB748" i="46"/>
  <c r="CA748" i="46"/>
  <c r="BZ748" i="46"/>
  <c r="BY748" i="46"/>
  <c r="BX748" i="46"/>
  <c r="BW748" i="46"/>
  <c r="BV748" i="46"/>
  <c r="BU748" i="46"/>
  <c r="BT748" i="46"/>
  <c r="BS748" i="46"/>
  <c r="BR748" i="46"/>
  <c r="BQ748" i="46"/>
  <c r="BP748" i="46"/>
  <c r="BO748" i="46"/>
  <c r="BN748" i="46"/>
  <c r="BM748" i="46"/>
  <c r="BL748" i="46"/>
  <c r="BK748" i="46"/>
  <c r="BJ748" i="46"/>
  <c r="BI748" i="46"/>
  <c r="BH748" i="46"/>
  <c r="BG748" i="46"/>
  <c r="BF748" i="46"/>
  <c r="BE748" i="46"/>
  <c r="BD748" i="46"/>
  <c r="BC748" i="46"/>
  <c r="BB748" i="46"/>
  <c r="BA748" i="46"/>
  <c r="AZ748" i="46"/>
  <c r="AY748" i="46"/>
  <c r="AX748" i="46"/>
  <c r="AW748" i="46"/>
  <c r="AV748" i="46"/>
  <c r="AU748" i="46"/>
  <c r="AT748" i="46"/>
  <c r="AS748" i="46"/>
  <c r="AR748" i="46"/>
  <c r="AQ748" i="46"/>
  <c r="AP748" i="46"/>
  <c r="AO748" i="46"/>
  <c r="AN748" i="46"/>
  <c r="AM748" i="46"/>
  <c r="AL748" i="46"/>
  <c r="AK748" i="46"/>
  <c r="AJ748" i="46"/>
  <c r="AI748" i="46"/>
  <c r="AH748" i="46"/>
  <c r="AG748" i="46"/>
  <c r="AF748" i="46"/>
  <c r="AE748" i="46"/>
  <c r="AD748" i="46"/>
  <c r="AC748" i="46"/>
  <c r="AB748" i="46"/>
  <c r="AA748" i="46"/>
  <c r="Z748" i="46"/>
  <c r="Y748" i="46"/>
  <c r="X748" i="46"/>
  <c r="W748" i="46"/>
  <c r="V748" i="46"/>
  <c r="U748" i="46"/>
  <c r="T748" i="46"/>
  <c r="S748" i="46"/>
  <c r="R748" i="46"/>
  <c r="Q748" i="46"/>
  <c r="P748" i="46"/>
  <c r="O748" i="46"/>
  <c r="N748" i="46"/>
  <c r="M748" i="46"/>
  <c r="L748" i="46"/>
  <c r="K748" i="46"/>
  <c r="J748" i="46"/>
  <c r="I748" i="46"/>
  <c r="H748" i="46"/>
  <c r="CC748" i="46" s="1"/>
  <c r="CB747" i="46"/>
  <c r="CA747" i="46"/>
  <c r="BZ747" i="46"/>
  <c r="BY747" i="46"/>
  <c r="BX747" i="46"/>
  <c r="BW747" i="46"/>
  <c r="BV747" i="46"/>
  <c r="BU747" i="46"/>
  <c r="BT747" i="46"/>
  <c r="BS747" i="46"/>
  <c r="BR747" i="46"/>
  <c r="BQ747" i="46"/>
  <c r="BP747" i="46"/>
  <c r="BO747" i="46"/>
  <c r="BN747" i="46"/>
  <c r="BM747" i="46"/>
  <c r="BL747" i="46"/>
  <c r="BK747" i="46"/>
  <c r="BJ747" i="46"/>
  <c r="BI747" i="46"/>
  <c r="BH747" i="46"/>
  <c r="BG747" i="46"/>
  <c r="BF747" i="46"/>
  <c r="BE747" i="46"/>
  <c r="BD747" i="46"/>
  <c r="BC747" i="46"/>
  <c r="BB747" i="46"/>
  <c r="BA747" i="46"/>
  <c r="AZ747" i="46"/>
  <c r="AY747" i="46"/>
  <c r="AX747" i="46"/>
  <c r="AW747" i="46"/>
  <c r="AV747" i="46"/>
  <c r="AU747" i="46"/>
  <c r="AT747" i="46"/>
  <c r="AS747" i="46"/>
  <c r="AR747" i="46"/>
  <c r="AQ747" i="46"/>
  <c r="AP747" i="46"/>
  <c r="AO747" i="46"/>
  <c r="AN747" i="46"/>
  <c r="AM747" i="46"/>
  <c r="AL747" i="46"/>
  <c r="AK747" i="46"/>
  <c r="AJ747" i="46"/>
  <c r="AI747" i="46"/>
  <c r="AH747" i="46"/>
  <c r="AG747" i="46"/>
  <c r="AF747" i="46"/>
  <c r="AE747" i="46"/>
  <c r="AD747" i="46"/>
  <c r="AC747" i="46"/>
  <c r="AB747" i="46"/>
  <c r="AA747" i="46"/>
  <c r="Z747" i="46"/>
  <c r="Y747" i="46"/>
  <c r="X747" i="46"/>
  <c r="W747" i="46"/>
  <c r="V747" i="46"/>
  <c r="U747" i="46"/>
  <c r="T747" i="46"/>
  <c r="S747" i="46"/>
  <c r="R747" i="46"/>
  <c r="Q747" i="46"/>
  <c r="P747" i="46"/>
  <c r="O747" i="46"/>
  <c r="N747" i="46"/>
  <c r="M747" i="46"/>
  <c r="L747" i="46"/>
  <c r="K747" i="46"/>
  <c r="J747" i="46"/>
  <c r="I747" i="46"/>
  <c r="H747" i="46"/>
  <c r="CC747" i="46" s="1"/>
  <c r="CB746" i="46"/>
  <c r="CA746" i="46"/>
  <c r="BZ746" i="46"/>
  <c r="BY746" i="46"/>
  <c r="BX746" i="46"/>
  <c r="BW746" i="46"/>
  <c r="BV746" i="46"/>
  <c r="BU746" i="46"/>
  <c r="BT746" i="46"/>
  <c r="BS746" i="46"/>
  <c r="BR746" i="46"/>
  <c r="BQ746" i="46"/>
  <c r="BP746" i="46"/>
  <c r="BO746" i="46"/>
  <c r="BN746" i="46"/>
  <c r="BM746" i="46"/>
  <c r="BL746" i="46"/>
  <c r="BK746" i="46"/>
  <c r="BJ746" i="46"/>
  <c r="BI746" i="46"/>
  <c r="BH746" i="46"/>
  <c r="BG746" i="46"/>
  <c r="BF746" i="46"/>
  <c r="BE746" i="46"/>
  <c r="BD746" i="46"/>
  <c r="BC746" i="46"/>
  <c r="BB746" i="46"/>
  <c r="BA746" i="46"/>
  <c r="AZ746" i="46"/>
  <c r="AY746" i="46"/>
  <c r="AX746" i="46"/>
  <c r="AW746" i="46"/>
  <c r="AV746" i="46"/>
  <c r="AU746" i="46"/>
  <c r="AT746" i="46"/>
  <c r="AS746" i="46"/>
  <c r="AR746" i="46"/>
  <c r="AQ746" i="46"/>
  <c r="AP746" i="46"/>
  <c r="AO746" i="46"/>
  <c r="AN746" i="46"/>
  <c r="AM746" i="46"/>
  <c r="AL746" i="46"/>
  <c r="AK746" i="46"/>
  <c r="AJ746" i="46"/>
  <c r="AI746" i="46"/>
  <c r="AH746" i="46"/>
  <c r="AG746" i="46"/>
  <c r="AF746" i="46"/>
  <c r="AE746" i="46"/>
  <c r="AD746" i="46"/>
  <c r="AC746" i="46"/>
  <c r="AB746" i="46"/>
  <c r="AA746" i="46"/>
  <c r="Z746" i="46"/>
  <c r="Y746" i="46"/>
  <c r="X746" i="46"/>
  <c r="W746" i="46"/>
  <c r="V746" i="46"/>
  <c r="U746" i="46"/>
  <c r="T746" i="46"/>
  <c r="S746" i="46"/>
  <c r="R746" i="46"/>
  <c r="Q746" i="46"/>
  <c r="P746" i="46"/>
  <c r="O746" i="46"/>
  <c r="N746" i="46"/>
  <c r="M746" i="46"/>
  <c r="L746" i="46"/>
  <c r="K746" i="46"/>
  <c r="J746" i="46"/>
  <c r="I746" i="46"/>
  <c r="CC746" i="46" s="1"/>
  <c r="H746" i="46"/>
  <c r="CB745" i="46"/>
  <c r="CA745" i="46"/>
  <c r="BZ745" i="46"/>
  <c r="BY745" i="46"/>
  <c r="BX745" i="46"/>
  <c r="BW745" i="46"/>
  <c r="BV745" i="46"/>
  <c r="BU745" i="46"/>
  <c r="BT745" i="46"/>
  <c r="BS745" i="46"/>
  <c r="BR745" i="46"/>
  <c r="BQ745" i="46"/>
  <c r="BP745" i="46"/>
  <c r="BO745" i="46"/>
  <c r="BN745" i="46"/>
  <c r="BM745" i="46"/>
  <c r="BL745" i="46"/>
  <c r="BK745" i="46"/>
  <c r="BJ745" i="46"/>
  <c r="BI745" i="46"/>
  <c r="BH745" i="46"/>
  <c r="BG745" i="46"/>
  <c r="BF745" i="46"/>
  <c r="BE745" i="46"/>
  <c r="BD745" i="46"/>
  <c r="BC745" i="46"/>
  <c r="BB745" i="46"/>
  <c r="BA745" i="46"/>
  <c r="AZ745" i="46"/>
  <c r="AY745" i="46"/>
  <c r="AX745" i="46"/>
  <c r="AW745" i="46"/>
  <c r="AV745" i="46"/>
  <c r="AU745" i="46"/>
  <c r="AT745" i="46"/>
  <c r="AS745" i="46"/>
  <c r="AR745" i="46"/>
  <c r="AQ745" i="46"/>
  <c r="AP745" i="46"/>
  <c r="AO745" i="46"/>
  <c r="AN745" i="46"/>
  <c r="AM745" i="46"/>
  <c r="AL745" i="46"/>
  <c r="AK745" i="46"/>
  <c r="AJ745" i="46"/>
  <c r="AI745" i="46"/>
  <c r="AH745" i="46"/>
  <c r="AG745" i="46"/>
  <c r="AF745" i="46"/>
  <c r="AE745" i="46"/>
  <c r="AD745" i="46"/>
  <c r="AC745" i="46"/>
  <c r="AB745" i="46"/>
  <c r="AA745" i="46"/>
  <c r="Z745" i="46"/>
  <c r="Y745" i="46"/>
  <c r="X745" i="46"/>
  <c r="W745" i="46"/>
  <c r="V745" i="46"/>
  <c r="U745" i="46"/>
  <c r="T745" i="46"/>
  <c r="S745" i="46"/>
  <c r="R745" i="46"/>
  <c r="Q745" i="46"/>
  <c r="P745" i="46"/>
  <c r="O745" i="46"/>
  <c r="N745" i="46"/>
  <c r="M745" i="46"/>
  <c r="L745" i="46"/>
  <c r="K745" i="46"/>
  <c r="J745" i="46"/>
  <c r="I745" i="46"/>
  <c r="H745" i="46"/>
  <c r="CC745" i="46" s="1"/>
  <c r="CB744" i="46"/>
  <c r="CA744" i="46"/>
  <c r="BZ744" i="46"/>
  <c r="BY744" i="46"/>
  <c r="BX744" i="46"/>
  <c r="BW744" i="46"/>
  <c r="BV744" i="46"/>
  <c r="BU744" i="46"/>
  <c r="BT744" i="46"/>
  <c r="BS744" i="46"/>
  <c r="BR744" i="46"/>
  <c r="BQ744" i="46"/>
  <c r="BP744" i="46"/>
  <c r="BO744" i="46"/>
  <c r="BN744" i="46"/>
  <c r="BM744" i="46"/>
  <c r="BL744" i="46"/>
  <c r="BK744" i="46"/>
  <c r="BJ744" i="46"/>
  <c r="BI744" i="46"/>
  <c r="BH744" i="46"/>
  <c r="BG744" i="46"/>
  <c r="BF744" i="46"/>
  <c r="BE744" i="46"/>
  <c r="BD744" i="46"/>
  <c r="BC744" i="46"/>
  <c r="BB744" i="46"/>
  <c r="BA744" i="46"/>
  <c r="AZ744" i="46"/>
  <c r="AY744" i="46"/>
  <c r="AX744" i="46"/>
  <c r="AW744" i="46"/>
  <c r="AV744" i="46"/>
  <c r="AU744" i="46"/>
  <c r="AT744" i="46"/>
  <c r="AS744" i="46"/>
  <c r="AR744" i="46"/>
  <c r="AQ744" i="46"/>
  <c r="AP744" i="46"/>
  <c r="AO744" i="46"/>
  <c r="AN744" i="46"/>
  <c r="AM744" i="46"/>
  <c r="AL744" i="46"/>
  <c r="AK744" i="46"/>
  <c r="AJ744" i="46"/>
  <c r="AI744" i="46"/>
  <c r="AH744" i="46"/>
  <c r="AG744" i="46"/>
  <c r="AF744" i="46"/>
  <c r="AE744" i="46"/>
  <c r="AD744" i="46"/>
  <c r="AC744" i="46"/>
  <c r="AB744" i="46"/>
  <c r="AA744" i="46"/>
  <c r="Z744" i="46"/>
  <c r="Y744" i="46"/>
  <c r="X744" i="46"/>
  <c r="W744" i="46"/>
  <c r="V744" i="46"/>
  <c r="U744" i="46"/>
  <c r="T744" i="46"/>
  <c r="S744" i="46"/>
  <c r="R744" i="46"/>
  <c r="Q744" i="46"/>
  <c r="P744" i="46"/>
  <c r="O744" i="46"/>
  <c r="N744" i="46"/>
  <c r="M744" i="46"/>
  <c r="L744" i="46"/>
  <c r="K744" i="46"/>
  <c r="J744" i="46"/>
  <c r="I744" i="46"/>
  <c r="H744" i="46"/>
  <c r="CC744" i="46" s="1"/>
  <c r="CB743" i="46"/>
  <c r="CA743" i="46"/>
  <c r="BZ743" i="46"/>
  <c r="BY743" i="46"/>
  <c r="BX743" i="46"/>
  <c r="BW743" i="46"/>
  <c r="BV743" i="46"/>
  <c r="BU743" i="46"/>
  <c r="BT743" i="46"/>
  <c r="BS743" i="46"/>
  <c r="BR743" i="46"/>
  <c r="BQ743" i="46"/>
  <c r="BP743" i="46"/>
  <c r="BO743" i="46"/>
  <c r="BN743" i="46"/>
  <c r="BM743" i="46"/>
  <c r="BL743" i="46"/>
  <c r="BK743" i="46"/>
  <c r="BJ743" i="46"/>
  <c r="BI743" i="46"/>
  <c r="BH743" i="46"/>
  <c r="BG743" i="46"/>
  <c r="BF743" i="46"/>
  <c r="BE743" i="46"/>
  <c r="BD743" i="46"/>
  <c r="BC743" i="46"/>
  <c r="BB743" i="46"/>
  <c r="BA743" i="46"/>
  <c r="AZ743" i="46"/>
  <c r="AY743" i="46"/>
  <c r="AX743" i="46"/>
  <c r="AW743" i="46"/>
  <c r="AV743" i="46"/>
  <c r="AU743" i="46"/>
  <c r="AT743" i="46"/>
  <c r="AS743" i="46"/>
  <c r="AR743" i="46"/>
  <c r="AQ743" i="46"/>
  <c r="AP743" i="46"/>
  <c r="AO743" i="46"/>
  <c r="AN743" i="46"/>
  <c r="AM743" i="46"/>
  <c r="AL743" i="46"/>
  <c r="AK743" i="46"/>
  <c r="AJ743" i="46"/>
  <c r="AI743" i="46"/>
  <c r="AH743" i="46"/>
  <c r="AG743" i="46"/>
  <c r="AF743" i="46"/>
  <c r="AE743" i="46"/>
  <c r="AD743" i="46"/>
  <c r="AC743" i="46"/>
  <c r="AB743" i="46"/>
  <c r="AA743" i="46"/>
  <c r="Z743" i="46"/>
  <c r="Y743" i="46"/>
  <c r="X743" i="46"/>
  <c r="W743" i="46"/>
  <c r="V743" i="46"/>
  <c r="U743" i="46"/>
  <c r="T743" i="46"/>
  <c r="S743" i="46"/>
  <c r="R743" i="46"/>
  <c r="Q743" i="46"/>
  <c r="P743" i="46"/>
  <c r="O743" i="46"/>
  <c r="N743" i="46"/>
  <c r="M743" i="46"/>
  <c r="L743" i="46"/>
  <c r="K743" i="46"/>
  <c r="J743" i="46"/>
  <c r="I743" i="46"/>
  <c r="H743" i="46"/>
  <c r="CC743" i="46" s="1"/>
  <c r="CB742" i="46"/>
  <c r="CA742" i="46"/>
  <c r="BZ742" i="46"/>
  <c r="BY742" i="46"/>
  <c r="BX742" i="46"/>
  <c r="BW742" i="46"/>
  <c r="BV742" i="46"/>
  <c r="BU742" i="46"/>
  <c r="BT742" i="46"/>
  <c r="BS742" i="46"/>
  <c r="BR742" i="46"/>
  <c r="BQ742" i="46"/>
  <c r="BP742" i="46"/>
  <c r="BO742" i="46"/>
  <c r="BN742" i="46"/>
  <c r="BM742" i="46"/>
  <c r="BL742" i="46"/>
  <c r="BK742" i="46"/>
  <c r="BJ742" i="46"/>
  <c r="BI742" i="46"/>
  <c r="BH742" i="46"/>
  <c r="BG742" i="46"/>
  <c r="BF742" i="46"/>
  <c r="BE742" i="46"/>
  <c r="BD742" i="46"/>
  <c r="BC742" i="46"/>
  <c r="BB742" i="46"/>
  <c r="BA742" i="46"/>
  <c r="AZ742" i="46"/>
  <c r="AY742" i="46"/>
  <c r="AX742" i="46"/>
  <c r="AW742" i="46"/>
  <c r="AV742" i="46"/>
  <c r="AU742" i="46"/>
  <c r="AT742" i="46"/>
  <c r="AS742" i="46"/>
  <c r="AR742" i="46"/>
  <c r="AQ742" i="46"/>
  <c r="AP742" i="46"/>
  <c r="AO742" i="46"/>
  <c r="AN742" i="46"/>
  <c r="AM742" i="46"/>
  <c r="AL742" i="46"/>
  <c r="AK742" i="46"/>
  <c r="AJ742" i="46"/>
  <c r="AI742" i="46"/>
  <c r="AH742" i="46"/>
  <c r="AG742" i="46"/>
  <c r="AF742" i="46"/>
  <c r="AE742" i="46"/>
  <c r="AD742" i="46"/>
  <c r="AC742" i="46"/>
  <c r="AB742" i="46"/>
  <c r="AA742" i="46"/>
  <c r="Z742" i="46"/>
  <c r="Y742" i="46"/>
  <c r="X742" i="46"/>
  <c r="W742" i="46"/>
  <c r="V742" i="46"/>
  <c r="U742" i="46"/>
  <c r="T742" i="46"/>
  <c r="S742" i="46"/>
  <c r="R742" i="46"/>
  <c r="Q742" i="46"/>
  <c r="P742" i="46"/>
  <c r="O742" i="46"/>
  <c r="N742" i="46"/>
  <c r="M742" i="46"/>
  <c r="L742" i="46"/>
  <c r="K742" i="46"/>
  <c r="J742" i="46"/>
  <c r="I742" i="46"/>
  <c r="H742" i="46"/>
  <c r="CC742" i="46" s="1"/>
  <c r="CB741" i="46"/>
  <c r="CA741" i="46"/>
  <c r="BZ741" i="46"/>
  <c r="BY741" i="46"/>
  <c r="BX741" i="46"/>
  <c r="BW741" i="46"/>
  <c r="BV741" i="46"/>
  <c r="BU741" i="46"/>
  <c r="BT741" i="46"/>
  <c r="BS741" i="46"/>
  <c r="BR741" i="46"/>
  <c r="BQ741" i="46"/>
  <c r="BP741" i="46"/>
  <c r="BO741" i="46"/>
  <c r="BN741" i="46"/>
  <c r="BM741" i="46"/>
  <c r="BL741" i="46"/>
  <c r="BK741" i="46"/>
  <c r="BJ741" i="46"/>
  <c r="BI741" i="46"/>
  <c r="BH741" i="46"/>
  <c r="BG741" i="46"/>
  <c r="BF741" i="46"/>
  <c r="BE741" i="46"/>
  <c r="BD741" i="46"/>
  <c r="BC741" i="46"/>
  <c r="BB741" i="46"/>
  <c r="BA741" i="46"/>
  <c r="AZ741" i="46"/>
  <c r="AY741" i="46"/>
  <c r="AX741" i="46"/>
  <c r="AW741" i="46"/>
  <c r="AV741" i="46"/>
  <c r="AU741" i="46"/>
  <c r="AT741" i="46"/>
  <c r="AS741" i="46"/>
  <c r="AR741" i="46"/>
  <c r="AQ741" i="46"/>
  <c r="AP741" i="46"/>
  <c r="AO741" i="46"/>
  <c r="AN741" i="46"/>
  <c r="AM741" i="46"/>
  <c r="AL741" i="46"/>
  <c r="AK741" i="46"/>
  <c r="AJ741" i="46"/>
  <c r="AI741" i="46"/>
  <c r="AH741" i="46"/>
  <c r="AG741" i="46"/>
  <c r="AF741" i="46"/>
  <c r="AE741" i="46"/>
  <c r="AD741" i="46"/>
  <c r="AC741" i="46"/>
  <c r="AB741" i="46"/>
  <c r="AA741" i="46"/>
  <c r="Z741" i="46"/>
  <c r="Y741" i="46"/>
  <c r="X741" i="46"/>
  <c r="W741" i="46"/>
  <c r="V741" i="46"/>
  <c r="U741" i="46"/>
  <c r="T741" i="46"/>
  <c r="S741" i="46"/>
  <c r="R741" i="46"/>
  <c r="Q741" i="46"/>
  <c r="P741" i="46"/>
  <c r="O741" i="46"/>
  <c r="N741" i="46"/>
  <c r="M741" i="46"/>
  <c r="L741" i="46"/>
  <c r="K741" i="46"/>
  <c r="J741" i="46"/>
  <c r="I741" i="46"/>
  <c r="H741" i="46"/>
  <c r="CC741" i="46" s="1"/>
  <c r="CC740" i="46"/>
  <c r="CB740" i="46"/>
  <c r="CA740" i="46"/>
  <c r="BZ740" i="46"/>
  <c r="BY740" i="46"/>
  <c r="BX740" i="46"/>
  <c r="BW740" i="46"/>
  <c r="BV740" i="46"/>
  <c r="BU740" i="46"/>
  <c r="BT740" i="46"/>
  <c r="BS740" i="46"/>
  <c r="BR740" i="46"/>
  <c r="BQ740" i="46"/>
  <c r="BP740" i="46"/>
  <c r="BO740" i="46"/>
  <c r="BN740" i="46"/>
  <c r="BM740" i="46"/>
  <c r="BL740" i="46"/>
  <c r="BK740" i="46"/>
  <c r="BJ740" i="46"/>
  <c r="BI740" i="46"/>
  <c r="BH740" i="46"/>
  <c r="BG740" i="46"/>
  <c r="BF740" i="46"/>
  <c r="BE740" i="46"/>
  <c r="BD740" i="46"/>
  <c r="BC740" i="46"/>
  <c r="BB740" i="46"/>
  <c r="BA740" i="46"/>
  <c r="AZ740" i="46"/>
  <c r="AY740" i="46"/>
  <c r="AX740" i="46"/>
  <c r="AW740" i="46"/>
  <c r="AV740" i="46"/>
  <c r="AU740" i="46"/>
  <c r="AT740" i="46"/>
  <c r="AS740" i="46"/>
  <c r="AR740" i="46"/>
  <c r="AQ740" i="46"/>
  <c r="AP740" i="46"/>
  <c r="AO740" i="46"/>
  <c r="AN740" i="46"/>
  <c r="AM740" i="46"/>
  <c r="AL740" i="46"/>
  <c r="AK740" i="46"/>
  <c r="AJ740" i="46"/>
  <c r="AI740" i="46"/>
  <c r="AH740" i="46"/>
  <c r="AG740" i="46"/>
  <c r="AF740" i="46"/>
  <c r="AE740" i="46"/>
  <c r="AD740" i="46"/>
  <c r="AC740" i="46"/>
  <c r="AB740" i="46"/>
  <c r="AA740" i="46"/>
  <c r="Z740" i="46"/>
  <c r="Y740" i="46"/>
  <c r="X740" i="46"/>
  <c r="W740" i="46"/>
  <c r="V740" i="46"/>
  <c r="U740" i="46"/>
  <c r="T740" i="46"/>
  <c r="S740" i="46"/>
  <c r="R740" i="46"/>
  <c r="Q740" i="46"/>
  <c r="P740" i="46"/>
  <c r="O740" i="46"/>
  <c r="N740" i="46"/>
  <c r="M740" i="46"/>
  <c r="L740" i="46"/>
  <c r="K740" i="46"/>
  <c r="J740" i="46"/>
  <c r="I740" i="46"/>
  <c r="H740" i="46"/>
  <c r="CB739" i="46"/>
  <c r="CA739" i="46"/>
  <c r="BZ739" i="46"/>
  <c r="BY739" i="46"/>
  <c r="BX739" i="46"/>
  <c r="BW739" i="46"/>
  <c r="BV739" i="46"/>
  <c r="BU739" i="46"/>
  <c r="BT739" i="46"/>
  <c r="BS739" i="46"/>
  <c r="BR739" i="46"/>
  <c r="BQ739" i="46"/>
  <c r="BP739" i="46"/>
  <c r="BO739" i="46"/>
  <c r="BN739" i="46"/>
  <c r="BM739" i="46"/>
  <c r="BL739" i="46"/>
  <c r="BK739" i="46"/>
  <c r="BJ739" i="46"/>
  <c r="BI739" i="46"/>
  <c r="BH739" i="46"/>
  <c r="BG739" i="46"/>
  <c r="BF739" i="46"/>
  <c r="BE739" i="46"/>
  <c r="BD739" i="46"/>
  <c r="BC739" i="46"/>
  <c r="BB739" i="46"/>
  <c r="BA739" i="46"/>
  <c r="AZ739" i="46"/>
  <c r="AY739" i="46"/>
  <c r="AX739" i="46"/>
  <c r="AW739" i="46"/>
  <c r="AV739" i="46"/>
  <c r="AU739" i="46"/>
  <c r="AT739" i="46"/>
  <c r="AS739" i="46"/>
  <c r="AR739" i="46"/>
  <c r="AQ739" i="46"/>
  <c r="AP739" i="46"/>
  <c r="AO739" i="46"/>
  <c r="AN739" i="46"/>
  <c r="AM739" i="46"/>
  <c r="AL739" i="46"/>
  <c r="AK739" i="46"/>
  <c r="AJ739" i="46"/>
  <c r="AI739" i="46"/>
  <c r="AH739" i="46"/>
  <c r="AG739" i="46"/>
  <c r="AF739" i="46"/>
  <c r="AE739" i="46"/>
  <c r="AD739" i="46"/>
  <c r="AC739" i="46"/>
  <c r="AB739" i="46"/>
  <c r="AA739" i="46"/>
  <c r="Z739" i="46"/>
  <c r="Y739" i="46"/>
  <c r="X739" i="46"/>
  <c r="W739" i="46"/>
  <c r="V739" i="46"/>
  <c r="U739" i="46"/>
  <c r="T739" i="46"/>
  <c r="S739" i="46"/>
  <c r="R739" i="46"/>
  <c r="Q739" i="46"/>
  <c r="P739" i="46"/>
  <c r="O739" i="46"/>
  <c r="N739" i="46"/>
  <c r="M739" i="46"/>
  <c r="L739" i="46"/>
  <c r="K739" i="46"/>
  <c r="J739" i="46"/>
  <c r="I739" i="46"/>
  <c r="H739" i="46"/>
  <c r="CC739" i="46" s="1"/>
  <c r="CB738" i="46"/>
  <c r="CA738" i="46"/>
  <c r="BZ738" i="46"/>
  <c r="BY738" i="46"/>
  <c r="BX738" i="46"/>
  <c r="BW738" i="46"/>
  <c r="BV738" i="46"/>
  <c r="BU738" i="46"/>
  <c r="BT738" i="46"/>
  <c r="BS738" i="46"/>
  <c r="BR738" i="46"/>
  <c r="BQ738" i="46"/>
  <c r="BP738" i="46"/>
  <c r="BO738" i="46"/>
  <c r="BN738" i="46"/>
  <c r="BM738" i="46"/>
  <c r="BL738" i="46"/>
  <c r="BK738" i="46"/>
  <c r="BJ738" i="46"/>
  <c r="BI738" i="46"/>
  <c r="BH738" i="46"/>
  <c r="BG738" i="46"/>
  <c r="BF738" i="46"/>
  <c r="BE738" i="46"/>
  <c r="BD738" i="46"/>
  <c r="BC738" i="46"/>
  <c r="BB738" i="46"/>
  <c r="BA738" i="46"/>
  <c r="AZ738" i="46"/>
  <c r="AY738" i="46"/>
  <c r="AX738" i="46"/>
  <c r="AW738" i="46"/>
  <c r="AV738" i="46"/>
  <c r="AU738" i="46"/>
  <c r="AT738" i="46"/>
  <c r="AS738" i="46"/>
  <c r="AR738" i="46"/>
  <c r="AQ738" i="46"/>
  <c r="AP738" i="46"/>
  <c r="AO738" i="46"/>
  <c r="AN738" i="46"/>
  <c r="AM738" i="46"/>
  <c r="AL738" i="46"/>
  <c r="AK738" i="46"/>
  <c r="AJ738" i="46"/>
  <c r="AI738" i="46"/>
  <c r="AH738" i="46"/>
  <c r="AG738" i="46"/>
  <c r="AF738" i="46"/>
  <c r="AE738" i="46"/>
  <c r="AD738" i="46"/>
  <c r="AC738" i="46"/>
  <c r="AB738" i="46"/>
  <c r="AA738" i="46"/>
  <c r="Z738" i="46"/>
  <c r="Y738" i="46"/>
  <c r="X738" i="46"/>
  <c r="W738" i="46"/>
  <c r="V738" i="46"/>
  <c r="U738" i="46"/>
  <c r="T738" i="46"/>
  <c r="S738" i="46"/>
  <c r="R738" i="46"/>
  <c r="Q738" i="46"/>
  <c r="P738" i="46"/>
  <c r="O738" i="46"/>
  <c r="N738" i="46"/>
  <c r="M738" i="46"/>
  <c r="L738" i="46"/>
  <c r="K738" i="46"/>
  <c r="J738" i="46"/>
  <c r="I738" i="46"/>
  <c r="H738" i="46"/>
  <c r="CC738" i="46" s="1"/>
  <c r="CB737" i="46"/>
  <c r="CA737" i="46"/>
  <c r="BZ737" i="46"/>
  <c r="BY737" i="46"/>
  <c r="BX737" i="46"/>
  <c r="BW737" i="46"/>
  <c r="BV737" i="46"/>
  <c r="BU737" i="46"/>
  <c r="BT737" i="46"/>
  <c r="BS737" i="46"/>
  <c r="BR737" i="46"/>
  <c r="BQ737" i="46"/>
  <c r="BP737" i="46"/>
  <c r="BO737" i="46"/>
  <c r="BN737" i="46"/>
  <c r="BM737" i="46"/>
  <c r="BL737" i="46"/>
  <c r="BK737" i="46"/>
  <c r="BJ737" i="46"/>
  <c r="BI737" i="46"/>
  <c r="BH737" i="46"/>
  <c r="BG737" i="46"/>
  <c r="BF737" i="46"/>
  <c r="BE737" i="46"/>
  <c r="BD737" i="46"/>
  <c r="BC737" i="46"/>
  <c r="BB737" i="46"/>
  <c r="BA737" i="46"/>
  <c r="AZ737" i="46"/>
  <c r="AY737" i="46"/>
  <c r="AX737" i="46"/>
  <c r="AW737" i="46"/>
  <c r="AV737" i="46"/>
  <c r="AU737" i="46"/>
  <c r="AT737" i="46"/>
  <c r="AS737" i="46"/>
  <c r="AR737" i="46"/>
  <c r="AQ737" i="46"/>
  <c r="AP737" i="46"/>
  <c r="AO737" i="46"/>
  <c r="AN737" i="46"/>
  <c r="AM737" i="46"/>
  <c r="AL737" i="46"/>
  <c r="AK737" i="46"/>
  <c r="AJ737" i="46"/>
  <c r="AI737" i="46"/>
  <c r="AH737" i="46"/>
  <c r="AG737" i="46"/>
  <c r="AF737" i="46"/>
  <c r="AE737" i="46"/>
  <c r="AD737" i="46"/>
  <c r="AC737" i="46"/>
  <c r="AB737" i="46"/>
  <c r="AA737" i="46"/>
  <c r="Z737" i="46"/>
  <c r="Y737" i="46"/>
  <c r="X737" i="46"/>
  <c r="W737" i="46"/>
  <c r="V737" i="46"/>
  <c r="U737" i="46"/>
  <c r="T737" i="46"/>
  <c r="S737" i="46"/>
  <c r="R737" i="46"/>
  <c r="Q737" i="46"/>
  <c r="P737" i="46"/>
  <c r="O737" i="46"/>
  <c r="N737" i="46"/>
  <c r="M737" i="46"/>
  <c r="L737" i="46"/>
  <c r="K737" i="46"/>
  <c r="J737" i="46"/>
  <c r="I737" i="46"/>
  <c r="H737" i="46"/>
  <c r="CC737" i="46" s="1"/>
  <c r="CB736" i="46"/>
  <c r="CA736" i="46"/>
  <c r="BZ736" i="46"/>
  <c r="BY736" i="46"/>
  <c r="BX736" i="46"/>
  <c r="BW736" i="46"/>
  <c r="BV736" i="46"/>
  <c r="BU736" i="46"/>
  <c r="BT736" i="46"/>
  <c r="BS736" i="46"/>
  <c r="BR736" i="46"/>
  <c r="BQ736" i="46"/>
  <c r="BP736" i="46"/>
  <c r="BO736" i="46"/>
  <c r="BN736" i="46"/>
  <c r="BM736" i="46"/>
  <c r="BL736" i="46"/>
  <c r="BK736" i="46"/>
  <c r="BJ736" i="46"/>
  <c r="BI736" i="46"/>
  <c r="BH736" i="46"/>
  <c r="BG736" i="46"/>
  <c r="BF736" i="46"/>
  <c r="BE736" i="46"/>
  <c r="BD736" i="46"/>
  <c r="BC736" i="46"/>
  <c r="BB736" i="46"/>
  <c r="BA736" i="46"/>
  <c r="AZ736" i="46"/>
  <c r="AY736" i="46"/>
  <c r="AX736" i="46"/>
  <c r="AW736" i="46"/>
  <c r="AV736" i="46"/>
  <c r="AU736" i="46"/>
  <c r="AT736" i="46"/>
  <c r="AS736" i="46"/>
  <c r="AR736" i="46"/>
  <c r="AQ736" i="46"/>
  <c r="AP736" i="46"/>
  <c r="AO736" i="46"/>
  <c r="AN736" i="46"/>
  <c r="AM736" i="46"/>
  <c r="AL736" i="46"/>
  <c r="AK736" i="46"/>
  <c r="AJ736" i="46"/>
  <c r="AI736" i="46"/>
  <c r="AH736" i="46"/>
  <c r="AG736" i="46"/>
  <c r="AF736" i="46"/>
  <c r="AE736" i="46"/>
  <c r="AD736" i="46"/>
  <c r="AC736" i="46"/>
  <c r="AB736" i="46"/>
  <c r="AA736" i="46"/>
  <c r="Z736" i="46"/>
  <c r="Y736" i="46"/>
  <c r="X736" i="46"/>
  <c r="W736" i="46"/>
  <c r="V736" i="46"/>
  <c r="U736" i="46"/>
  <c r="T736" i="46"/>
  <c r="S736" i="46"/>
  <c r="R736" i="46"/>
  <c r="Q736" i="46"/>
  <c r="P736" i="46"/>
  <c r="O736" i="46"/>
  <c r="N736" i="46"/>
  <c r="M736" i="46"/>
  <c r="L736" i="46"/>
  <c r="K736" i="46"/>
  <c r="J736" i="46"/>
  <c r="I736" i="46"/>
  <c r="H736" i="46"/>
  <c r="CC736" i="46" s="1"/>
  <c r="CB735" i="46"/>
  <c r="CA735" i="46"/>
  <c r="BZ735" i="46"/>
  <c r="BY735" i="46"/>
  <c r="BX735" i="46"/>
  <c r="BW735" i="46"/>
  <c r="BV735" i="46"/>
  <c r="BU735" i="46"/>
  <c r="BT735" i="46"/>
  <c r="BS735" i="46"/>
  <c r="BR735" i="46"/>
  <c r="BQ735" i="46"/>
  <c r="BP735" i="46"/>
  <c r="BO735" i="46"/>
  <c r="BN735" i="46"/>
  <c r="BM735" i="46"/>
  <c r="BL735" i="46"/>
  <c r="BK735" i="46"/>
  <c r="BJ735" i="46"/>
  <c r="BI735" i="46"/>
  <c r="BH735" i="46"/>
  <c r="BG735" i="46"/>
  <c r="BF735" i="46"/>
  <c r="BE735" i="46"/>
  <c r="BD735" i="46"/>
  <c r="BC735" i="46"/>
  <c r="BB735" i="46"/>
  <c r="BA735" i="46"/>
  <c r="AZ735" i="46"/>
  <c r="AY735" i="46"/>
  <c r="AX735" i="46"/>
  <c r="AW735" i="46"/>
  <c r="AV735" i="46"/>
  <c r="AU735" i="46"/>
  <c r="AT735" i="46"/>
  <c r="AS735" i="46"/>
  <c r="AR735" i="46"/>
  <c r="AQ735" i="46"/>
  <c r="AP735" i="46"/>
  <c r="AO735" i="46"/>
  <c r="AN735" i="46"/>
  <c r="AM735" i="46"/>
  <c r="AL735" i="46"/>
  <c r="AK735" i="46"/>
  <c r="AJ735" i="46"/>
  <c r="AI735" i="46"/>
  <c r="AH735" i="46"/>
  <c r="AG735" i="46"/>
  <c r="AF735" i="46"/>
  <c r="AE735" i="46"/>
  <c r="AD735" i="46"/>
  <c r="AC735" i="46"/>
  <c r="AB735" i="46"/>
  <c r="AA735" i="46"/>
  <c r="Z735" i="46"/>
  <c r="Y735" i="46"/>
  <c r="X735" i="46"/>
  <c r="W735" i="46"/>
  <c r="V735" i="46"/>
  <c r="U735" i="46"/>
  <c r="T735" i="46"/>
  <c r="S735" i="46"/>
  <c r="R735" i="46"/>
  <c r="Q735" i="46"/>
  <c r="P735" i="46"/>
  <c r="O735" i="46"/>
  <c r="N735" i="46"/>
  <c r="M735" i="46"/>
  <c r="L735" i="46"/>
  <c r="K735" i="46"/>
  <c r="J735" i="46"/>
  <c r="I735" i="46"/>
  <c r="H735" i="46"/>
  <c r="CC735" i="46" s="1"/>
  <c r="CB734" i="46"/>
  <c r="CA734" i="46"/>
  <c r="BZ734" i="46"/>
  <c r="BY734" i="46"/>
  <c r="BX734" i="46"/>
  <c r="BW734" i="46"/>
  <c r="BV734" i="46"/>
  <c r="BU734" i="46"/>
  <c r="BT734" i="46"/>
  <c r="BS734" i="46"/>
  <c r="BR734" i="46"/>
  <c r="BQ734" i="46"/>
  <c r="BP734" i="46"/>
  <c r="BO734" i="46"/>
  <c r="BN734" i="46"/>
  <c r="BM734" i="46"/>
  <c r="BL734" i="46"/>
  <c r="BK734" i="46"/>
  <c r="BJ734" i="46"/>
  <c r="BI734" i="46"/>
  <c r="BH734" i="46"/>
  <c r="BG734" i="46"/>
  <c r="BF734" i="46"/>
  <c r="BE734" i="46"/>
  <c r="BD734" i="46"/>
  <c r="BC734" i="46"/>
  <c r="BB734" i="46"/>
  <c r="BA734" i="46"/>
  <c r="AZ734" i="46"/>
  <c r="AY734" i="46"/>
  <c r="AX734" i="46"/>
  <c r="AW734" i="46"/>
  <c r="AV734" i="46"/>
  <c r="AU734" i="46"/>
  <c r="AT734" i="46"/>
  <c r="AS734" i="46"/>
  <c r="AR734" i="46"/>
  <c r="AQ734" i="46"/>
  <c r="AP734" i="46"/>
  <c r="AO734" i="46"/>
  <c r="AN734" i="46"/>
  <c r="AM734" i="46"/>
  <c r="AL734" i="46"/>
  <c r="AK734" i="46"/>
  <c r="AJ734" i="46"/>
  <c r="AI734" i="46"/>
  <c r="AH734" i="46"/>
  <c r="AG734" i="46"/>
  <c r="AF734" i="46"/>
  <c r="AE734" i="46"/>
  <c r="AD734" i="46"/>
  <c r="AC734" i="46"/>
  <c r="AB734" i="46"/>
  <c r="AA734" i="46"/>
  <c r="Z734" i="46"/>
  <c r="Y734" i="46"/>
  <c r="X734" i="46"/>
  <c r="W734" i="46"/>
  <c r="V734" i="46"/>
  <c r="U734" i="46"/>
  <c r="T734" i="46"/>
  <c r="S734" i="46"/>
  <c r="R734" i="46"/>
  <c r="Q734" i="46"/>
  <c r="P734" i="46"/>
  <c r="O734" i="46"/>
  <c r="N734" i="46"/>
  <c r="M734" i="46"/>
  <c r="L734" i="46"/>
  <c r="K734" i="46"/>
  <c r="J734" i="46"/>
  <c r="I734" i="46"/>
  <c r="CC734" i="46" s="1"/>
  <c r="H734" i="46"/>
  <c r="CB733" i="46"/>
  <c r="CA733" i="46"/>
  <c r="BZ733" i="46"/>
  <c r="BY733" i="46"/>
  <c r="BX733" i="46"/>
  <c r="BW733" i="46"/>
  <c r="BV733" i="46"/>
  <c r="BU733" i="46"/>
  <c r="BT733" i="46"/>
  <c r="BS733" i="46"/>
  <c r="BR733" i="46"/>
  <c r="BQ733" i="46"/>
  <c r="BP733" i="46"/>
  <c r="BO733" i="46"/>
  <c r="BN733" i="46"/>
  <c r="BM733" i="46"/>
  <c r="BL733" i="46"/>
  <c r="BK733" i="46"/>
  <c r="BJ733" i="46"/>
  <c r="BI733" i="46"/>
  <c r="BH733" i="46"/>
  <c r="BG733" i="46"/>
  <c r="BF733" i="46"/>
  <c r="BE733" i="46"/>
  <c r="BD733" i="46"/>
  <c r="BC733" i="46"/>
  <c r="BB733" i="46"/>
  <c r="BA733" i="46"/>
  <c r="AZ733" i="46"/>
  <c r="AY733" i="46"/>
  <c r="AX733" i="46"/>
  <c r="AW733" i="46"/>
  <c r="AV733" i="46"/>
  <c r="AU733" i="46"/>
  <c r="AT733" i="46"/>
  <c r="AS733" i="46"/>
  <c r="AR733" i="46"/>
  <c r="AQ733" i="46"/>
  <c r="AP733" i="46"/>
  <c r="AO733" i="46"/>
  <c r="AN733" i="46"/>
  <c r="AM733" i="46"/>
  <c r="AL733" i="46"/>
  <c r="AK733" i="46"/>
  <c r="AJ733" i="46"/>
  <c r="AI733" i="46"/>
  <c r="AH733" i="46"/>
  <c r="AG733" i="46"/>
  <c r="AF733" i="46"/>
  <c r="AE733" i="46"/>
  <c r="AD733" i="46"/>
  <c r="AC733" i="46"/>
  <c r="AB733" i="46"/>
  <c r="AA733" i="46"/>
  <c r="Z733" i="46"/>
  <c r="Y733" i="46"/>
  <c r="X733" i="46"/>
  <c r="W733" i="46"/>
  <c r="V733" i="46"/>
  <c r="U733" i="46"/>
  <c r="T733" i="46"/>
  <c r="S733" i="46"/>
  <c r="R733" i="46"/>
  <c r="Q733" i="46"/>
  <c r="P733" i="46"/>
  <c r="O733" i="46"/>
  <c r="N733" i="46"/>
  <c r="M733" i="46"/>
  <c r="L733" i="46"/>
  <c r="K733" i="46"/>
  <c r="J733" i="46"/>
  <c r="I733" i="46"/>
  <c r="H733" i="46"/>
  <c r="CC733" i="46" s="1"/>
  <c r="CB732" i="46"/>
  <c r="CA732" i="46"/>
  <c r="BZ732" i="46"/>
  <c r="BY732" i="46"/>
  <c r="BX732" i="46"/>
  <c r="BW732" i="46"/>
  <c r="BV732" i="46"/>
  <c r="BU732" i="46"/>
  <c r="BT732" i="46"/>
  <c r="BS732" i="46"/>
  <c r="BR732" i="46"/>
  <c r="BQ732" i="46"/>
  <c r="BP732" i="46"/>
  <c r="BO732" i="46"/>
  <c r="BN732" i="46"/>
  <c r="BM732" i="46"/>
  <c r="BL732" i="46"/>
  <c r="BK732" i="46"/>
  <c r="BJ732" i="46"/>
  <c r="BI732" i="46"/>
  <c r="BH732" i="46"/>
  <c r="BG732" i="46"/>
  <c r="BF732" i="46"/>
  <c r="BE732" i="46"/>
  <c r="BD732" i="46"/>
  <c r="BC732" i="46"/>
  <c r="BB732" i="46"/>
  <c r="BA732" i="46"/>
  <c r="AZ732" i="46"/>
  <c r="AY732" i="46"/>
  <c r="AX732" i="46"/>
  <c r="AW732" i="46"/>
  <c r="AV732" i="46"/>
  <c r="AU732" i="46"/>
  <c r="AT732" i="46"/>
  <c r="AS732" i="46"/>
  <c r="AR732" i="46"/>
  <c r="AQ732" i="46"/>
  <c r="AP732" i="46"/>
  <c r="AO732" i="46"/>
  <c r="AN732" i="46"/>
  <c r="AM732" i="46"/>
  <c r="AL732" i="46"/>
  <c r="AK732" i="46"/>
  <c r="AJ732" i="46"/>
  <c r="AI732" i="46"/>
  <c r="AH732" i="46"/>
  <c r="AG732" i="46"/>
  <c r="AF732" i="46"/>
  <c r="AE732" i="46"/>
  <c r="AD732" i="46"/>
  <c r="AC732" i="46"/>
  <c r="AB732" i="46"/>
  <c r="AA732" i="46"/>
  <c r="Z732" i="46"/>
  <c r="Y732" i="46"/>
  <c r="X732" i="46"/>
  <c r="W732" i="46"/>
  <c r="V732" i="46"/>
  <c r="U732" i="46"/>
  <c r="T732" i="46"/>
  <c r="S732" i="46"/>
  <c r="R732" i="46"/>
  <c r="Q732" i="46"/>
  <c r="P732" i="46"/>
  <c r="O732" i="46"/>
  <c r="N732" i="46"/>
  <c r="M732" i="46"/>
  <c r="L732" i="46"/>
  <c r="K732" i="46"/>
  <c r="J732" i="46"/>
  <c r="I732" i="46"/>
  <c r="H732" i="46"/>
  <c r="CC732" i="46" s="1"/>
  <c r="CB731" i="46"/>
  <c r="CA731" i="46"/>
  <c r="BZ731" i="46"/>
  <c r="BY731" i="46"/>
  <c r="BX731" i="46"/>
  <c r="BW731" i="46"/>
  <c r="BV731" i="46"/>
  <c r="BU731" i="46"/>
  <c r="BT731" i="46"/>
  <c r="BS731" i="46"/>
  <c r="BR731" i="46"/>
  <c r="BQ731" i="46"/>
  <c r="BP731" i="46"/>
  <c r="BO731" i="46"/>
  <c r="BN731" i="46"/>
  <c r="BM731" i="46"/>
  <c r="BL731" i="46"/>
  <c r="BK731" i="46"/>
  <c r="BJ731" i="46"/>
  <c r="BI731" i="46"/>
  <c r="BH731" i="46"/>
  <c r="BG731" i="46"/>
  <c r="BF731" i="46"/>
  <c r="BE731" i="46"/>
  <c r="BD731" i="46"/>
  <c r="BC731" i="46"/>
  <c r="BB731" i="46"/>
  <c r="BA731" i="46"/>
  <c r="AZ731" i="46"/>
  <c r="AY731" i="46"/>
  <c r="AX731" i="46"/>
  <c r="AW731" i="46"/>
  <c r="AV731" i="46"/>
  <c r="AU731" i="46"/>
  <c r="AT731" i="46"/>
  <c r="AS731" i="46"/>
  <c r="AR731" i="46"/>
  <c r="AQ731" i="46"/>
  <c r="AP731" i="46"/>
  <c r="AO731" i="46"/>
  <c r="AN731" i="46"/>
  <c r="AM731" i="46"/>
  <c r="AL731" i="46"/>
  <c r="AK731" i="46"/>
  <c r="AJ731" i="46"/>
  <c r="AI731" i="46"/>
  <c r="AH731" i="46"/>
  <c r="AG731" i="46"/>
  <c r="AF731" i="46"/>
  <c r="AE731" i="46"/>
  <c r="AD731" i="46"/>
  <c r="AC731" i="46"/>
  <c r="AB731" i="46"/>
  <c r="AA731" i="46"/>
  <c r="Z731" i="46"/>
  <c r="Y731" i="46"/>
  <c r="X731" i="46"/>
  <c r="W731" i="46"/>
  <c r="V731" i="46"/>
  <c r="U731" i="46"/>
  <c r="T731" i="46"/>
  <c r="S731" i="46"/>
  <c r="R731" i="46"/>
  <c r="Q731" i="46"/>
  <c r="P731" i="46"/>
  <c r="O731" i="46"/>
  <c r="N731" i="46"/>
  <c r="M731" i="46"/>
  <c r="L731" i="46"/>
  <c r="K731" i="46"/>
  <c r="J731" i="46"/>
  <c r="I731" i="46"/>
  <c r="H731" i="46"/>
  <c r="CC731" i="46" s="1"/>
  <c r="CB730" i="46"/>
  <c r="CA730" i="46"/>
  <c r="BZ730" i="46"/>
  <c r="BY730" i="46"/>
  <c r="BX730" i="46"/>
  <c r="BW730" i="46"/>
  <c r="BV730" i="46"/>
  <c r="BU730" i="46"/>
  <c r="BT730" i="46"/>
  <c r="BS730" i="46"/>
  <c r="BR730" i="46"/>
  <c r="BQ730" i="46"/>
  <c r="BP730" i="46"/>
  <c r="BO730" i="46"/>
  <c r="BN730" i="46"/>
  <c r="BM730" i="46"/>
  <c r="BL730" i="46"/>
  <c r="BK730" i="46"/>
  <c r="BJ730" i="46"/>
  <c r="BI730" i="46"/>
  <c r="BH730" i="46"/>
  <c r="BG730" i="46"/>
  <c r="BF730" i="46"/>
  <c r="BE730" i="46"/>
  <c r="BD730" i="46"/>
  <c r="BC730" i="46"/>
  <c r="BB730" i="46"/>
  <c r="BA730" i="46"/>
  <c r="AZ730" i="46"/>
  <c r="AY730" i="46"/>
  <c r="AX730" i="46"/>
  <c r="AW730" i="46"/>
  <c r="AV730" i="46"/>
  <c r="AU730" i="46"/>
  <c r="AT730" i="46"/>
  <c r="AS730" i="46"/>
  <c r="AR730" i="46"/>
  <c r="AQ730" i="46"/>
  <c r="AP730" i="46"/>
  <c r="AO730" i="46"/>
  <c r="AN730" i="46"/>
  <c r="AM730" i="46"/>
  <c r="AL730" i="46"/>
  <c r="AK730" i="46"/>
  <c r="AJ730" i="46"/>
  <c r="AI730" i="46"/>
  <c r="AH730" i="46"/>
  <c r="AG730" i="46"/>
  <c r="AF730" i="46"/>
  <c r="AE730" i="46"/>
  <c r="AD730" i="46"/>
  <c r="AC730" i="46"/>
  <c r="AB730" i="46"/>
  <c r="AA730" i="46"/>
  <c r="Z730" i="46"/>
  <c r="Y730" i="46"/>
  <c r="X730" i="46"/>
  <c r="W730" i="46"/>
  <c r="V730" i="46"/>
  <c r="U730" i="46"/>
  <c r="T730" i="46"/>
  <c r="S730" i="46"/>
  <c r="R730" i="46"/>
  <c r="Q730" i="46"/>
  <c r="P730" i="46"/>
  <c r="O730" i="46"/>
  <c r="N730" i="46"/>
  <c r="M730" i="46"/>
  <c r="L730" i="46"/>
  <c r="K730" i="46"/>
  <c r="J730" i="46"/>
  <c r="I730" i="46"/>
  <c r="H730" i="46"/>
  <c r="CC730" i="46" s="1"/>
  <c r="CB729" i="46"/>
  <c r="CA729" i="46"/>
  <c r="BZ729" i="46"/>
  <c r="BY729" i="46"/>
  <c r="BX729" i="46"/>
  <c r="BW729" i="46"/>
  <c r="BV729" i="46"/>
  <c r="BU729" i="46"/>
  <c r="BT729" i="46"/>
  <c r="BS729" i="46"/>
  <c r="BR729" i="46"/>
  <c r="BQ729" i="46"/>
  <c r="BP729" i="46"/>
  <c r="BO729" i="46"/>
  <c r="BN729" i="46"/>
  <c r="BM729" i="46"/>
  <c r="BL729" i="46"/>
  <c r="BK729" i="46"/>
  <c r="BJ729" i="46"/>
  <c r="BI729" i="46"/>
  <c r="BH729" i="46"/>
  <c r="BG729" i="46"/>
  <c r="BF729" i="46"/>
  <c r="BE729" i="46"/>
  <c r="BD729" i="46"/>
  <c r="BC729" i="46"/>
  <c r="BB729" i="46"/>
  <c r="BA729" i="46"/>
  <c r="AZ729" i="46"/>
  <c r="AY729" i="46"/>
  <c r="AX729" i="46"/>
  <c r="AW729" i="46"/>
  <c r="AV729" i="46"/>
  <c r="AU729" i="46"/>
  <c r="AT729" i="46"/>
  <c r="AS729" i="46"/>
  <c r="AR729" i="46"/>
  <c r="AQ729" i="46"/>
  <c r="AP729" i="46"/>
  <c r="AO729" i="46"/>
  <c r="AN729" i="46"/>
  <c r="AM729" i="46"/>
  <c r="AL729" i="46"/>
  <c r="AK729" i="46"/>
  <c r="AJ729" i="46"/>
  <c r="AI729" i="46"/>
  <c r="AH729" i="46"/>
  <c r="AG729" i="46"/>
  <c r="AF729" i="46"/>
  <c r="AE729" i="46"/>
  <c r="AD729" i="46"/>
  <c r="AC729" i="46"/>
  <c r="AB729" i="46"/>
  <c r="AA729" i="46"/>
  <c r="Z729" i="46"/>
  <c r="Y729" i="46"/>
  <c r="X729" i="46"/>
  <c r="W729" i="46"/>
  <c r="V729" i="46"/>
  <c r="U729" i="46"/>
  <c r="T729" i="46"/>
  <c r="S729" i="46"/>
  <c r="R729" i="46"/>
  <c r="Q729" i="46"/>
  <c r="P729" i="46"/>
  <c r="O729" i="46"/>
  <c r="N729" i="46"/>
  <c r="M729" i="46"/>
  <c r="L729" i="46"/>
  <c r="K729" i="46"/>
  <c r="J729" i="46"/>
  <c r="I729" i="46"/>
  <c r="H729" i="46"/>
  <c r="CC729" i="46" s="1"/>
  <c r="CB728" i="46"/>
  <c r="CA728" i="46"/>
  <c r="BZ728" i="46"/>
  <c r="BY728" i="46"/>
  <c r="BX728" i="46"/>
  <c r="BW728" i="46"/>
  <c r="BV728" i="46"/>
  <c r="BU728" i="46"/>
  <c r="BT728" i="46"/>
  <c r="BS728" i="46"/>
  <c r="BR728" i="46"/>
  <c r="BQ728" i="46"/>
  <c r="BP728" i="46"/>
  <c r="BO728" i="46"/>
  <c r="BN728" i="46"/>
  <c r="BM728" i="46"/>
  <c r="BL728" i="46"/>
  <c r="BK728" i="46"/>
  <c r="BJ728" i="46"/>
  <c r="BI728" i="46"/>
  <c r="BH728" i="46"/>
  <c r="BG728" i="46"/>
  <c r="BF728" i="46"/>
  <c r="BE728" i="46"/>
  <c r="BD728" i="46"/>
  <c r="BC728" i="46"/>
  <c r="BB728" i="46"/>
  <c r="BA728" i="46"/>
  <c r="AZ728" i="46"/>
  <c r="AY728" i="46"/>
  <c r="AX728" i="46"/>
  <c r="AW728" i="46"/>
  <c r="AV728" i="46"/>
  <c r="AU728" i="46"/>
  <c r="AT728" i="46"/>
  <c r="AS728" i="46"/>
  <c r="AR728" i="46"/>
  <c r="AQ728" i="46"/>
  <c r="AP728" i="46"/>
  <c r="AO728" i="46"/>
  <c r="AN728" i="46"/>
  <c r="AM728" i="46"/>
  <c r="AL728" i="46"/>
  <c r="AK728" i="46"/>
  <c r="AJ728" i="46"/>
  <c r="AI728" i="46"/>
  <c r="AH728" i="46"/>
  <c r="AG728" i="46"/>
  <c r="AF728" i="46"/>
  <c r="AE728" i="46"/>
  <c r="AD728" i="46"/>
  <c r="AC728" i="46"/>
  <c r="AB728" i="46"/>
  <c r="AA728" i="46"/>
  <c r="Z728" i="46"/>
  <c r="Y728" i="46"/>
  <c r="X728" i="46"/>
  <c r="W728" i="46"/>
  <c r="V728" i="46"/>
  <c r="U728" i="46"/>
  <c r="T728" i="46"/>
  <c r="S728" i="46"/>
  <c r="R728" i="46"/>
  <c r="Q728" i="46"/>
  <c r="P728" i="46"/>
  <c r="O728" i="46"/>
  <c r="N728" i="46"/>
  <c r="M728" i="46"/>
  <c r="L728" i="46"/>
  <c r="K728" i="46"/>
  <c r="J728" i="46"/>
  <c r="I728" i="46"/>
  <c r="CC728" i="46" s="1"/>
  <c r="H728" i="46"/>
  <c r="CB727" i="46"/>
  <c r="CA727" i="46"/>
  <c r="BZ727" i="46"/>
  <c r="BY727" i="46"/>
  <c r="BX727" i="46"/>
  <c r="BW727" i="46"/>
  <c r="BV727" i="46"/>
  <c r="BU727" i="46"/>
  <c r="BT727" i="46"/>
  <c r="BS727" i="46"/>
  <c r="BR727" i="46"/>
  <c r="BQ727" i="46"/>
  <c r="BP727" i="46"/>
  <c r="BO727" i="46"/>
  <c r="BN727" i="46"/>
  <c r="BM727" i="46"/>
  <c r="BL727" i="46"/>
  <c r="BK727" i="46"/>
  <c r="BJ727" i="46"/>
  <c r="BI727" i="46"/>
  <c r="BH727" i="46"/>
  <c r="BG727" i="46"/>
  <c r="BF727" i="46"/>
  <c r="BE727" i="46"/>
  <c r="BD727" i="46"/>
  <c r="BC727" i="46"/>
  <c r="BB727" i="46"/>
  <c r="BA727" i="46"/>
  <c r="AZ727" i="46"/>
  <c r="AY727" i="46"/>
  <c r="AX727" i="46"/>
  <c r="AW727" i="46"/>
  <c r="AV727" i="46"/>
  <c r="AU727" i="46"/>
  <c r="AT727" i="46"/>
  <c r="AS727" i="46"/>
  <c r="AR727" i="46"/>
  <c r="AQ727" i="46"/>
  <c r="AP727" i="46"/>
  <c r="AO727" i="46"/>
  <c r="AN727" i="46"/>
  <c r="AM727" i="46"/>
  <c r="AL727" i="46"/>
  <c r="AK727" i="46"/>
  <c r="AJ727" i="46"/>
  <c r="AI727" i="46"/>
  <c r="AH727" i="46"/>
  <c r="AG727" i="46"/>
  <c r="AF727" i="46"/>
  <c r="AE727" i="46"/>
  <c r="AD727" i="46"/>
  <c r="AC727" i="46"/>
  <c r="AB727" i="46"/>
  <c r="AA727" i="46"/>
  <c r="Z727" i="46"/>
  <c r="Y727" i="46"/>
  <c r="X727" i="46"/>
  <c r="W727" i="46"/>
  <c r="V727" i="46"/>
  <c r="U727" i="46"/>
  <c r="T727" i="46"/>
  <c r="S727" i="46"/>
  <c r="R727" i="46"/>
  <c r="Q727" i="46"/>
  <c r="P727" i="46"/>
  <c r="O727" i="46"/>
  <c r="N727" i="46"/>
  <c r="M727" i="46"/>
  <c r="L727" i="46"/>
  <c r="K727" i="46"/>
  <c r="J727" i="46"/>
  <c r="I727" i="46"/>
  <c r="H727" i="46"/>
  <c r="CC727" i="46" s="1"/>
  <c r="CB726" i="46"/>
  <c r="CA726" i="46"/>
  <c r="BZ726" i="46"/>
  <c r="BY726" i="46"/>
  <c r="BX726" i="46"/>
  <c r="BW726" i="46"/>
  <c r="BV726" i="46"/>
  <c r="BU726" i="46"/>
  <c r="BT726" i="46"/>
  <c r="BS726" i="46"/>
  <c r="BR726" i="46"/>
  <c r="BQ726" i="46"/>
  <c r="BP726" i="46"/>
  <c r="BO726" i="46"/>
  <c r="BN726" i="46"/>
  <c r="BM726" i="46"/>
  <c r="BL726" i="46"/>
  <c r="BK726" i="46"/>
  <c r="BJ726" i="46"/>
  <c r="BI726" i="46"/>
  <c r="BH726" i="46"/>
  <c r="BG726" i="46"/>
  <c r="BF726" i="46"/>
  <c r="BE726" i="46"/>
  <c r="BD726" i="46"/>
  <c r="BC726" i="46"/>
  <c r="BB726" i="46"/>
  <c r="BA726" i="46"/>
  <c r="AZ726" i="46"/>
  <c r="AY726" i="46"/>
  <c r="AX726" i="46"/>
  <c r="AW726" i="46"/>
  <c r="AV726" i="46"/>
  <c r="AU726" i="46"/>
  <c r="AT726" i="46"/>
  <c r="AS726" i="46"/>
  <c r="AR726" i="46"/>
  <c r="AQ726" i="46"/>
  <c r="AP726" i="46"/>
  <c r="AO726" i="46"/>
  <c r="AN726" i="46"/>
  <c r="AM726" i="46"/>
  <c r="AL726" i="46"/>
  <c r="AK726" i="46"/>
  <c r="AJ726" i="46"/>
  <c r="AI726" i="46"/>
  <c r="AH726" i="46"/>
  <c r="AG726" i="46"/>
  <c r="AF726" i="46"/>
  <c r="AE726" i="46"/>
  <c r="AD726" i="46"/>
  <c r="AC726" i="46"/>
  <c r="AB726" i="46"/>
  <c r="AA726" i="46"/>
  <c r="Z726" i="46"/>
  <c r="Y726" i="46"/>
  <c r="X726" i="46"/>
  <c r="W726" i="46"/>
  <c r="V726" i="46"/>
  <c r="U726" i="46"/>
  <c r="T726" i="46"/>
  <c r="S726" i="46"/>
  <c r="R726" i="46"/>
  <c r="Q726" i="46"/>
  <c r="P726" i="46"/>
  <c r="O726" i="46"/>
  <c r="N726" i="46"/>
  <c r="M726" i="46"/>
  <c r="L726" i="46"/>
  <c r="K726" i="46"/>
  <c r="J726" i="46"/>
  <c r="I726" i="46"/>
  <c r="H726" i="46"/>
  <c r="CC726" i="46" s="1"/>
  <c r="CB725" i="46"/>
  <c r="CA725" i="46"/>
  <c r="BZ725" i="46"/>
  <c r="BY725" i="46"/>
  <c r="BX725" i="46"/>
  <c r="BW725" i="46"/>
  <c r="BV725" i="46"/>
  <c r="BU725" i="46"/>
  <c r="BT725" i="46"/>
  <c r="BS725" i="46"/>
  <c r="BR725" i="46"/>
  <c r="BQ725" i="46"/>
  <c r="BP725" i="46"/>
  <c r="BO725" i="46"/>
  <c r="BN725" i="46"/>
  <c r="BM725" i="46"/>
  <c r="BL725" i="46"/>
  <c r="BK725" i="46"/>
  <c r="BJ725" i="46"/>
  <c r="BI725" i="46"/>
  <c r="BH725" i="46"/>
  <c r="BG725" i="46"/>
  <c r="BF725" i="46"/>
  <c r="BE725" i="46"/>
  <c r="BD725" i="46"/>
  <c r="BC725" i="46"/>
  <c r="BB725" i="46"/>
  <c r="BA725" i="46"/>
  <c r="AZ725" i="46"/>
  <c r="AY725" i="46"/>
  <c r="AX725" i="46"/>
  <c r="AW725" i="46"/>
  <c r="AV725" i="46"/>
  <c r="AU725" i="46"/>
  <c r="AT725" i="46"/>
  <c r="AS725" i="46"/>
  <c r="AR725" i="46"/>
  <c r="AQ725" i="46"/>
  <c r="AP725" i="46"/>
  <c r="AO725" i="46"/>
  <c r="AN725" i="46"/>
  <c r="AM725" i="46"/>
  <c r="AL725" i="46"/>
  <c r="AK725" i="46"/>
  <c r="AJ725" i="46"/>
  <c r="AI725" i="46"/>
  <c r="AH725" i="46"/>
  <c r="AG725" i="46"/>
  <c r="AF725" i="46"/>
  <c r="AE725" i="46"/>
  <c r="AD725" i="46"/>
  <c r="AC725" i="46"/>
  <c r="AB725" i="46"/>
  <c r="AA725" i="46"/>
  <c r="Z725" i="46"/>
  <c r="Y725" i="46"/>
  <c r="X725" i="46"/>
  <c r="W725" i="46"/>
  <c r="V725" i="46"/>
  <c r="U725" i="46"/>
  <c r="T725" i="46"/>
  <c r="S725" i="46"/>
  <c r="R725" i="46"/>
  <c r="Q725" i="46"/>
  <c r="P725" i="46"/>
  <c r="O725" i="46"/>
  <c r="N725" i="46"/>
  <c r="M725" i="46"/>
  <c r="L725" i="46"/>
  <c r="K725" i="46"/>
  <c r="J725" i="46"/>
  <c r="I725" i="46"/>
  <c r="H725" i="46"/>
  <c r="CC725" i="46" s="1"/>
  <c r="CB724" i="46"/>
  <c r="CA724" i="46"/>
  <c r="BZ724" i="46"/>
  <c r="BY724" i="46"/>
  <c r="BX724" i="46"/>
  <c r="BW724" i="46"/>
  <c r="BV724" i="46"/>
  <c r="BU724" i="46"/>
  <c r="BT724" i="46"/>
  <c r="BS724" i="46"/>
  <c r="BR724" i="46"/>
  <c r="BQ724" i="46"/>
  <c r="BP724" i="46"/>
  <c r="BO724" i="46"/>
  <c r="BN724" i="46"/>
  <c r="BM724" i="46"/>
  <c r="BL724" i="46"/>
  <c r="BK724" i="46"/>
  <c r="BJ724" i="46"/>
  <c r="BI724" i="46"/>
  <c r="BH724" i="46"/>
  <c r="BG724" i="46"/>
  <c r="BF724" i="46"/>
  <c r="BE724" i="46"/>
  <c r="BD724" i="46"/>
  <c r="BC724" i="46"/>
  <c r="BB724" i="46"/>
  <c r="BA724" i="46"/>
  <c r="AZ724" i="46"/>
  <c r="AY724" i="46"/>
  <c r="AX724" i="46"/>
  <c r="AW724" i="46"/>
  <c r="AV724" i="46"/>
  <c r="AU724" i="46"/>
  <c r="AT724" i="46"/>
  <c r="AS724" i="46"/>
  <c r="AR724" i="46"/>
  <c r="AQ724" i="46"/>
  <c r="AP724" i="46"/>
  <c r="AO724" i="46"/>
  <c r="AN724" i="46"/>
  <c r="AM724" i="46"/>
  <c r="AL724" i="46"/>
  <c r="AK724" i="46"/>
  <c r="AJ724" i="46"/>
  <c r="AI724" i="46"/>
  <c r="AH724" i="46"/>
  <c r="AG724" i="46"/>
  <c r="AF724" i="46"/>
  <c r="AE724" i="46"/>
  <c r="AD724" i="46"/>
  <c r="AC724" i="46"/>
  <c r="AB724" i="46"/>
  <c r="AA724" i="46"/>
  <c r="Z724" i="46"/>
  <c r="Y724" i="46"/>
  <c r="X724" i="46"/>
  <c r="W724" i="46"/>
  <c r="V724" i="46"/>
  <c r="U724" i="46"/>
  <c r="T724" i="46"/>
  <c r="S724" i="46"/>
  <c r="R724" i="46"/>
  <c r="Q724" i="46"/>
  <c r="P724" i="46"/>
  <c r="O724" i="46"/>
  <c r="N724" i="46"/>
  <c r="M724" i="46"/>
  <c r="L724" i="46"/>
  <c r="K724" i="46"/>
  <c r="J724" i="46"/>
  <c r="I724" i="46"/>
  <c r="H724" i="46"/>
  <c r="CC724" i="46" s="1"/>
  <c r="CB723" i="46"/>
  <c r="CA723" i="46"/>
  <c r="BZ723" i="46"/>
  <c r="BY723" i="46"/>
  <c r="BX723" i="46"/>
  <c r="BW723" i="46"/>
  <c r="BV723" i="46"/>
  <c r="BU723" i="46"/>
  <c r="BT723" i="46"/>
  <c r="BS723" i="46"/>
  <c r="BR723" i="46"/>
  <c r="BQ723" i="46"/>
  <c r="BP723" i="46"/>
  <c r="BO723" i="46"/>
  <c r="BN723" i="46"/>
  <c r="BM723" i="46"/>
  <c r="BL723" i="46"/>
  <c r="BK723" i="46"/>
  <c r="BJ723" i="46"/>
  <c r="BI723" i="46"/>
  <c r="BH723" i="46"/>
  <c r="BG723" i="46"/>
  <c r="BF723" i="46"/>
  <c r="BE723" i="46"/>
  <c r="BD723" i="46"/>
  <c r="BC723" i="46"/>
  <c r="BB723" i="46"/>
  <c r="BA723" i="46"/>
  <c r="AZ723" i="46"/>
  <c r="AY723" i="46"/>
  <c r="AX723" i="46"/>
  <c r="AW723" i="46"/>
  <c r="AV723" i="46"/>
  <c r="AU723" i="46"/>
  <c r="AT723" i="46"/>
  <c r="AS723" i="46"/>
  <c r="AR723" i="46"/>
  <c r="AQ723" i="46"/>
  <c r="AP723" i="46"/>
  <c r="AO723" i="46"/>
  <c r="AN723" i="46"/>
  <c r="AM723" i="46"/>
  <c r="AL723" i="46"/>
  <c r="AK723" i="46"/>
  <c r="AJ723" i="46"/>
  <c r="AI723" i="46"/>
  <c r="AH723" i="46"/>
  <c r="AG723" i="46"/>
  <c r="AF723" i="46"/>
  <c r="AE723" i="46"/>
  <c r="AD723" i="46"/>
  <c r="AC723" i="46"/>
  <c r="AB723" i="46"/>
  <c r="AA723" i="46"/>
  <c r="Z723" i="46"/>
  <c r="Y723" i="46"/>
  <c r="X723" i="46"/>
  <c r="W723" i="46"/>
  <c r="V723" i="46"/>
  <c r="U723" i="46"/>
  <c r="T723" i="46"/>
  <c r="S723" i="46"/>
  <c r="R723" i="46"/>
  <c r="Q723" i="46"/>
  <c r="P723" i="46"/>
  <c r="O723" i="46"/>
  <c r="N723" i="46"/>
  <c r="M723" i="46"/>
  <c r="L723" i="46"/>
  <c r="K723" i="46"/>
  <c r="J723" i="46"/>
  <c r="I723" i="46"/>
  <c r="H723" i="46"/>
  <c r="CC723" i="46" s="1"/>
  <c r="CB722" i="46"/>
  <c r="CA722" i="46"/>
  <c r="BZ722" i="46"/>
  <c r="BY722" i="46"/>
  <c r="BX722" i="46"/>
  <c r="BW722" i="46"/>
  <c r="BV722" i="46"/>
  <c r="BU722" i="46"/>
  <c r="BT722" i="46"/>
  <c r="BS722" i="46"/>
  <c r="BR722" i="46"/>
  <c r="BQ722" i="46"/>
  <c r="BP722" i="46"/>
  <c r="BO722" i="46"/>
  <c r="BN722" i="46"/>
  <c r="BM722" i="46"/>
  <c r="BL722" i="46"/>
  <c r="BK722" i="46"/>
  <c r="BJ722" i="46"/>
  <c r="BI722" i="46"/>
  <c r="BH722" i="46"/>
  <c r="BG722" i="46"/>
  <c r="BF722" i="46"/>
  <c r="BE722" i="46"/>
  <c r="BD722" i="46"/>
  <c r="BC722" i="46"/>
  <c r="BB722" i="46"/>
  <c r="BA722" i="46"/>
  <c r="AZ722" i="46"/>
  <c r="AY722" i="46"/>
  <c r="AX722" i="46"/>
  <c r="AW722" i="46"/>
  <c r="AV722" i="46"/>
  <c r="AU722" i="46"/>
  <c r="AT722" i="46"/>
  <c r="AS722" i="46"/>
  <c r="AR722" i="46"/>
  <c r="AQ722" i="46"/>
  <c r="AP722" i="46"/>
  <c r="AO722" i="46"/>
  <c r="AN722" i="46"/>
  <c r="AM722" i="46"/>
  <c r="AL722" i="46"/>
  <c r="AK722" i="46"/>
  <c r="AJ722" i="46"/>
  <c r="AI722" i="46"/>
  <c r="AH722" i="46"/>
  <c r="AG722" i="46"/>
  <c r="AF722" i="46"/>
  <c r="AE722" i="46"/>
  <c r="AD722" i="46"/>
  <c r="AC722" i="46"/>
  <c r="AB722" i="46"/>
  <c r="AA722" i="46"/>
  <c r="Z722" i="46"/>
  <c r="Y722" i="46"/>
  <c r="X722" i="46"/>
  <c r="W722" i="46"/>
  <c r="V722" i="46"/>
  <c r="U722" i="46"/>
  <c r="T722" i="46"/>
  <c r="S722" i="46"/>
  <c r="R722" i="46"/>
  <c r="Q722" i="46"/>
  <c r="P722" i="46"/>
  <c r="O722" i="46"/>
  <c r="N722" i="46"/>
  <c r="M722" i="46"/>
  <c r="L722" i="46"/>
  <c r="K722" i="46"/>
  <c r="J722" i="46"/>
  <c r="I722" i="46"/>
  <c r="CC722" i="46" s="1"/>
  <c r="H722" i="46"/>
  <c r="CB721" i="46"/>
  <c r="CA721" i="46"/>
  <c r="BZ721" i="46"/>
  <c r="BY721" i="46"/>
  <c r="BX721" i="46"/>
  <c r="BW721" i="46"/>
  <c r="BV721" i="46"/>
  <c r="BU721" i="46"/>
  <c r="BT721" i="46"/>
  <c r="BS721" i="46"/>
  <c r="BR721" i="46"/>
  <c r="BQ721" i="46"/>
  <c r="BP721" i="46"/>
  <c r="BO721" i="46"/>
  <c r="BN721" i="46"/>
  <c r="BM721" i="46"/>
  <c r="BL721" i="46"/>
  <c r="BK721" i="46"/>
  <c r="BJ721" i="46"/>
  <c r="BI721" i="46"/>
  <c r="BH721" i="46"/>
  <c r="BG721" i="46"/>
  <c r="BF721" i="46"/>
  <c r="BE721" i="46"/>
  <c r="BD721" i="46"/>
  <c r="BC721" i="46"/>
  <c r="BB721" i="46"/>
  <c r="BA721" i="46"/>
  <c r="AZ721" i="46"/>
  <c r="AY721" i="46"/>
  <c r="AX721" i="46"/>
  <c r="AW721" i="46"/>
  <c r="AV721" i="46"/>
  <c r="AU721" i="46"/>
  <c r="AT721" i="46"/>
  <c r="AS721" i="46"/>
  <c r="AR721" i="46"/>
  <c r="AQ721" i="46"/>
  <c r="AP721" i="46"/>
  <c r="AO721" i="46"/>
  <c r="AN721" i="46"/>
  <c r="AM721" i="46"/>
  <c r="AL721" i="46"/>
  <c r="AK721" i="46"/>
  <c r="AJ721" i="46"/>
  <c r="AI721" i="46"/>
  <c r="AH721" i="46"/>
  <c r="AG721" i="46"/>
  <c r="AF721" i="46"/>
  <c r="AE721" i="46"/>
  <c r="AD721" i="46"/>
  <c r="AC721" i="46"/>
  <c r="AB721" i="46"/>
  <c r="AA721" i="46"/>
  <c r="Z721" i="46"/>
  <c r="Y721" i="46"/>
  <c r="X721" i="46"/>
  <c r="W721" i="46"/>
  <c r="V721" i="46"/>
  <c r="U721" i="46"/>
  <c r="T721" i="46"/>
  <c r="S721" i="46"/>
  <c r="R721" i="46"/>
  <c r="Q721" i="46"/>
  <c r="P721" i="46"/>
  <c r="O721" i="46"/>
  <c r="N721" i="46"/>
  <c r="M721" i="46"/>
  <c r="L721" i="46"/>
  <c r="K721" i="46"/>
  <c r="J721" i="46"/>
  <c r="I721" i="46"/>
  <c r="H721" i="46"/>
  <c r="CC721" i="46" s="1"/>
  <c r="CB720" i="46"/>
  <c r="CA720" i="46"/>
  <c r="BZ720" i="46"/>
  <c r="BY720" i="46"/>
  <c r="BX720" i="46"/>
  <c r="BW720" i="46"/>
  <c r="BV720" i="46"/>
  <c r="BU720" i="46"/>
  <c r="BT720" i="46"/>
  <c r="BS720" i="46"/>
  <c r="BR720" i="46"/>
  <c r="BQ720" i="46"/>
  <c r="BP720" i="46"/>
  <c r="BO720" i="46"/>
  <c r="BN720" i="46"/>
  <c r="BM720" i="46"/>
  <c r="BL720" i="46"/>
  <c r="BK720" i="46"/>
  <c r="BJ720" i="46"/>
  <c r="BI720" i="46"/>
  <c r="BH720" i="46"/>
  <c r="BG720" i="46"/>
  <c r="BF720" i="46"/>
  <c r="BE720" i="46"/>
  <c r="BD720" i="46"/>
  <c r="BC720" i="46"/>
  <c r="BB720" i="46"/>
  <c r="BA720" i="46"/>
  <c r="AZ720" i="46"/>
  <c r="AY720" i="46"/>
  <c r="AX720" i="46"/>
  <c r="AW720" i="46"/>
  <c r="AV720" i="46"/>
  <c r="AU720" i="46"/>
  <c r="AT720" i="46"/>
  <c r="AS720" i="46"/>
  <c r="AR720" i="46"/>
  <c r="AQ720" i="46"/>
  <c r="AP720" i="46"/>
  <c r="AO720" i="46"/>
  <c r="AN720" i="46"/>
  <c r="AM720" i="46"/>
  <c r="AL720" i="46"/>
  <c r="AK720" i="46"/>
  <c r="AJ720" i="46"/>
  <c r="AI720" i="46"/>
  <c r="AH720" i="46"/>
  <c r="AG720" i="46"/>
  <c r="AF720" i="46"/>
  <c r="AE720" i="46"/>
  <c r="AD720" i="46"/>
  <c r="AC720" i="46"/>
  <c r="AB720" i="46"/>
  <c r="AA720" i="46"/>
  <c r="Z720" i="46"/>
  <c r="Y720" i="46"/>
  <c r="X720" i="46"/>
  <c r="W720" i="46"/>
  <c r="V720" i="46"/>
  <c r="U720" i="46"/>
  <c r="T720" i="46"/>
  <c r="S720" i="46"/>
  <c r="R720" i="46"/>
  <c r="Q720" i="46"/>
  <c r="P720" i="46"/>
  <c r="O720" i="46"/>
  <c r="N720" i="46"/>
  <c r="M720" i="46"/>
  <c r="L720" i="46"/>
  <c r="K720" i="46"/>
  <c r="J720" i="46"/>
  <c r="I720" i="46"/>
  <c r="H720" i="46"/>
  <c r="CB719" i="46"/>
  <c r="CA719" i="46"/>
  <c r="BZ719" i="46"/>
  <c r="BY719" i="46"/>
  <c r="BX719" i="46"/>
  <c r="BW719" i="46"/>
  <c r="BV719" i="46"/>
  <c r="BU719" i="46"/>
  <c r="BT719" i="46"/>
  <c r="BS719" i="46"/>
  <c r="BR719" i="46"/>
  <c r="BQ719" i="46"/>
  <c r="BP719" i="46"/>
  <c r="BO719" i="46"/>
  <c r="BN719" i="46"/>
  <c r="BM719" i="46"/>
  <c r="BL719" i="46"/>
  <c r="BK719" i="46"/>
  <c r="BJ719" i="46"/>
  <c r="BI719" i="46"/>
  <c r="BH719" i="46"/>
  <c r="BG719" i="46"/>
  <c r="BF719" i="46"/>
  <c r="BE719" i="46"/>
  <c r="BD719" i="46"/>
  <c r="BC719" i="46"/>
  <c r="BB719" i="46"/>
  <c r="BA719" i="46"/>
  <c r="AZ719" i="46"/>
  <c r="AY719" i="46"/>
  <c r="AX719" i="46"/>
  <c r="AW719" i="46"/>
  <c r="AV719" i="46"/>
  <c r="AU719" i="46"/>
  <c r="AT719" i="46"/>
  <c r="AS719" i="46"/>
  <c r="AR719" i="46"/>
  <c r="AQ719" i="46"/>
  <c r="AP719" i="46"/>
  <c r="AO719" i="46"/>
  <c r="AN719" i="46"/>
  <c r="AM719" i="46"/>
  <c r="AL719" i="46"/>
  <c r="AK719" i="46"/>
  <c r="AJ719" i="46"/>
  <c r="AI719" i="46"/>
  <c r="AH719" i="46"/>
  <c r="AG719" i="46"/>
  <c r="AF719" i="46"/>
  <c r="AE719" i="46"/>
  <c r="AD719" i="46"/>
  <c r="AC719" i="46"/>
  <c r="AB719" i="46"/>
  <c r="AA719" i="46"/>
  <c r="Z719" i="46"/>
  <c r="Y719" i="46"/>
  <c r="X719" i="46"/>
  <c r="W719" i="46"/>
  <c r="V719" i="46"/>
  <c r="U719" i="46"/>
  <c r="T719" i="46"/>
  <c r="S719" i="46"/>
  <c r="R719" i="46"/>
  <c r="Q719" i="46"/>
  <c r="P719" i="46"/>
  <c r="O719" i="46"/>
  <c r="N719" i="46"/>
  <c r="M719" i="46"/>
  <c r="L719" i="46"/>
  <c r="K719" i="46"/>
  <c r="J719" i="46"/>
  <c r="I719" i="46"/>
  <c r="H719" i="46"/>
  <c r="CB718" i="46"/>
  <c r="CA718" i="46"/>
  <c r="BZ718" i="46"/>
  <c r="BY718" i="46"/>
  <c r="BX718" i="46"/>
  <c r="BW718" i="46"/>
  <c r="BV718" i="46"/>
  <c r="BU718" i="46"/>
  <c r="BT718" i="46"/>
  <c r="BS718" i="46"/>
  <c r="BR718" i="46"/>
  <c r="BQ718" i="46"/>
  <c r="BP718" i="46"/>
  <c r="BO718" i="46"/>
  <c r="BN718" i="46"/>
  <c r="BM718" i="46"/>
  <c r="BL718" i="46"/>
  <c r="BK718" i="46"/>
  <c r="BJ718" i="46"/>
  <c r="BI718" i="46"/>
  <c r="BH718" i="46"/>
  <c r="BG718" i="46"/>
  <c r="BF718" i="46"/>
  <c r="BE718" i="46"/>
  <c r="BD718" i="46"/>
  <c r="BC718" i="46"/>
  <c r="BB718" i="46"/>
  <c r="BA718" i="46"/>
  <c r="AZ718" i="46"/>
  <c r="AY718" i="46"/>
  <c r="AX718" i="46"/>
  <c r="AW718" i="46"/>
  <c r="AV718" i="46"/>
  <c r="AU718" i="46"/>
  <c r="AT718" i="46"/>
  <c r="AS718" i="46"/>
  <c r="AR718" i="46"/>
  <c r="AQ718" i="46"/>
  <c r="AP718" i="46"/>
  <c r="AO718" i="46"/>
  <c r="AN718" i="46"/>
  <c r="AM718" i="46"/>
  <c r="AL718" i="46"/>
  <c r="AK718" i="46"/>
  <c r="AJ718" i="46"/>
  <c r="AI718" i="46"/>
  <c r="AH718" i="46"/>
  <c r="AG718" i="46"/>
  <c r="AF718" i="46"/>
  <c r="AE718" i="46"/>
  <c r="AD718" i="46"/>
  <c r="AC718" i="46"/>
  <c r="AB718" i="46"/>
  <c r="AA718" i="46"/>
  <c r="Z718" i="46"/>
  <c r="Y718" i="46"/>
  <c r="X718" i="46"/>
  <c r="W718" i="46"/>
  <c r="V718" i="46"/>
  <c r="U718" i="46"/>
  <c r="T718" i="46"/>
  <c r="S718" i="46"/>
  <c r="R718" i="46"/>
  <c r="Q718" i="46"/>
  <c r="P718" i="46"/>
  <c r="O718" i="46"/>
  <c r="N718" i="46"/>
  <c r="M718" i="46"/>
  <c r="L718" i="46"/>
  <c r="K718" i="46"/>
  <c r="J718" i="46"/>
  <c r="I718" i="46"/>
  <c r="H718" i="46"/>
  <c r="CC718" i="46" s="1"/>
  <c r="CB717" i="46"/>
  <c r="CA717" i="46"/>
  <c r="BZ717" i="46"/>
  <c r="BY717" i="46"/>
  <c r="BX717" i="46"/>
  <c r="BW717" i="46"/>
  <c r="BV717" i="46"/>
  <c r="BU717" i="46"/>
  <c r="BT717" i="46"/>
  <c r="BS717" i="46"/>
  <c r="BR717" i="46"/>
  <c r="BQ717" i="46"/>
  <c r="BP717" i="46"/>
  <c r="BO717" i="46"/>
  <c r="BN717" i="46"/>
  <c r="BM717" i="46"/>
  <c r="BL717" i="46"/>
  <c r="BK717" i="46"/>
  <c r="BJ717" i="46"/>
  <c r="BI717" i="46"/>
  <c r="BH717" i="46"/>
  <c r="BG717" i="46"/>
  <c r="BF717" i="46"/>
  <c r="BE717" i="46"/>
  <c r="BD717" i="46"/>
  <c r="BC717" i="46"/>
  <c r="BB717" i="46"/>
  <c r="BA717" i="46"/>
  <c r="AZ717" i="46"/>
  <c r="AY717" i="46"/>
  <c r="AX717" i="46"/>
  <c r="AW717" i="46"/>
  <c r="AV717" i="46"/>
  <c r="AU717" i="46"/>
  <c r="AT717" i="46"/>
  <c r="AS717" i="46"/>
  <c r="AR717" i="46"/>
  <c r="AQ717" i="46"/>
  <c r="AP717" i="46"/>
  <c r="AO717" i="46"/>
  <c r="AN717" i="46"/>
  <c r="AM717" i="46"/>
  <c r="AL717" i="46"/>
  <c r="AK717" i="46"/>
  <c r="AJ717" i="46"/>
  <c r="AI717" i="46"/>
  <c r="AH717" i="46"/>
  <c r="AG717" i="46"/>
  <c r="AF717" i="46"/>
  <c r="AE717" i="46"/>
  <c r="AD717" i="46"/>
  <c r="AC717" i="46"/>
  <c r="AB717" i="46"/>
  <c r="AA717" i="46"/>
  <c r="Z717" i="46"/>
  <c r="Y717" i="46"/>
  <c r="X717" i="46"/>
  <c r="W717" i="46"/>
  <c r="V717" i="46"/>
  <c r="U717" i="46"/>
  <c r="T717" i="46"/>
  <c r="S717" i="46"/>
  <c r="R717" i="46"/>
  <c r="Q717" i="46"/>
  <c r="P717" i="46"/>
  <c r="O717" i="46"/>
  <c r="N717" i="46"/>
  <c r="M717" i="46"/>
  <c r="L717" i="46"/>
  <c r="K717" i="46"/>
  <c r="J717" i="46"/>
  <c r="I717" i="46"/>
  <c r="H717" i="46"/>
  <c r="CB716" i="46"/>
  <c r="CA716" i="46"/>
  <c r="BZ716" i="46"/>
  <c r="BY716" i="46"/>
  <c r="BX716" i="46"/>
  <c r="BW716" i="46"/>
  <c r="BV716" i="46"/>
  <c r="BU716" i="46"/>
  <c r="BT716" i="46"/>
  <c r="BS716" i="46"/>
  <c r="BR716" i="46"/>
  <c r="BQ716" i="46"/>
  <c r="BP716" i="46"/>
  <c r="BO716" i="46"/>
  <c r="BN716" i="46"/>
  <c r="BM716" i="46"/>
  <c r="BL716" i="46"/>
  <c r="BK716" i="46"/>
  <c r="BJ716" i="46"/>
  <c r="BI716" i="46"/>
  <c r="BH716" i="46"/>
  <c r="BG716" i="46"/>
  <c r="BF716" i="46"/>
  <c r="BE716" i="46"/>
  <c r="BD716" i="46"/>
  <c r="BC716" i="46"/>
  <c r="BB716" i="46"/>
  <c r="BA716" i="46"/>
  <c r="AZ716" i="46"/>
  <c r="AY716" i="46"/>
  <c r="AX716" i="46"/>
  <c r="AW716" i="46"/>
  <c r="AV716" i="46"/>
  <c r="AU716" i="46"/>
  <c r="AT716" i="46"/>
  <c r="AS716" i="46"/>
  <c r="AR716" i="46"/>
  <c r="AQ716" i="46"/>
  <c r="AP716" i="46"/>
  <c r="AO716" i="46"/>
  <c r="AN716" i="46"/>
  <c r="AM716" i="46"/>
  <c r="AL716" i="46"/>
  <c r="AK716" i="46"/>
  <c r="AJ716" i="46"/>
  <c r="AI716" i="46"/>
  <c r="AH716" i="46"/>
  <c r="AG716" i="46"/>
  <c r="AF716" i="46"/>
  <c r="AE716" i="46"/>
  <c r="AD716" i="46"/>
  <c r="AC716" i="46"/>
  <c r="AB716" i="46"/>
  <c r="AA716" i="46"/>
  <c r="Z716" i="46"/>
  <c r="Y716" i="46"/>
  <c r="X716" i="46"/>
  <c r="W716" i="46"/>
  <c r="V716" i="46"/>
  <c r="U716" i="46"/>
  <c r="T716" i="46"/>
  <c r="S716" i="46"/>
  <c r="R716" i="46"/>
  <c r="Q716" i="46"/>
  <c r="P716" i="46"/>
  <c r="O716" i="46"/>
  <c r="N716" i="46"/>
  <c r="M716" i="46"/>
  <c r="L716" i="46"/>
  <c r="K716" i="46"/>
  <c r="J716" i="46"/>
  <c r="I716" i="46"/>
  <c r="CC716" i="46" s="1"/>
  <c r="H716" i="46"/>
  <c r="CB715" i="46"/>
  <c r="CA715" i="46"/>
  <c r="BZ715" i="46"/>
  <c r="BY715" i="46"/>
  <c r="BX715" i="46"/>
  <c r="BW715" i="46"/>
  <c r="BV715" i="46"/>
  <c r="BU715" i="46"/>
  <c r="BT715" i="46"/>
  <c r="BS715" i="46"/>
  <c r="BR715" i="46"/>
  <c r="BQ715" i="46"/>
  <c r="BP715" i="46"/>
  <c r="BO715" i="46"/>
  <c r="BN715" i="46"/>
  <c r="BM715" i="46"/>
  <c r="BL715" i="46"/>
  <c r="BK715" i="46"/>
  <c r="BJ715" i="46"/>
  <c r="BI715" i="46"/>
  <c r="BH715" i="46"/>
  <c r="BG715" i="46"/>
  <c r="BF715" i="46"/>
  <c r="BE715" i="46"/>
  <c r="BD715" i="46"/>
  <c r="BC715" i="46"/>
  <c r="BB715" i="46"/>
  <c r="BA715" i="46"/>
  <c r="AZ715" i="46"/>
  <c r="AY715" i="46"/>
  <c r="AX715" i="46"/>
  <c r="AW715" i="46"/>
  <c r="AV715" i="46"/>
  <c r="AU715" i="46"/>
  <c r="AT715" i="46"/>
  <c r="AS715" i="46"/>
  <c r="AR715" i="46"/>
  <c r="AQ715" i="46"/>
  <c r="AP715" i="46"/>
  <c r="AO715" i="46"/>
  <c r="AN715" i="46"/>
  <c r="AM715" i="46"/>
  <c r="AL715" i="46"/>
  <c r="AK715" i="46"/>
  <c r="AJ715" i="46"/>
  <c r="AI715" i="46"/>
  <c r="AH715" i="46"/>
  <c r="AG715" i="46"/>
  <c r="AF715" i="46"/>
  <c r="AE715" i="46"/>
  <c r="AD715" i="46"/>
  <c r="AC715" i="46"/>
  <c r="AB715" i="46"/>
  <c r="AA715" i="46"/>
  <c r="Z715" i="46"/>
  <c r="Y715" i="46"/>
  <c r="X715" i="46"/>
  <c r="W715" i="46"/>
  <c r="V715" i="46"/>
  <c r="U715" i="46"/>
  <c r="T715" i="46"/>
  <c r="S715" i="46"/>
  <c r="R715" i="46"/>
  <c r="Q715" i="46"/>
  <c r="P715" i="46"/>
  <c r="O715" i="46"/>
  <c r="N715" i="46"/>
  <c r="M715" i="46"/>
  <c r="L715" i="46"/>
  <c r="K715" i="46"/>
  <c r="J715" i="46"/>
  <c r="I715" i="46"/>
  <c r="H715" i="46"/>
  <c r="CC715" i="46" s="1"/>
  <c r="CB714" i="46"/>
  <c r="CA714" i="46"/>
  <c r="BZ714" i="46"/>
  <c r="BY714" i="46"/>
  <c r="BX714" i="46"/>
  <c r="BW714" i="46"/>
  <c r="BV714" i="46"/>
  <c r="BU714" i="46"/>
  <c r="BT714" i="46"/>
  <c r="BS714" i="46"/>
  <c r="BR714" i="46"/>
  <c r="BQ714" i="46"/>
  <c r="BP714" i="46"/>
  <c r="BO714" i="46"/>
  <c r="BN714" i="46"/>
  <c r="BM714" i="46"/>
  <c r="BL714" i="46"/>
  <c r="BK714" i="46"/>
  <c r="BJ714" i="46"/>
  <c r="BI714" i="46"/>
  <c r="BH714" i="46"/>
  <c r="BG714" i="46"/>
  <c r="BF714" i="46"/>
  <c r="BE714" i="46"/>
  <c r="BD714" i="46"/>
  <c r="BC714" i="46"/>
  <c r="BB714" i="46"/>
  <c r="BA714" i="46"/>
  <c r="AZ714" i="46"/>
  <c r="AY714" i="46"/>
  <c r="AX714" i="46"/>
  <c r="AW714" i="46"/>
  <c r="AV714" i="46"/>
  <c r="AU714" i="46"/>
  <c r="AT714" i="46"/>
  <c r="AS714" i="46"/>
  <c r="AR714" i="46"/>
  <c r="AQ714" i="46"/>
  <c r="AP714" i="46"/>
  <c r="AO714" i="46"/>
  <c r="AN714" i="46"/>
  <c r="AM714" i="46"/>
  <c r="AL714" i="46"/>
  <c r="AK714" i="46"/>
  <c r="AJ714" i="46"/>
  <c r="AI714" i="46"/>
  <c r="AH714" i="46"/>
  <c r="AG714" i="46"/>
  <c r="AF714" i="46"/>
  <c r="AE714" i="46"/>
  <c r="AD714" i="46"/>
  <c r="AC714" i="46"/>
  <c r="AB714" i="46"/>
  <c r="AA714" i="46"/>
  <c r="Z714" i="46"/>
  <c r="Y714" i="46"/>
  <c r="X714" i="46"/>
  <c r="W714" i="46"/>
  <c r="V714" i="46"/>
  <c r="U714" i="46"/>
  <c r="T714" i="46"/>
  <c r="S714" i="46"/>
  <c r="R714" i="46"/>
  <c r="Q714" i="46"/>
  <c r="P714" i="46"/>
  <c r="O714" i="46"/>
  <c r="N714" i="46"/>
  <c r="M714" i="46"/>
  <c r="L714" i="46"/>
  <c r="K714" i="46"/>
  <c r="J714" i="46"/>
  <c r="I714" i="46"/>
  <c r="H714" i="46"/>
  <c r="CB713" i="46"/>
  <c r="CA713" i="46"/>
  <c r="BZ713" i="46"/>
  <c r="BY713" i="46"/>
  <c r="BX713" i="46"/>
  <c r="BW713" i="46"/>
  <c r="BV713" i="46"/>
  <c r="BU713" i="46"/>
  <c r="BT713" i="46"/>
  <c r="BS713" i="46"/>
  <c r="BR713" i="46"/>
  <c r="BQ713" i="46"/>
  <c r="BP713" i="46"/>
  <c r="BO713" i="46"/>
  <c r="BN713" i="46"/>
  <c r="BM713" i="46"/>
  <c r="BL713" i="46"/>
  <c r="BK713" i="46"/>
  <c r="BJ713" i="46"/>
  <c r="BI713" i="46"/>
  <c r="BH713" i="46"/>
  <c r="BG713" i="46"/>
  <c r="BF713" i="46"/>
  <c r="BE713" i="46"/>
  <c r="BD713" i="46"/>
  <c r="BC713" i="46"/>
  <c r="BB713" i="46"/>
  <c r="BA713" i="46"/>
  <c r="AZ713" i="46"/>
  <c r="AY713" i="46"/>
  <c r="AX713" i="46"/>
  <c r="AW713" i="46"/>
  <c r="AV713" i="46"/>
  <c r="AU713" i="46"/>
  <c r="AT713" i="46"/>
  <c r="AS713" i="46"/>
  <c r="AR713" i="46"/>
  <c r="AQ713" i="46"/>
  <c r="AP713" i="46"/>
  <c r="AO713" i="46"/>
  <c r="AN713" i="46"/>
  <c r="AM713" i="46"/>
  <c r="AL713" i="46"/>
  <c r="AK713" i="46"/>
  <c r="AJ713" i="46"/>
  <c r="AI713" i="46"/>
  <c r="AH713" i="46"/>
  <c r="AG713" i="46"/>
  <c r="AF713" i="46"/>
  <c r="AE713" i="46"/>
  <c r="AD713" i="46"/>
  <c r="AC713" i="46"/>
  <c r="AB713" i="46"/>
  <c r="AA713" i="46"/>
  <c r="Z713" i="46"/>
  <c r="Y713" i="46"/>
  <c r="X713" i="46"/>
  <c r="W713" i="46"/>
  <c r="V713" i="46"/>
  <c r="U713" i="46"/>
  <c r="T713" i="46"/>
  <c r="S713" i="46"/>
  <c r="R713" i="46"/>
  <c r="Q713" i="46"/>
  <c r="P713" i="46"/>
  <c r="O713" i="46"/>
  <c r="N713" i="46"/>
  <c r="M713" i="46"/>
  <c r="L713" i="46"/>
  <c r="K713" i="46"/>
  <c r="J713" i="46"/>
  <c r="I713" i="46"/>
  <c r="H713" i="46"/>
  <c r="CC713" i="46" s="1"/>
  <c r="CB712" i="46"/>
  <c r="CA712" i="46"/>
  <c r="BZ712" i="46"/>
  <c r="BY712" i="46"/>
  <c r="BX712" i="46"/>
  <c r="BW712" i="46"/>
  <c r="BV712" i="46"/>
  <c r="BU712" i="46"/>
  <c r="BT712" i="46"/>
  <c r="BS712" i="46"/>
  <c r="BR712" i="46"/>
  <c r="BQ712" i="46"/>
  <c r="BP712" i="46"/>
  <c r="BO712" i="46"/>
  <c r="BN712" i="46"/>
  <c r="BM712" i="46"/>
  <c r="BL712" i="46"/>
  <c r="BK712" i="46"/>
  <c r="BJ712" i="46"/>
  <c r="BI712" i="46"/>
  <c r="BH712" i="46"/>
  <c r="BG712" i="46"/>
  <c r="BF712" i="46"/>
  <c r="BE712" i="46"/>
  <c r="BD712" i="46"/>
  <c r="BC712" i="46"/>
  <c r="BB712" i="46"/>
  <c r="BA712" i="46"/>
  <c r="AZ712" i="46"/>
  <c r="AY712" i="46"/>
  <c r="AX712" i="46"/>
  <c r="AW712" i="46"/>
  <c r="AV712" i="46"/>
  <c r="AU712" i="46"/>
  <c r="AT712" i="46"/>
  <c r="AS712" i="46"/>
  <c r="AR712" i="46"/>
  <c r="AQ712" i="46"/>
  <c r="AP712" i="46"/>
  <c r="AO712" i="46"/>
  <c r="AN712" i="46"/>
  <c r="AM712" i="46"/>
  <c r="AL712" i="46"/>
  <c r="AK712" i="46"/>
  <c r="AJ712" i="46"/>
  <c r="AI712" i="46"/>
  <c r="AH712" i="46"/>
  <c r="AG712" i="46"/>
  <c r="AF712" i="46"/>
  <c r="AE712" i="46"/>
  <c r="AD712" i="46"/>
  <c r="AC712" i="46"/>
  <c r="AB712" i="46"/>
  <c r="AA712" i="46"/>
  <c r="Z712" i="46"/>
  <c r="Y712" i="46"/>
  <c r="X712" i="46"/>
  <c r="W712" i="46"/>
  <c r="V712" i="46"/>
  <c r="U712" i="46"/>
  <c r="T712" i="46"/>
  <c r="S712" i="46"/>
  <c r="R712" i="46"/>
  <c r="Q712" i="46"/>
  <c r="P712" i="46"/>
  <c r="O712" i="46"/>
  <c r="N712" i="46"/>
  <c r="M712" i="46"/>
  <c r="L712" i="46"/>
  <c r="K712" i="46"/>
  <c r="J712" i="46"/>
  <c r="I712" i="46"/>
  <c r="H712" i="46"/>
  <c r="CC712" i="46" s="1"/>
  <c r="CB711" i="46"/>
  <c r="CA711" i="46"/>
  <c r="BZ711" i="46"/>
  <c r="BY711" i="46"/>
  <c r="BX711" i="46"/>
  <c r="BW711" i="46"/>
  <c r="BV711" i="46"/>
  <c r="BU711" i="46"/>
  <c r="BT711" i="46"/>
  <c r="BS711" i="46"/>
  <c r="BR711" i="46"/>
  <c r="BQ711" i="46"/>
  <c r="BP711" i="46"/>
  <c r="BO711" i="46"/>
  <c r="BN711" i="46"/>
  <c r="BM711" i="46"/>
  <c r="BL711" i="46"/>
  <c r="BK711" i="46"/>
  <c r="BJ711" i="46"/>
  <c r="BI711" i="46"/>
  <c r="BH711" i="46"/>
  <c r="BG711" i="46"/>
  <c r="BF711" i="46"/>
  <c r="BE711" i="46"/>
  <c r="BD711" i="46"/>
  <c r="BC711" i="46"/>
  <c r="BB711" i="46"/>
  <c r="BA711" i="46"/>
  <c r="AZ711" i="46"/>
  <c r="AY711" i="46"/>
  <c r="AX711" i="46"/>
  <c r="AW711" i="46"/>
  <c r="AV711" i="46"/>
  <c r="AU711" i="46"/>
  <c r="AT711" i="46"/>
  <c r="AS711" i="46"/>
  <c r="AR711" i="46"/>
  <c r="AQ711" i="46"/>
  <c r="AP711" i="46"/>
  <c r="AO711" i="46"/>
  <c r="AN711" i="46"/>
  <c r="AM711" i="46"/>
  <c r="AL711" i="46"/>
  <c r="AK711" i="46"/>
  <c r="AJ711" i="46"/>
  <c r="AI711" i="46"/>
  <c r="AH711" i="46"/>
  <c r="AG711" i="46"/>
  <c r="AF711" i="46"/>
  <c r="AE711" i="46"/>
  <c r="AD711" i="46"/>
  <c r="AC711" i="46"/>
  <c r="AB711" i="46"/>
  <c r="AA711" i="46"/>
  <c r="Z711" i="46"/>
  <c r="Y711" i="46"/>
  <c r="X711" i="46"/>
  <c r="W711" i="46"/>
  <c r="V711" i="46"/>
  <c r="U711" i="46"/>
  <c r="T711" i="46"/>
  <c r="S711" i="46"/>
  <c r="R711" i="46"/>
  <c r="Q711" i="46"/>
  <c r="P711" i="46"/>
  <c r="O711" i="46"/>
  <c r="N711" i="46"/>
  <c r="M711" i="46"/>
  <c r="L711" i="46"/>
  <c r="K711" i="46"/>
  <c r="J711" i="46"/>
  <c r="I711" i="46"/>
  <c r="H711" i="46"/>
  <c r="CC711" i="46" s="1"/>
  <c r="CB710" i="46"/>
  <c r="CA710" i="46"/>
  <c r="BZ710" i="46"/>
  <c r="BY710" i="46"/>
  <c r="BX710" i="46"/>
  <c r="BW710" i="46"/>
  <c r="BV710" i="46"/>
  <c r="BU710" i="46"/>
  <c r="BT710" i="46"/>
  <c r="BS710" i="46"/>
  <c r="BR710" i="46"/>
  <c r="BQ710" i="46"/>
  <c r="BP710" i="46"/>
  <c r="BO710" i="46"/>
  <c r="BN710" i="46"/>
  <c r="BM710" i="46"/>
  <c r="BL710" i="46"/>
  <c r="BK710" i="46"/>
  <c r="BJ710" i="46"/>
  <c r="BI710" i="46"/>
  <c r="BH710" i="46"/>
  <c r="BG710" i="46"/>
  <c r="BF710" i="46"/>
  <c r="BE710" i="46"/>
  <c r="BD710" i="46"/>
  <c r="BC710" i="46"/>
  <c r="BB710" i="46"/>
  <c r="BA710" i="46"/>
  <c r="AZ710" i="46"/>
  <c r="AY710" i="46"/>
  <c r="AX710" i="46"/>
  <c r="AW710" i="46"/>
  <c r="AV710" i="46"/>
  <c r="AU710" i="46"/>
  <c r="AT710" i="46"/>
  <c r="AS710" i="46"/>
  <c r="AR710" i="46"/>
  <c r="AQ710" i="46"/>
  <c r="AP710" i="46"/>
  <c r="AO710" i="46"/>
  <c r="AN710" i="46"/>
  <c r="AM710" i="46"/>
  <c r="AL710" i="46"/>
  <c r="AK710" i="46"/>
  <c r="AJ710" i="46"/>
  <c r="AI710" i="46"/>
  <c r="AH710" i="46"/>
  <c r="AG710" i="46"/>
  <c r="AF710" i="46"/>
  <c r="AE710" i="46"/>
  <c r="AD710" i="46"/>
  <c r="AC710" i="46"/>
  <c r="AB710" i="46"/>
  <c r="AA710" i="46"/>
  <c r="Z710" i="46"/>
  <c r="Y710" i="46"/>
  <c r="X710" i="46"/>
  <c r="W710" i="46"/>
  <c r="V710" i="46"/>
  <c r="U710" i="46"/>
  <c r="T710" i="46"/>
  <c r="S710" i="46"/>
  <c r="R710" i="46"/>
  <c r="Q710" i="46"/>
  <c r="P710" i="46"/>
  <c r="O710" i="46"/>
  <c r="N710" i="46"/>
  <c r="M710" i="46"/>
  <c r="L710" i="46"/>
  <c r="K710" i="46"/>
  <c r="J710" i="46"/>
  <c r="I710" i="46"/>
  <c r="CC710" i="46" s="1"/>
  <c r="H710" i="46"/>
  <c r="CB709" i="46"/>
  <c r="CA709" i="46"/>
  <c r="BZ709" i="46"/>
  <c r="BY709" i="46"/>
  <c r="BX709" i="46"/>
  <c r="BW709" i="46"/>
  <c r="BV709" i="46"/>
  <c r="BU709" i="46"/>
  <c r="BT709" i="46"/>
  <c r="BS709" i="46"/>
  <c r="BR709" i="46"/>
  <c r="BQ709" i="46"/>
  <c r="BP709" i="46"/>
  <c r="BO709" i="46"/>
  <c r="BN709" i="46"/>
  <c r="BM709" i="46"/>
  <c r="BL709" i="46"/>
  <c r="BK709" i="46"/>
  <c r="BJ709" i="46"/>
  <c r="BI709" i="46"/>
  <c r="BH709" i="46"/>
  <c r="BG709" i="46"/>
  <c r="BF709" i="46"/>
  <c r="BE709" i="46"/>
  <c r="BD709" i="46"/>
  <c r="BC709" i="46"/>
  <c r="BB709" i="46"/>
  <c r="BA709" i="46"/>
  <c r="AZ709" i="46"/>
  <c r="AY709" i="46"/>
  <c r="AX709" i="46"/>
  <c r="AW709" i="46"/>
  <c r="AV709" i="46"/>
  <c r="AU709" i="46"/>
  <c r="AT709" i="46"/>
  <c r="AS709" i="46"/>
  <c r="AR709" i="46"/>
  <c r="AQ709" i="46"/>
  <c r="AP709" i="46"/>
  <c r="AO709" i="46"/>
  <c r="AN709" i="46"/>
  <c r="AM709" i="46"/>
  <c r="AL709" i="46"/>
  <c r="AK709" i="46"/>
  <c r="AJ709" i="46"/>
  <c r="AI709" i="46"/>
  <c r="AH709" i="46"/>
  <c r="AG709" i="46"/>
  <c r="AF709" i="46"/>
  <c r="AE709" i="46"/>
  <c r="AD709" i="46"/>
  <c r="AC709" i="46"/>
  <c r="AB709" i="46"/>
  <c r="AA709" i="46"/>
  <c r="Z709" i="46"/>
  <c r="Y709" i="46"/>
  <c r="X709" i="46"/>
  <c r="W709" i="46"/>
  <c r="V709" i="46"/>
  <c r="U709" i="46"/>
  <c r="T709" i="46"/>
  <c r="S709" i="46"/>
  <c r="R709" i="46"/>
  <c r="Q709" i="46"/>
  <c r="P709" i="46"/>
  <c r="O709" i="46"/>
  <c r="N709" i="46"/>
  <c r="M709" i="46"/>
  <c r="L709" i="46"/>
  <c r="K709" i="46"/>
  <c r="J709" i="46"/>
  <c r="I709" i="46"/>
  <c r="H709" i="46"/>
  <c r="CC709" i="46" s="1"/>
  <c r="CB708" i="46"/>
  <c r="CA708" i="46"/>
  <c r="BZ708" i="46"/>
  <c r="BY708" i="46"/>
  <c r="BX708" i="46"/>
  <c r="BW708" i="46"/>
  <c r="BV708" i="46"/>
  <c r="BU708" i="46"/>
  <c r="BT708" i="46"/>
  <c r="BS708" i="46"/>
  <c r="BR708" i="46"/>
  <c r="BQ708" i="46"/>
  <c r="BP708" i="46"/>
  <c r="BO708" i="46"/>
  <c r="BN708" i="46"/>
  <c r="BM708" i="46"/>
  <c r="BL708" i="46"/>
  <c r="BK708" i="46"/>
  <c r="BJ708" i="46"/>
  <c r="BI708" i="46"/>
  <c r="BH708" i="46"/>
  <c r="BG708" i="46"/>
  <c r="BF708" i="46"/>
  <c r="BE708" i="46"/>
  <c r="BD708" i="46"/>
  <c r="BC708" i="46"/>
  <c r="BB708" i="46"/>
  <c r="BA708" i="46"/>
  <c r="AZ708" i="46"/>
  <c r="AY708" i="46"/>
  <c r="AX708" i="46"/>
  <c r="AW708" i="46"/>
  <c r="AV708" i="46"/>
  <c r="AU708" i="46"/>
  <c r="AT708" i="46"/>
  <c r="AS708" i="46"/>
  <c r="AR708" i="46"/>
  <c r="AQ708" i="46"/>
  <c r="AP708" i="46"/>
  <c r="AO708" i="46"/>
  <c r="AN708" i="46"/>
  <c r="AM708" i="46"/>
  <c r="AL708" i="46"/>
  <c r="AK708" i="46"/>
  <c r="AJ708" i="46"/>
  <c r="AI708" i="46"/>
  <c r="AH708" i="46"/>
  <c r="AG708" i="46"/>
  <c r="AF708" i="46"/>
  <c r="AE708" i="46"/>
  <c r="AD708" i="46"/>
  <c r="AC708" i="46"/>
  <c r="AB708" i="46"/>
  <c r="AA708" i="46"/>
  <c r="Z708" i="46"/>
  <c r="Y708" i="46"/>
  <c r="X708" i="46"/>
  <c r="W708" i="46"/>
  <c r="V708" i="46"/>
  <c r="U708" i="46"/>
  <c r="T708" i="46"/>
  <c r="S708" i="46"/>
  <c r="R708" i="46"/>
  <c r="Q708" i="46"/>
  <c r="P708" i="46"/>
  <c r="O708" i="46"/>
  <c r="N708" i="46"/>
  <c r="M708" i="46"/>
  <c r="L708" i="46"/>
  <c r="K708" i="46"/>
  <c r="J708" i="46"/>
  <c r="I708" i="46"/>
  <c r="H708" i="46"/>
  <c r="CB707" i="46"/>
  <c r="CA707" i="46"/>
  <c r="BZ707" i="46"/>
  <c r="BY707" i="46"/>
  <c r="BX707" i="46"/>
  <c r="BW707" i="46"/>
  <c r="BV707" i="46"/>
  <c r="BU707" i="46"/>
  <c r="BT707" i="46"/>
  <c r="BS707" i="46"/>
  <c r="BR707" i="46"/>
  <c r="BQ707" i="46"/>
  <c r="BP707" i="46"/>
  <c r="BO707" i="46"/>
  <c r="BN707" i="46"/>
  <c r="BM707" i="46"/>
  <c r="BL707" i="46"/>
  <c r="BK707" i="46"/>
  <c r="BJ707" i="46"/>
  <c r="BI707" i="46"/>
  <c r="BH707" i="46"/>
  <c r="BG707" i="46"/>
  <c r="BF707" i="46"/>
  <c r="BE707" i="46"/>
  <c r="BD707" i="46"/>
  <c r="BC707" i="46"/>
  <c r="BB707" i="46"/>
  <c r="BA707" i="46"/>
  <c r="AZ707" i="46"/>
  <c r="AY707" i="46"/>
  <c r="AX707" i="46"/>
  <c r="AW707" i="46"/>
  <c r="AV707" i="46"/>
  <c r="AU707" i="46"/>
  <c r="AT707" i="46"/>
  <c r="AS707" i="46"/>
  <c r="AR707" i="46"/>
  <c r="AQ707" i="46"/>
  <c r="AP707" i="46"/>
  <c r="AO707" i="46"/>
  <c r="AN707" i="46"/>
  <c r="AM707" i="46"/>
  <c r="AL707" i="46"/>
  <c r="AK707" i="46"/>
  <c r="AJ707" i="46"/>
  <c r="AI707" i="46"/>
  <c r="AH707" i="46"/>
  <c r="AG707" i="46"/>
  <c r="AF707" i="46"/>
  <c r="AE707" i="46"/>
  <c r="AD707" i="46"/>
  <c r="AC707" i="46"/>
  <c r="AB707" i="46"/>
  <c r="AA707" i="46"/>
  <c r="Z707" i="46"/>
  <c r="Y707" i="46"/>
  <c r="X707" i="46"/>
  <c r="W707" i="46"/>
  <c r="V707" i="46"/>
  <c r="U707" i="46"/>
  <c r="T707" i="46"/>
  <c r="S707" i="46"/>
  <c r="R707" i="46"/>
  <c r="Q707" i="46"/>
  <c r="P707" i="46"/>
  <c r="O707" i="46"/>
  <c r="N707" i="46"/>
  <c r="M707" i="46"/>
  <c r="L707" i="46"/>
  <c r="K707" i="46"/>
  <c r="J707" i="46"/>
  <c r="I707" i="46"/>
  <c r="H707" i="46"/>
  <c r="CB706" i="46"/>
  <c r="CA706" i="46"/>
  <c r="BZ706" i="46"/>
  <c r="BY706" i="46"/>
  <c r="BX706" i="46"/>
  <c r="BW706" i="46"/>
  <c r="BV706" i="46"/>
  <c r="BU706" i="46"/>
  <c r="BT706" i="46"/>
  <c r="BS706" i="46"/>
  <c r="BR706" i="46"/>
  <c r="BQ706" i="46"/>
  <c r="BP706" i="46"/>
  <c r="BO706" i="46"/>
  <c r="BN706" i="46"/>
  <c r="BM706" i="46"/>
  <c r="BL706" i="46"/>
  <c r="BK706" i="46"/>
  <c r="BJ706" i="46"/>
  <c r="BI706" i="46"/>
  <c r="BH706" i="46"/>
  <c r="BG706" i="46"/>
  <c r="BF706" i="46"/>
  <c r="BE706" i="46"/>
  <c r="BD706" i="46"/>
  <c r="BC706" i="46"/>
  <c r="BB706" i="46"/>
  <c r="BA706" i="46"/>
  <c r="AZ706" i="46"/>
  <c r="AY706" i="46"/>
  <c r="AX706" i="46"/>
  <c r="AW706" i="46"/>
  <c r="AV706" i="46"/>
  <c r="AU706" i="46"/>
  <c r="AT706" i="46"/>
  <c r="AS706" i="46"/>
  <c r="AR706" i="46"/>
  <c r="AQ706" i="46"/>
  <c r="AP706" i="46"/>
  <c r="AO706" i="46"/>
  <c r="AN706" i="46"/>
  <c r="AM706" i="46"/>
  <c r="AL706" i="46"/>
  <c r="AK706" i="46"/>
  <c r="AJ706" i="46"/>
  <c r="AI706" i="46"/>
  <c r="AH706" i="46"/>
  <c r="AG706" i="46"/>
  <c r="AF706" i="46"/>
  <c r="AE706" i="46"/>
  <c r="AD706" i="46"/>
  <c r="AC706" i="46"/>
  <c r="AB706" i="46"/>
  <c r="AA706" i="46"/>
  <c r="Z706" i="46"/>
  <c r="Y706" i="46"/>
  <c r="X706" i="46"/>
  <c r="W706" i="46"/>
  <c r="V706" i="46"/>
  <c r="U706" i="46"/>
  <c r="T706" i="46"/>
  <c r="S706" i="46"/>
  <c r="R706" i="46"/>
  <c r="Q706" i="46"/>
  <c r="P706" i="46"/>
  <c r="O706" i="46"/>
  <c r="N706" i="46"/>
  <c r="M706" i="46"/>
  <c r="L706" i="46"/>
  <c r="K706" i="46"/>
  <c r="J706" i="46"/>
  <c r="I706" i="46"/>
  <c r="H706" i="46"/>
  <c r="CB705" i="46"/>
  <c r="CA705" i="46"/>
  <c r="BZ705" i="46"/>
  <c r="BY705" i="46"/>
  <c r="BX705" i="46"/>
  <c r="BW705" i="46"/>
  <c r="BV705" i="46"/>
  <c r="BU705" i="46"/>
  <c r="BT705" i="46"/>
  <c r="BS705" i="46"/>
  <c r="BR705" i="46"/>
  <c r="BQ705" i="46"/>
  <c r="BP705" i="46"/>
  <c r="BO705" i="46"/>
  <c r="BN705" i="46"/>
  <c r="BM705" i="46"/>
  <c r="BL705" i="46"/>
  <c r="BK705" i="46"/>
  <c r="BJ705" i="46"/>
  <c r="BI705" i="46"/>
  <c r="BH705" i="46"/>
  <c r="BG705" i="46"/>
  <c r="BF705" i="46"/>
  <c r="BE705" i="46"/>
  <c r="BD705" i="46"/>
  <c r="BC705" i="46"/>
  <c r="BB705" i="46"/>
  <c r="BA705" i="46"/>
  <c r="AZ705" i="46"/>
  <c r="AY705" i="46"/>
  <c r="AX705" i="46"/>
  <c r="AW705" i="46"/>
  <c r="AV705" i="46"/>
  <c r="AU705" i="46"/>
  <c r="AT705" i="46"/>
  <c r="AS705" i="46"/>
  <c r="AR705" i="46"/>
  <c r="AQ705" i="46"/>
  <c r="AP705" i="46"/>
  <c r="AO705" i="46"/>
  <c r="AN705" i="46"/>
  <c r="AM705" i="46"/>
  <c r="AL705" i="46"/>
  <c r="AK705" i="46"/>
  <c r="AJ705" i="46"/>
  <c r="AI705" i="46"/>
  <c r="AH705" i="46"/>
  <c r="AG705" i="46"/>
  <c r="AF705" i="46"/>
  <c r="AE705" i="46"/>
  <c r="AD705" i="46"/>
  <c r="AC705" i="46"/>
  <c r="AB705" i="46"/>
  <c r="AA705" i="46"/>
  <c r="Z705" i="46"/>
  <c r="Y705" i="46"/>
  <c r="X705" i="46"/>
  <c r="W705" i="46"/>
  <c r="V705" i="46"/>
  <c r="U705" i="46"/>
  <c r="T705" i="46"/>
  <c r="S705" i="46"/>
  <c r="R705" i="46"/>
  <c r="Q705" i="46"/>
  <c r="P705" i="46"/>
  <c r="O705" i="46"/>
  <c r="N705" i="46"/>
  <c r="M705" i="46"/>
  <c r="L705" i="46"/>
  <c r="K705" i="46"/>
  <c r="J705" i="46"/>
  <c r="I705" i="46"/>
  <c r="H705" i="46"/>
  <c r="CB704" i="46"/>
  <c r="CA704" i="46"/>
  <c r="BZ704" i="46"/>
  <c r="BY704" i="46"/>
  <c r="BX704" i="46"/>
  <c r="BW704" i="46"/>
  <c r="BV704" i="46"/>
  <c r="BU704" i="46"/>
  <c r="BT704" i="46"/>
  <c r="BS704" i="46"/>
  <c r="BR704" i="46"/>
  <c r="BQ704" i="46"/>
  <c r="BP704" i="46"/>
  <c r="BO704" i="46"/>
  <c r="BN704" i="46"/>
  <c r="BM704" i="46"/>
  <c r="BL704" i="46"/>
  <c r="BK704" i="46"/>
  <c r="BJ704" i="46"/>
  <c r="BI704" i="46"/>
  <c r="BH704" i="46"/>
  <c r="BG704" i="46"/>
  <c r="BF704" i="46"/>
  <c r="BE704" i="46"/>
  <c r="BD704" i="46"/>
  <c r="BC704" i="46"/>
  <c r="BB704" i="46"/>
  <c r="BA704" i="46"/>
  <c r="AZ704" i="46"/>
  <c r="AY704" i="46"/>
  <c r="AX704" i="46"/>
  <c r="AW704" i="46"/>
  <c r="AV704" i="46"/>
  <c r="AU704" i="46"/>
  <c r="AT704" i="46"/>
  <c r="AS704" i="46"/>
  <c r="AR704" i="46"/>
  <c r="AQ704" i="46"/>
  <c r="AP704" i="46"/>
  <c r="AO704" i="46"/>
  <c r="AN704" i="46"/>
  <c r="AM704" i="46"/>
  <c r="AL704" i="46"/>
  <c r="AK704" i="46"/>
  <c r="AJ704" i="46"/>
  <c r="AI704" i="46"/>
  <c r="AH704" i="46"/>
  <c r="AG704" i="46"/>
  <c r="AF704" i="46"/>
  <c r="AE704" i="46"/>
  <c r="AD704" i="46"/>
  <c r="AC704" i="46"/>
  <c r="AB704" i="46"/>
  <c r="AA704" i="46"/>
  <c r="Z704" i="46"/>
  <c r="Y704" i="46"/>
  <c r="X704" i="46"/>
  <c r="W704" i="46"/>
  <c r="V704" i="46"/>
  <c r="U704" i="46"/>
  <c r="T704" i="46"/>
  <c r="S704" i="46"/>
  <c r="R704" i="46"/>
  <c r="Q704" i="46"/>
  <c r="P704" i="46"/>
  <c r="O704" i="46"/>
  <c r="N704" i="46"/>
  <c r="M704" i="46"/>
  <c r="L704" i="46"/>
  <c r="K704" i="46"/>
  <c r="J704" i="46"/>
  <c r="I704" i="46"/>
  <c r="CC704" i="46" s="1"/>
  <c r="H704" i="46"/>
  <c r="CB703" i="46"/>
  <c r="CA703" i="46"/>
  <c r="BZ703" i="46"/>
  <c r="BY703" i="46"/>
  <c r="BX703" i="46"/>
  <c r="BW703" i="46"/>
  <c r="BV703" i="46"/>
  <c r="BU703" i="46"/>
  <c r="BT703" i="46"/>
  <c r="BS703" i="46"/>
  <c r="BR703" i="46"/>
  <c r="BQ703" i="46"/>
  <c r="BP703" i="46"/>
  <c r="BO703" i="46"/>
  <c r="BN703" i="46"/>
  <c r="BM703" i="46"/>
  <c r="BL703" i="46"/>
  <c r="BK703" i="46"/>
  <c r="BJ703" i="46"/>
  <c r="BI703" i="46"/>
  <c r="BH703" i="46"/>
  <c r="BG703" i="46"/>
  <c r="BF703" i="46"/>
  <c r="BE703" i="46"/>
  <c r="BD703" i="46"/>
  <c r="BC703" i="46"/>
  <c r="BB703" i="46"/>
  <c r="BA703" i="46"/>
  <c r="AZ703" i="46"/>
  <c r="AY703" i="46"/>
  <c r="AX703" i="46"/>
  <c r="AW703" i="46"/>
  <c r="AV703" i="46"/>
  <c r="AU703" i="46"/>
  <c r="AT703" i="46"/>
  <c r="AS703" i="46"/>
  <c r="AR703" i="46"/>
  <c r="AQ703" i="46"/>
  <c r="AP703" i="46"/>
  <c r="AO703" i="46"/>
  <c r="AN703" i="46"/>
  <c r="AM703" i="46"/>
  <c r="AL703" i="46"/>
  <c r="AK703" i="46"/>
  <c r="AJ703" i="46"/>
  <c r="AI703" i="46"/>
  <c r="AH703" i="46"/>
  <c r="AG703" i="46"/>
  <c r="AF703" i="46"/>
  <c r="AE703" i="46"/>
  <c r="AD703" i="46"/>
  <c r="AC703" i="46"/>
  <c r="AB703" i="46"/>
  <c r="AA703" i="46"/>
  <c r="Z703" i="46"/>
  <c r="Y703" i="46"/>
  <c r="X703" i="46"/>
  <c r="W703" i="46"/>
  <c r="V703" i="46"/>
  <c r="U703" i="46"/>
  <c r="T703" i="46"/>
  <c r="S703" i="46"/>
  <c r="R703" i="46"/>
  <c r="Q703" i="46"/>
  <c r="P703" i="46"/>
  <c r="O703" i="46"/>
  <c r="N703" i="46"/>
  <c r="M703" i="46"/>
  <c r="L703" i="46"/>
  <c r="K703" i="46"/>
  <c r="J703" i="46"/>
  <c r="I703" i="46"/>
  <c r="H703" i="46"/>
  <c r="CC703" i="46" s="1"/>
  <c r="CB702" i="46"/>
  <c r="CA702" i="46"/>
  <c r="BZ702" i="46"/>
  <c r="BY702" i="46"/>
  <c r="BX702" i="46"/>
  <c r="BW702" i="46"/>
  <c r="BV702" i="46"/>
  <c r="BU702" i="46"/>
  <c r="BT702" i="46"/>
  <c r="BS702" i="46"/>
  <c r="BR702" i="46"/>
  <c r="BQ702" i="46"/>
  <c r="BP702" i="46"/>
  <c r="BO702" i="46"/>
  <c r="BN702" i="46"/>
  <c r="BM702" i="46"/>
  <c r="BL702" i="46"/>
  <c r="BK702" i="46"/>
  <c r="BJ702" i="46"/>
  <c r="BI702" i="46"/>
  <c r="BH702" i="46"/>
  <c r="BG702" i="46"/>
  <c r="BF702" i="46"/>
  <c r="BE702" i="46"/>
  <c r="BD702" i="46"/>
  <c r="BC702" i="46"/>
  <c r="BB702" i="46"/>
  <c r="BA702" i="46"/>
  <c r="AZ702" i="46"/>
  <c r="AY702" i="46"/>
  <c r="AX702" i="46"/>
  <c r="AW702" i="46"/>
  <c r="AV702" i="46"/>
  <c r="AU702" i="46"/>
  <c r="AT702" i="46"/>
  <c r="AS702" i="46"/>
  <c r="AR702" i="46"/>
  <c r="AQ702" i="46"/>
  <c r="AP702" i="46"/>
  <c r="AO702" i="46"/>
  <c r="AN702" i="46"/>
  <c r="AM702" i="46"/>
  <c r="AL702" i="46"/>
  <c r="AK702" i="46"/>
  <c r="AJ702" i="46"/>
  <c r="AI702" i="46"/>
  <c r="AH702" i="46"/>
  <c r="AG702" i="46"/>
  <c r="AF702" i="46"/>
  <c r="AE702" i="46"/>
  <c r="AD702" i="46"/>
  <c r="AC702" i="46"/>
  <c r="AB702" i="46"/>
  <c r="AA702" i="46"/>
  <c r="Z702" i="46"/>
  <c r="Y702" i="46"/>
  <c r="X702" i="46"/>
  <c r="W702" i="46"/>
  <c r="V702" i="46"/>
  <c r="U702" i="46"/>
  <c r="T702" i="46"/>
  <c r="S702" i="46"/>
  <c r="R702" i="46"/>
  <c r="Q702" i="46"/>
  <c r="P702" i="46"/>
  <c r="O702" i="46"/>
  <c r="N702" i="46"/>
  <c r="M702" i="46"/>
  <c r="L702" i="46"/>
  <c r="K702" i="46"/>
  <c r="J702" i="46"/>
  <c r="I702" i="46"/>
  <c r="H702" i="46"/>
  <c r="CC702" i="46" s="1"/>
  <c r="CB701" i="46"/>
  <c r="CA701" i="46"/>
  <c r="BZ701" i="46"/>
  <c r="BY701" i="46"/>
  <c r="BX701" i="46"/>
  <c r="BW701" i="46"/>
  <c r="BV701" i="46"/>
  <c r="BU701" i="46"/>
  <c r="BT701" i="46"/>
  <c r="BS701" i="46"/>
  <c r="BR701" i="46"/>
  <c r="BQ701" i="46"/>
  <c r="BP701" i="46"/>
  <c r="BO701" i="46"/>
  <c r="BN701" i="46"/>
  <c r="BM701" i="46"/>
  <c r="BL701" i="46"/>
  <c r="BK701" i="46"/>
  <c r="BJ701" i="46"/>
  <c r="BI701" i="46"/>
  <c r="BH701" i="46"/>
  <c r="BG701" i="46"/>
  <c r="BF701" i="46"/>
  <c r="BE701" i="46"/>
  <c r="BD701" i="46"/>
  <c r="BC701" i="46"/>
  <c r="BB701" i="46"/>
  <c r="BA701" i="46"/>
  <c r="AZ701" i="46"/>
  <c r="AY701" i="46"/>
  <c r="AX701" i="46"/>
  <c r="AW701" i="46"/>
  <c r="AV701" i="46"/>
  <c r="AU701" i="46"/>
  <c r="AT701" i="46"/>
  <c r="AS701" i="46"/>
  <c r="AR701" i="46"/>
  <c r="AQ701" i="46"/>
  <c r="AP701" i="46"/>
  <c r="AO701" i="46"/>
  <c r="AN701" i="46"/>
  <c r="AM701" i="46"/>
  <c r="AL701" i="46"/>
  <c r="AK701" i="46"/>
  <c r="AJ701" i="46"/>
  <c r="AI701" i="46"/>
  <c r="AH701" i="46"/>
  <c r="AG701" i="46"/>
  <c r="AF701" i="46"/>
  <c r="AE701" i="46"/>
  <c r="AD701" i="46"/>
  <c r="AC701" i="46"/>
  <c r="AB701" i="46"/>
  <c r="AA701" i="46"/>
  <c r="Z701" i="46"/>
  <c r="Y701" i="46"/>
  <c r="X701" i="46"/>
  <c r="W701" i="46"/>
  <c r="V701" i="46"/>
  <c r="U701" i="46"/>
  <c r="T701" i="46"/>
  <c r="S701" i="46"/>
  <c r="R701" i="46"/>
  <c r="Q701" i="46"/>
  <c r="P701" i="46"/>
  <c r="O701" i="46"/>
  <c r="N701" i="46"/>
  <c r="M701" i="46"/>
  <c r="L701" i="46"/>
  <c r="K701" i="46"/>
  <c r="J701" i="46"/>
  <c r="I701" i="46"/>
  <c r="H701" i="46"/>
  <c r="CC701" i="46" s="1"/>
  <c r="CB700" i="46"/>
  <c r="CA700" i="46"/>
  <c r="BZ700" i="46"/>
  <c r="BY700" i="46"/>
  <c r="BX700" i="46"/>
  <c r="BW700" i="46"/>
  <c r="BV700" i="46"/>
  <c r="BU700" i="46"/>
  <c r="BT700" i="46"/>
  <c r="BS700" i="46"/>
  <c r="BR700" i="46"/>
  <c r="BQ700" i="46"/>
  <c r="BP700" i="46"/>
  <c r="BO700" i="46"/>
  <c r="BN700" i="46"/>
  <c r="BM700" i="46"/>
  <c r="BL700" i="46"/>
  <c r="BK700" i="46"/>
  <c r="BJ700" i="46"/>
  <c r="BI700" i="46"/>
  <c r="BH700" i="46"/>
  <c r="BG700" i="46"/>
  <c r="BF700" i="46"/>
  <c r="BE700" i="46"/>
  <c r="BD700" i="46"/>
  <c r="BC700" i="46"/>
  <c r="BB700" i="46"/>
  <c r="BA700" i="46"/>
  <c r="AZ700" i="46"/>
  <c r="AY700" i="46"/>
  <c r="AX700" i="46"/>
  <c r="AW700" i="46"/>
  <c r="AV700" i="46"/>
  <c r="AU700" i="46"/>
  <c r="AT700" i="46"/>
  <c r="AS700" i="46"/>
  <c r="AR700" i="46"/>
  <c r="AQ700" i="46"/>
  <c r="AP700" i="46"/>
  <c r="AO700" i="46"/>
  <c r="AN700" i="46"/>
  <c r="AM700" i="46"/>
  <c r="AL700" i="46"/>
  <c r="AK700" i="46"/>
  <c r="AJ700" i="46"/>
  <c r="AI700" i="46"/>
  <c r="AH700" i="46"/>
  <c r="AG700" i="46"/>
  <c r="AF700" i="46"/>
  <c r="AE700" i="46"/>
  <c r="AD700" i="46"/>
  <c r="AC700" i="46"/>
  <c r="AB700" i="46"/>
  <c r="AA700" i="46"/>
  <c r="Z700" i="46"/>
  <c r="Y700" i="46"/>
  <c r="X700" i="46"/>
  <c r="W700" i="46"/>
  <c r="V700" i="46"/>
  <c r="U700" i="46"/>
  <c r="T700" i="46"/>
  <c r="S700" i="46"/>
  <c r="R700" i="46"/>
  <c r="Q700" i="46"/>
  <c r="P700" i="46"/>
  <c r="O700" i="46"/>
  <c r="N700" i="46"/>
  <c r="M700" i="46"/>
  <c r="L700" i="46"/>
  <c r="K700" i="46"/>
  <c r="J700" i="46"/>
  <c r="I700" i="46"/>
  <c r="H700" i="46"/>
  <c r="CB699" i="46"/>
  <c r="CA699" i="46"/>
  <c r="BZ699" i="46"/>
  <c r="BY699" i="46"/>
  <c r="BX699" i="46"/>
  <c r="BW699" i="46"/>
  <c r="BV699" i="46"/>
  <c r="BU699" i="46"/>
  <c r="BT699" i="46"/>
  <c r="BS699" i="46"/>
  <c r="BR699" i="46"/>
  <c r="BQ699" i="46"/>
  <c r="BP699" i="46"/>
  <c r="BO699" i="46"/>
  <c r="BN699" i="46"/>
  <c r="BM699" i="46"/>
  <c r="BL699" i="46"/>
  <c r="BK699" i="46"/>
  <c r="BJ699" i="46"/>
  <c r="BI699" i="46"/>
  <c r="BH699" i="46"/>
  <c r="BG699" i="46"/>
  <c r="BF699" i="46"/>
  <c r="BE699" i="46"/>
  <c r="BD699" i="46"/>
  <c r="BC699" i="46"/>
  <c r="BB699" i="46"/>
  <c r="BA699" i="46"/>
  <c r="AZ699" i="46"/>
  <c r="AY699" i="46"/>
  <c r="AX699" i="46"/>
  <c r="AW699" i="46"/>
  <c r="AV699" i="46"/>
  <c r="AU699" i="46"/>
  <c r="AT699" i="46"/>
  <c r="AS699" i="46"/>
  <c r="AR699" i="46"/>
  <c r="AQ699" i="46"/>
  <c r="AP699" i="46"/>
  <c r="AO699" i="46"/>
  <c r="AN699" i="46"/>
  <c r="AM699" i="46"/>
  <c r="AL699" i="46"/>
  <c r="AK699" i="46"/>
  <c r="AJ699" i="46"/>
  <c r="AI699" i="46"/>
  <c r="AH699" i="46"/>
  <c r="AG699" i="46"/>
  <c r="AF699" i="46"/>
  <c r="AE699" i="46"/>
  <c r="AD699" i="46"/>
  <c r="AC699" i="46"/>
  <c r="AB699" i="46"/>
  <c r="AA699" i="46"/>
  <c r="Z699" i="46"/>
  <c r="Y699" i="46"/>
  <c r="X699" i="46"/>
  <c r="W699" i="46"/>
  <c r="V699" i="46"/>
  <c r="U699" i="46"/>
  <c r="T699" i="46"/>
  <c r="S699" i="46"/>
  <c r="R699" i="46"/>
  <c r="Q699" i="46"/>
  <c r="P699" i="46"/>
  <c r="O699" i="46"/>
  <c r="N699" i="46"/>
  <c r="M699" i="46"/>
  <c r="L699" i="46"/>
  <c r="K699" i="46"/>
  <c r="J699" i="46"/>
  <c r="I699" i="46"/>
  <c r="H699" i="46"/>
  <c r="CB698" i="46"/>
  <c r="CB788" i="46" s="1"/>
  <c r="CA698" i="46"/>
  <c r="BZ698" i="46"/>
  <c r="BZ788" i="46" s="1"/>
  <c r="BY698" i="46"/>
  <c r="BX698" i="46"/>
  <c r="BX788" i="46" s="1"/>
  <c r="BW698" i="46"/>
  <c r="BV698" i="46"/>
  <c r="BV788" i="46" s="1"/>
  <c r="BU698" i="46"/>
  <c r="BT698" i="46"/>
  <c r="BS698" i="46"/>
  <c r="BR698" i="46"/>
  <c r="BR788" i="46" s="1"/>
  <c r="BQ698" i="46"/>
  <c r="BP698" i="46"/>
  <c r="BP788" i="46" s="1"/>
  <c r="BO698" i="46"/>
  <c r="BN698" i="46"/>
  <c r="BN788" i="46" s="1"/>
  <c r="BM698" i="46"/>
  <c r="BL698" i="46"/>
  <c r="BL788" i="46" s="1"/>
  <c r="BK698" i="46"/>
  <c r="BJ698" i="46"/>
  <c r="BJ788" i="46" s="1"/>
  <c r="BI698" i="46"/>
  <c r="BH698" i="46"/>
  <c r="BG698" i="46"/>
  <c r="BF698" i="46"/>
  <c r="BF788" i="46" s="1"/>
  <c r="BE698" i="46"/>
  <c r="BD698" i="46"/>
  <c r="BD788" i="46" s="1"/>
  <c r="BC698" i="46"/>
  <c r="BB698" i="46"/>
  <c r="BB788" i="46" s="1"/>
  <c r="BA698" i="46"/>
  <c r="AZ698" i="46"/>
  <c r="AZ788" i="46" s="1"/>
  <c r="AY698" i="46"/>
  <c r="AX698" i="46"/>
  <c r="AX788" i="46" s="1"/>
  <c r="AW698" i="46"/>
  <c r="AV698" i="46"/>
  <c r="AU698" i="46"/>
  <c r="AT698" i="46"/>
  <c r="AT788" i="46" s="1"/>
  <c r="AS698" i="46"/>
  <c r="AR698" i="46"/>
  <c r="AR788" i="46" s="1"/>
  <c r="AQ698" i="46"/>
  <c r="AP698" i="46"/>
  <c r="AP788" i="46" s="1"/>
  <c r="AO698" i="46"/>
  <c r="AN698" i="46"/>
  <c r="AN788" i="46" s="1"/>
  <c r="AM698" i="46"/>
  <c r="AL698" i="46"/>
  <c r="AL788" i="46" s="1"/>
  <c r="AK698" i="46"/>
  <c r="AJ698" i="46"/>
  <c r="AI698" i="46"/>
  <c r="AH698" i="46"/>
  <c r="AH788" i="46" s="1"/>
  <c r="AG698" i="46"/>
  <c r="AF698" i="46"/>
  <c r="AF788" i="46" s="1"/>
  <c r="AE698" i="46"/>
  <c r="AD698" i="46"/>
  <c r="AD788" i="46" s="1"/>
  <c r="AC698" i="46"/>
  <c r="AB698" i="46"/>
  <c r="AB788" i="46" s="1"/>
  <c r="AA698" i="46"/>
  <c r="Z698" i="46"/>
  <c r="Z788" i="46" s="1"/>
  <c r="Y698" i="46"/>
  <c r="X698" i="46"/>
  <c r="W698" i="46"/>
  <c r="V698" i="46"/>
  <c r="V788" i="46" s="1"/>
  <c r="U698" i="46"/>
  <c r="T698" i="46"/>
  <c r="T788" i="46" s="1"/>
  <c r="S698" i="46"/>
  <c r="R698" i="46"/>
  <c r="R788" i="46" s="1"/>
  <c r="Q698" i="46"/>
  <c r="P698" i="46"/>
  <c r="P788" i="46" s="1"/>
  <c r="O698" i="46"/>
  <c r="N698" i="46"/>
  <c r="N788" i="46" s="1"/>
  <c r="M698" i="46"/>
  <c r="L698" i="46"/>
  <c r="K698" i="46"/>
  <c r="J698" i="46"/>
  <c r="J788" i="46" s="1"/>
  <c r="I698" i="46"/>
  <c r="H698" i="46"/>
  <c r="H788" i="46" s="1"/>
  <c r="BS697" i="46"/>
  <c r="BG697" i="46"/>
  <c r="AU697" i="46"/>
  <c r="AI697" i="46"/>
  <c r="W697" i="46"/>
  <c r="K697" i="46"/>
  <c r="CC696" i="46"/>
  <c r="CB695" i="46"/>
  <c r="CA695" i="46"/>
  <c r="BZ695" i="46"/>
  <c r="BY695" i="46"/>
  <c r="BX695" i="46"/>
  <c r="BW695" i="46"/>
  <c r="BV695" i="46"/>
  <c r="BU695" i="46"/>
  <c r="BT695" i="46"/>
  <c r="BS695" i="46"/>
  <c r="BR695" i="46"/>
  <c r="BQ695" i="46"/>
  <c r="BP695" i="46"/>
  <c r="BO695" i="46"/>
  <c r="BN695" i="46"/>
  <c r="BM695" i="46"/>
  <c r="BL695" i="46"/>
  <c r="BK695" i="46"/>
  <c r="BJ695" i="46"/>
  <c r="BI695" i="46"/>
  <c r="BH695" i="46"/>
  <c r="BG695" i="46"/>
  <c r="BF695" i="46"/>
  <c r="BE695" i="46"/>
  <c r="BD695" i="46"/>
  <c r="BC695" i="46"/>
  <c r="BB695" i="46"/>
  <c r="BA695" i="46"/>
  <c r="AZ695" i="46"/>
  <c r="AY695" i="46"/>
  <c r="AX695" i="46"/>
  <c r="AW695" i="46"/>
  <c r="AV695" i="46"/>
  <c r="AU695" i="46"/>
  <c r="AT695" i="46"/>
  <c r="AS695" i="46"/>
  <c r="AR695" i="46"/>
  <c r="AQ695" i="46"/>
  <c r="AP695" i="46"/>
  <c r="AO695" i="46"/>
  <c r="AN695" i="46"/>
  <c r="AM695" i="46"/>
  <c r="AL695" i="46"/>
  <c r="AK695" i="46"/>
  <c r="AJ695" i="46"/>
  <c r="AI695" i="46"/>
  <c r="AH695" i="46"/>
  <c r="AG695" i="46"/>
  <c r="AF695" i="46"/>
  <c r="AE695" i="46"/>
  <c r="AD695" i="46"/>
  <c r="AC695" i="46"/>
  <c r="AB695" i="46"/>
  <c r="AA695" i="46"/>
  <c r="Z695" i="46"/>
  <c r="Y695" i="46"/>
  <c r="X695" i="46"/>
  <c r="W695" i="46"/>
  <c r="V695" i="46"/>
  <c r="U695" i="46"/>
  <c r="T695" i="46"/>
  <c r="S695" i="46"/>
  <c r="R695" i="46"/>
  <c r="Q695" i="46"/>
  <c r="P695" i="46"/>
  <c r="O695" i="46"/>
  <c r="N695" i="46"/>
  <c r="M695" i="46"/>
  <c r="L695" i="46"/>
  <c r="K695" i="46"/>
  <c r="J695" i="46"/>
  <c r="I695" i="46"/>
  <c r="H695" i="46"/>
  <c r="CB694" i="46"/>
  <c r="CA694" i="46"/>
  <c r="BZ694" i="46"/>
  <c r="BY694" i="46"/>
  <c r="BX694" i="46"/>
  <c r="BW694" i="46"/>
  <c r="BV694" i="46"/>
  <c r="BU694" i="46"/>
  <c r="BT694" i="46"/>
  <c r="BS694" i="46"/>
  <c r="BR694" i="46"/>
  <c r="BQ694" i="46"/>
  <c r="BP694" i="46"/>
  <c r="BO694" i="46"/>
  <c r="BN694" i="46"/>
  <c r="BM694" i="46"/>
  <c r="BL694" i="46"/>
  <c r="BK694" i="46"/>
  <c r="BJ694" i="46"/>
  <c r="BI694" i="46"/>
  <c r="BH694" i="46"/>
  <c r="BG694" i="46"/>
  <c r="BF694" i="46"/>
  <c r="BE694" i="46"/>
  <c r="BD694" i="46"/>
  <c r="BC694" i="46"/>
  <c r="BB694" i="46"/>
  <c r="BA694" i="46"/>
  <c r="AZ694" i="46"/>
  <c r="AY694" i="46"/>
  <c r="AX694" i="46"/>
  <c r="AW694" i="46"/>
  <c r="AV694" i="46"/>
  <c r="AU694" i="46"/>
  <c r="AT694" i="46"/>
  <c r="AS694" i="46"/>
  <c r="AR694" i="46"/>
  <c r="AQ694" i="46"/>
  <c r="AP694" i="46"/>
  <c r="AO694" i="46"/>
  <c r="AN694" i="46"/>
  <c r="AM694" i="46"/>
  <c r="AL694" i="46"/>
  <c r="AK694" i="46"/>
  <c r="AJ694" i="46"/>
  <c r="AI694" i="46"/>
  <c r="AH694" i="46"/>
  <c r="AG694" i="46"/>
  <c r="AF694" i="46"/>
  <c r="AE694" i="46"/>
  <c r="AD694" i="46"/>
  <c r="AC694" i="46"/>
  <c r="AB694" i="46"/>
  <c r="AA694" i="46"/>
  <c r="Z694" i="46"/>
  <c r="Y694" i="46"/>
  <c r="X694" i="46"/>
  <c r="W694" i="46"/>
  <c r="V694" i="46"/>
  <c r="U694" i="46"/>
  <c r="T694" i="46"/>
  <c r="S694" i="46"/>
  <c r="R694" i="46"/>
  <c r="Q694" i="46"/>
  <c r="P694" i="46"/>
  <c r="O694" i="46"/>
  <c r="N694" i="46"/>
  <c r="M694" i="46"/>
  <c r="L694" i="46"/>
  <c r="K694" i="46"/>
  <c r="J694" i="46"/>
  <c r="I694" i="46"/>
  <c r="H694" i="46"/>
  <c r="CB693" i="46"/>
  <c r="CA693" i="46"/>
  <c r="BZ693" i="46"/>
  <c r="BY693" i="46"/>
  <c r="BX693" i="46"/>
  <c r="BW693" i="46"/>
  <c r="BV693" i="46"/>
  <c r="BU693" i="46"/>
  <c r="BT693" i="46"/>
  <c r="BS693" i="46"/>
  <c r="BR693" i="46"/>
  <c r="BQ693" i="46"/>
  <c r="BP693" i="46"/>
  <c r="BO693" i="46"/>
  <c r="BN693" i="46"/>
  <c r="BM693" i="46"/>
  <c r="BL693" i="46"/>
  <c r="BK693" i="46"/>
  <c r="BJ693" i="46"/>
  <c r="BI693" i="46"/>
  <c r="BH693" i="46"/>
  <c r="BG693" i="46"/>
  <c r="BF693" i="46"/>
  <c r="BE693" i="46"/>
  <c r="BD693" i="46"/>
  <c r="BC693" i="46"/>
  <c r="BB693" i="46"/>
  <c r="BA693" i="46"/>
  <c r="AZ693" i="46"/>
  <c r="AY693" i="46"/>
  <c r="AX693" i="46"/>
  <c r="AW693" i="46"/>
  <c r="AV693" i="46"/>
  <c r="AU693" i="46"/>
  <c r="AT693" i="46"/>
  <c r="AS693" i="46"/>
  <c r="AR693" i="46"/>
  <c r="AQ693" i="46"/>
  <c r="AP693" i="46"/>
  <c r="AO693" i="46"/>
  <c r="AN693" i="46"/>
  <c r="AM693" i="46"/>
  <c r="AL693" i="46"/>
  <c r="AK693" i="46"/>
  <c r="AJ693" i="46"/>
  <c r="AI693" i="46"/>
  <c r="AH693" i="46"/>
  <c r="AG693" i="46"/>
  <c r="AF693" i="46"/>
  <c r="AE693" i="46"/>
  <c r="AD693" i="46"/>
  <c r="AC693" i="46"/>
  <c r="AB693" i="46"/>
  <c r="AA693" i="46"/>
  <c r="Z693" i="46"/>
  <c r="Y693" i="46"/>
  <c r="X693" i="46"/>
  <c r="W693" i="46"/>
  <c r="V693" i="46"/>
  <c r="U693" i="46"/>
  <c r="T693" i="46"/>
  <c r="S693" i="46"/>
  <c r="R693" i="46"/>
  <c r="Q693" i="46"/>
  <c r="P693" i="46"/>
  <c r="O693" i="46"/>
  <c r="N693" i="46"/>
  <c r="M693" i="46"/>
  <c r="L693" i="46"/>
  <c r="K693" i="46"/>
  <c r="J693" i="46"/>
  <c r="I693" i="46"/>
  <c r="H693" i="46"/>
  <c r="CB692" i="46"/>
  <c r="CA692" i="46"/>
  <c r="BZ692" i="46"/>
  <c r="BY692" i="46"/>
  <c r="BX692" i="46"/>
  <c r="BW692" i="46"/>
  <c r="BV692" i="46"/>
  <c r="BU692" i="46"/>
  <c r="BT692" i="46"/>
  <c r="BS692" i="46"/>
  <c r="BR692" i="46"/>
  <c r="BQ692" i="46"/>
  <c r="BP692" i="46"/>
  <c r="BO692" i="46"/>
  <c r="BN692" i="46"/>
  <c r="BM692" i="46"/>
  <c r="BL692" i="46"/>
  <c r="BK692" i="46"/>
  <c r="BJ692" i="46"/>
  <c r="BI692" i="46"/>
  <c r="BH692" i="46"/>
  <c r="BG692" i="46"/>
  <c r="BF692" i="46"/>
  <c r="BE692" i="46"/>
  <c r="BD692" i="46"/>
  <c r="BC692" i="46"/>
  <c r="BB692" i="46"/>
  <c r="BA692" i="46"/>
  <c r="AZ692" i="46"/>
  <c r="AY692" i="46"/>
  <c r="AX692" i="46"/>
  <c r="AW692" i="46"/>
  <c r="AV692" i="46"/>
  <c r="AU692" i="46"/>
  <c r="AT692" i="46"/>
  <c r="AS692" i="46"/>
  <c r="AR692" i="46"/>
  <c r="AQ692" i="46"/>
  <c r="AP692" i="46"/>
  <c r="AO692" i="46"/>
  <c r="AN692" i="46"/>
  <c r="AM692" i="46"/>
  <c r="AL692" i="46"/>
  <c r="AK692" i="46"/>
  <c r="AJ692" i="46"/>
  <c r="AI692" i="46"/>
  <c r="AH692" i="46"/>
  <c r="AG692" i="46"/>
  <c r="AF692" i="46"/>
  <c r="AE692" i="46"/>
  <c r="AD692" i="46"/>
  <c r="AC692" i="46"/>
  <c r="AB692" i="46"/>
  <c r="AA692" i="46"/>
  <c r="Z692" i="46"/>
  <c r="Y692" i="46"/>
  <c r="X692" i="46"/>
  <c r="W692" i="46"/>
  <c r="V692" i="46"/>
  <c r="U692" i="46"/>
  <c r="T692" i="46"/>
  <c r="S692" i="46"/>
  <c r="R692" i="46"/>
  <c r="Q692" i="46"/>
  <c r="P692" i="46"/>
  <c r="O692" i="46"/>
  <c r="N692" i="46"/>
  <c r="M692" i="46"/>
  <c r="L692" i="46"/>
  <c r="K692" i="46"/>
  <c r="J692" i="46"/>
  <c r="I692" i="46"/>
  <c r="H692" i="46"/>
  <c r="CC692" i="46" s="1"/>
  <c r="CB691" i="46"/>
  <c r="CA691" i="46"/>
  <c r="BZ691" i="46"/>
  <c r="BY691" i="46"/>
  <c r="BX691" i="46"/>
  <c r="BW691" i="46"/>
  <c r="BV691" i="46"/>
  <c r="BU691" i="46"/>
  <c r="BT691" i="46"/>
  <c r="BS691" i="46"/>
  <c r="BR691" i="46"/>
  <c r="BQ691" i="46"/>
  <c r="BP691" i="46"/>
  <c r="BO691" i="46"/>
  <c r="BN691" i="46"/>
  <c r="BM691" i="46"/>
  <c r="BL691" i="46"/>
  <c r="BK691" i="46"/>
  <c r="BJ691" i="46"/>
  <c r="BI691" i="46"/>
  <c r="BH691" i="46"/>
  <c r="BG691" i="46"/>
  <c r="BF691" i="46"/>
  <c r="BE691" i="46"/>
  <c r="BD691" i="46"/>
  <c r="BC691" i="46"/>
  <c r="BB691" i="46"/>
  <c r="BA691" i="46"/>
  <c r="AZ691" i="46"/>
  <c r="AY691" i="46"/>
  <c r="AX691" i="46"/>
  <c r="AW691" i="46"/>
  <c r="AV691" i="46"/>
  <c r="AU691" i="46"/>
  <c r="AT691" i="46"/>
  <c r="AS691" i="46"/>
  <c r="AR691" i="46"/>
  <c r="AQ691" i="46"/>
  <c r="AP691" i="46"/>
  <c r="AO691" i="46"/>
  <c r="AN691" i="46"/>
  <c r="AM691" i="46"/>
  <c r="AL691" i="46"/>
  <c r="AK691" i="46"/>
  <c r="AJ691" i="46"/>
  <c r="AI691" i="46"/>
  <c r="AH691" i="46"/>
  <c r="AG691" i="46"/>
  <c r="AF691" i="46"/>
  <c r="AE691" i="46"/>
  <c r="AD691" i="46"/>
  <c r="AC691" i="46"/>
  <c r="AB691" i="46"/>
  <c r="AA691" i="46"/>
  <c r="Z691" i="46"/>
  <c r="Y691" i="46"/>
  <c r="X691" i="46"/>
  <c r="W691" i="46"/>
  <c r="V691" i="46"/>
  <c r="U691" i="46"/>
  <c r="T691" i="46"/>
  <c r="S691" i="46"/>
  <c r="R691" i="46"/>
  <c r="Q691" i="46"/>
  <c r="P691" i="46"/>
  <c r="O691" i="46"/>
  <c r="N691" i="46"/>
  <c r="M691" i="46"/>
  <c r="L691" i="46"/>
  <c r="K691" i="46"/>
  <c r="J691" i="46"/>
  <c r="I691" i="46"/>
  <c r="CC691" i="46" s="1"/>
  <c r="H691" i="46"/>
  <c r="CB690" i="46"/>
  <c r="CA690" i="46"/>
  <c r="BZ690" i="46"/>
  <c r="BY690" i="46"/>
  <c r="BX690" i="46"/>
  <c r="BW690" i="46"/>
  <c r="BV690" i="46"/>
  <c r="BU690" i="46"/>
  <c r="BT690" i="46"/>
  <c r="BS690" i="46"/>
  <c r="BR690" i="46"/>
  <c r="BQ690" i="46"/>
  <c r="BP690" i="46"/>
  <c r="BO690" i="46"/>
  <c r="BN690" i="46"/>
  <c r="BM690" i="46"/>
  <c r="BL690" i="46"/>
  <c r="BK690" i="46"/>
  <c r="BJ690" i="46"/>
  <c r="BI690" i="46"/>
  <c r="BH690" i="46"/>
  <c r="BG690" i="46"/>
  <c r="BF690" i="46"/>
  <c r="BE690" i="46"/>
  <c r="BD690" i="46"/>
  <c r="BC690" i="46"/>
  <c r="BB690" i="46"/>
  <c r="BA690" i="46"/>
  <c r="AZ690" i="46"/>
  <c r="AY690" i="46"/>
  <c r="AX690" i="46"/>
  <c r="AW690" i="46"/>
  <c r="AV690" i="46"/>
  <c r="AU690" i="46"/>
  <c r="AT690" i="46"/>
  <c r="AS690" i="46"/>
  <c r="AR690" i="46"/>
  <c r="AQ690" i="46"/>
  <c r="AP690" i="46"/>
  <c r="AO690" i="46"/>
  <c r="AN690" i="46"/>
  <c r="AM690" i="46"/>
  <c r="AL690" i="46"/>
  <c r="AK690" i="46"/>
  <c r="AJ690" i="46"/>
  <c r="AI690" i="46"/>
  <c r="AH690" i="46"/>
  <c r="AG690" i="46"/>
  <c r="AF690" i="46"/>
  <c r="AE690" i="46"/>
  <c r="AD690" i="46"/>
  <c r="AC690" i="46"/>
  <c r="AB690" i="46"/>
  <c r="AA690" i="46"/>
  <c r="Z690" i="46"/>
  <c r="Y690" i="46"/>
  <c r="X690" i="46"/>
  <c r="W690" i="46"/>
  <c r="V690" i="46"/>
  <c r="U690" i="46"/>
  <c r="T690" i="46"/>
  <c r="S690" i="46"/>
  <c r="R690" i="46"/>
  <c r="Q690" i="46"/>
  <c r="P690" i="46"/>
  <c r="O690" i="46"/>
  <c r="N690" i="46"/>
  <c r="M690" i="46"/>
  <c r="L690" i="46"/>
  <c r="K690" i="46"/>
  <c r="J690" i="46"/>
  <c r="I690" i="46"/>
  <c r="CC690" i="46" s="1"/>
  <c r="H690" i="46"/>
  <c r="CB689" i="46"/>
  <c r="CA689" i="46"/>
  <c r="BZ689" i="46"/>
  <c r="BY689" i="46"/>
  <c r="BX689" i="46"/>
  <c r="BW689" i="46"/>
  <c r="BV689" i="46"/>
  <c r="BU689" i="46"/>
  <c r="BT689" i="46"/>
  <c r="BS689" i="46"/>
  <c r="BR689" i="46"/>
  <c r="BQ689" i="46"/>
  <c r="BP689" i="46"/>
  <c r="BO689" i="46"/>
  <c r="BN689" i="46"/>
  <c r="BM689" i="46"/>
  <c r="BL689" i="46"/>
  <c r="BK689" i="46"/>
  <c r="BJ689" i="46"/>
  <c r="BI689" i="46"/>
  <c r="BH689" i="46"/>
  <c r="BG689" i="46"/>
  <c r="BF689" i="46"/>
  <c r="BE689" i="46"/>
  <c r="BD689" i="46"/>
  <c r="BC689" i="46"/>
  <c r="BB689" i="46"/>
  <c r="BA689" i="46"/>
  <c r="AZ689" i="46"/>
  <c r="AY689" i="46"/>
  <c r="AX689" i="46"/>
  <c r="AW689" i="46"/>
  <c r="AV689" i="46"/>
  <c r="AU689" i="46"/>
  <c r="AT689" i="46"/>
  <c r="AS689" i="46"/>
  <c r="AR689" i="46"/>
  <c r="AQ689" i="46"/>
  <c r="AP689" i="46"/>
  <c r="AO689" i="46"/>
  <c r="AN689" i="46"/>
  <c r="AM689" i="46"/>
  <c r="AL689" i="46"/>
  <c r="AK689" i="46"/>
  <c r="AJ689" i="46"/>
  <c r="AI689" i="46"/>
  <c r="AH689" i="46"/>
  <c r="AG689" i="46"/>
  <c r="AF689" i="46"/>
  <c r="AE689" i="46"/>
  <c r="AD689" i="46"/>
  <c r="AC689" i="46"/>
  <c r="AB689" i="46"/>
  <c r="AA689" i="46"/>
  <c r="Z689" i="46"/>
  <c r="Y689" i="46"/>
  <c r="X689" i="46"/>
  <c r="W689" i="46"/>
  <c r="V689" i="46"/>
  <c r="U689" i="46"/>
  <c r="T689" i="46"/>
  <c r="S689" i="46"/>
  <c r="R689" i="46"/>
  <c r="Q689" i="46"/>
  <c r="P689" i="46"/>
  <c r="O689" i="46"/>
  <c r="N689" i="46"/>
  <c r="M689" i="46"/>
  <c r="L689" i="46"/>
  <c r="K689" i="46"/>
  <c r="J689" i="46"/>
  <c r="I689" i="46"/>
  <c r="H689" i="46"/>
  <c r="CC689" i="46" s="1"/>
  <c r="CB688" i="46"/>
  <c r="CA688" i="46"/>
  <c r="BZ688" i="46"/>
  <c r="BY688" i="46"/>
  <c r="BX688" i="46"/>
  <c r="BX697" i="46" s="1"/>
  <c r="BX789" i="46" s="1"/>
  <c r="BW688" i="46"/>
  <c r="BV688" i="46"/>
  <c r="BU688" i="46"/>
  <c r="BT688" i="46"/>
  <c r="BS688" i="46"/>
  <c r="BR688" i="46"/>
  <c r="BQ688" i="46"/>
  <c r="BP688" i="46"/>
  <c r="BO688" i="46"/>
  <c r="BN688" i="46"/>
  <c r="BM688" i="46"/>
  <c r="BL688" i="46"/>
  <c r="BL697" i="46" s="1"/>
  <c r="BL789" i="46" s="1"/>
  <c r="BK688" i="46"/>
  <c r="BJ688" i="46"/>
  <c r="BI688" i="46"/>
  <c r="BH688" i="46"/>
  <c r="BG688" i="46"/>
  <c r="BF688" i="46"/>
  <c r="BE688" i="46"/>
  <c r="BD688" i="46"/>
  <c r="BC688" i="46"/>
  <c r="BB688" i="46"/>
  <c r="BA688" i="46"/>
  <c r="AZ688" i="46"/>
  <c r="AZ697" i="46" s="1"/>
  <c r="AZ789" i="46" s="1"/>
  <c r="AY688" i="46"/>
  <c r="AX688" i="46"/>
  <c r="AW688" i="46"/>
  <c r="AV688" i="46"/>
  <c r="AU688" i="46"/>
  <c r="AT688" i="46"/>
  <c r="AS688" i="46"/>
  <c r="AR688" i="46"/>
  <c r="AQ688" i="46"/>
  <c r="AP688" i="46"/>
  <c r="AO688" i="46"/>
  <c r="AN688" i="46"/>
  <c r="AN697" i="46" s="1"/>
  <c r="AN789" i="46" s="1"/>
  <c r="AM688" i="46"/>
  <c r="AL688" i="46"/>
  <c r="AK688" i="46"/>
  <c r="AJ688" i="46"/>
  <c r="AI688" i="46"/>
  <c r="AH688" i="46"/>
  <c r="AG688" i="46"/>
  <c r="AF688" i="46"/>
  <c r="AE688" i="46"/>
  <c r="AD688" i="46"/>
  <c r="AC688" i="46"/>
  <c r="AB688" i="46"/>
  <c r="AB697" i="46" s="1"/>
  <c r="AB789" i="46" s="1"/>
  <c r="AA688" i="46"/>
  <c r="Z688" i="46"/>
  <c r="Y688" i="46"/>
  <c r="X688" i="46"/>
  <c r="W688" i="46"/>
  <c r="V688" i="46"/>
  <c r="U688" i="46"/>
  <c r="T688" i="46"/>
  <c r="S688" i="46"/>
  <c r="R688" i="46"/>
  <c r="Q688" i="46"/>
  <c r="P688" i="46"/>
  <c r="P697" i="46" s="1"/>
  <c r="P789" i="46" s="1"/>
  <c r="O688" i="46"/>
  <c r="N688" i="46"/>
  <c r="M688" i="46"/>
  <c r="L688" i="46"/>
  <c r="K688" i="46"/>
  <c r="J688" i="46"/>
  <c r="I688" i="46"/>
  <c r="H688" i="46"/>
  <c r="CB687" i="46"/>
  <c r="CA687" i="46"/>
  <c r="BZ687" i="46"/>
  <c r="BY687" i="46"/>
  <c r="BX687" i="46"/>
  <c r="BW687" i="46"/>
  <c r="BV687" i="46"/>
  <c r="BU687" i="46"/>
  <c r="BT687" i="46"/>
  <c r="BS687" i="46"/>
  <c r="BR687" i="46"/>
  <c r="BQ687" i="46"/>
  <c r="BP687" i="46"/>
  <c r="BO687" i="46"/>
  <c r="BN687" i="46"/>
  <c r="BM687" i="46"/>
  <c r="BL687" i="46"/>
  <c r="BK687" i="46"/>
  <c r="BJ687" i="46"/>
  <c r="BI687" i="46"/>
  <c r="BH687" i="46"/>
  <c r="BG687" i="46"/>
  <c r="BF687" i="46"/>
  <c r="BE687" i="46"/>
  <c r="BD687" i="46"/>
  <c r="BC687" i="46"/>
  <c r="BB687" i="46"/>
  <c r="BA687" i="46"/>
  <c r="AZ687" i="46"/>
  <c r="AY687" i="46"/>
  <c r="AX687" i="46"/>
  <c r="AW687" i="46"/>
  <c r="AV687" i="46"/>
  <c r="AU687" i="46"/>
  <c r="AT687" i="46"/>
  <c r="AS687" i="46"/>
  <c r="AR687" i="46"/>
  <c r="AQ687" i="46"/>
  <c r="AP687" i="46"/>
  <c r="AO687" i="46"/>
  <c r="AN687" i="46"/>
  <c r="AM687" i="46"/>
  <c r="AL687" i="46"/>
  <c r="AK687" i="46"/>
  <c r="AJ687" i="46"/>
  <c r="AI687" i="46"/>
  <c r="AH687" i="46"/>
  <c r="AG687" i="46"/>
  <c r="AF687" i="46"/>
  <c r="AE687" i="46"/>
  <c r="AD687" i="46"/>
  <c r="AC687" i="46"/>
  <c r="AB687" i="46"/>
  <c r="AA687" i="46"/>
  <c r="Z687" i="46"/>
  <c r="Y687" i="46"/>
  <c r="X687" i="46"/>
  <c r="W687" i="46"/>
  <c r="V687" i="46"/>
  <c r="U687" i="46"/>
  <c r="T687" i="46"/>
  <c r="S687" i="46"/>
  <c r="R687" i="46"/>
  <c r="Q687" i="46"/>
  <c r="P687" i="46"/>
  <c r="O687" i="46"/>
  <c r="N687" i="46"/>
  <c r="M687" i="46"/>
  <c r="L687" i="46"/>
  <c r="K687" i="46"/>
  <c r="J687" i="46"/>
  <c r="I687" i="46"/>
  <c r="H687" i="46"/>
  <c r="CB686" i="46"/>
  <c r="CA686" i="46"/>
  <c r="BZ686" i="46"/>
  <c r="BY686" i="46"/>
  <c r="BX686" i="46"/>
  <c r="BW686" i="46"/>
  <c r="BV686" i="46"/>
  <c r="BU686" i="46"/>
  <c r="BT686" i="46"/>
  <c r="BS686" i="46"/>
  <c r="BR686" i="46"/>
  <c r="BQ686" i="46"/>
  <c r="BP686" i="46"/>
  <c r="BO686" i="46"/>
  <c r="BN686" i="46"/>
  <c r="BM686" i="46"/>
  <c r="BL686" i="46"/>
  <c r="BK686" i="46"/>
  <c r="BJ686" i="46"/>
  <c r="BI686" i="46"/>
  <c r="BH686" i="46"/>
  <c r="BG686" i="46"/>
  <c r="BF686" i="46"/>
  <c r="BE686" i="46"/>
  <c r="BD686" i="46"/>
  <c r="BC686" i="46"/>
  <c r="BB686" i="46"/>
  <c r="BA686" i="46"/>
  <c r="AZ686" i="46"/>
  <c r="AY686" i="46"/>
  <c r="AX686" i="46"/>
  <c r="AW686" i="46"/>
  <c r="AV686" i="46"/>
  <c r="AU686" i="46"/>
  <c r="AT686" i="46"/>
  <c r="AS686" i="46"/>
  <c r="AR686" i="46"/>
  <c r="AQ686" i="46"/>
  <c r="AP686" i="46"/>
  <c r="AO686" i="46"/>
  <c r="AN686" i="46"/>
  <c r="AM686" i="46"/>
  <c r="AL686" i="46"/>
  <c r="AK686" i="46"/>
  <c r="AJ686" i="46"/>
  <c r="AI686" i="46"/>
  <c r="AH686" i="46"/>
  <c r="AG686" i="46"/>
  <c r="AF686" i="46"/>
  <c r="AE686" i="46"/>
  <c r="AD686" i="46"/>
  <c r="AC686" i="46"/>
  <c r="AB686" i="46"/>
  <c r="AA686" i="46"/>
  <c r="Z686" i="46"/>
  <c r="Y686" i="46"/>
  <c r="X686" i="46"/>
  <c r="W686" i="46"/>
  <c r="V686" i="46"/>
  <c r="U686" i="46"/>
  <c r="T686" i="46"/>
  <c r="S686" i="46"/>
  <c r="R686" i="46"/>
  <c r="Q686" i="46"/>
  <c r="P686" i="46"/>
  <c r="O686" i="46"/>
  <c r="N686" i="46"/>
  <c r="M686" i="46"/>
  <c r="L686" i="46"/>
  <c r="K686" i="46"/>
  <c r="J686" i="46"/>
  <c r="I686" i="46"/>
  <c r="H686" i="46"/>
  <c r="CC686" i="46" s="1"/>
  <c r="CB685" i="46"/>
  <c r="CB697" i="46" s="1"/>
  <c r="CB789" i="46" s="1"/>
  <c r="CA685" i="46"/>
  <c r="BZ685" i="46"/>
  <c r="BY685" i="46"/>
  <c r="BX685" i="46"/>
  <c r="BW685" i="46"/>
  <c r="BV685" i="46"/>
  <c r="BU685" i="46"/>
  <c r="BT685" i="46"/>
  <c r="BS685" i="46"/>
  <c r="BR685" i="46"/>
  <c r="BR697" i="46" s="1"/>
  <c r="BR789" i="46" s="1"/>
  <c r="BQ685" i="46"/>
  <c r="BP685" i="46"/>
  <c r="BP697" i="46" s="1"/>
  <c r="BP789" i="46" s="1"/>
  <c r="BO685" i="46"/>
  <c r="BN685" i="46"/>
  <c r="BM685" i="46"/>
  <c r="BL685" i="46"/>
  <c r="BK685" i="46"/>
  <c r="BJ685" i="46"/>
  <c r="BI685" i="46"/>
  <c r="BH685" i="46"/>
  <c r="BG685" i="46"/>
  <c r="BF685" i="46"/>
  <c r="BF697" i="46" s="1"/>
  <c r="BF789" i="46" s="1"/>
  <c r="BE685" i="46"/>
  <c r="BD685" i="46"/>
  <c r="BD697" i="46" s="1"/>
  <c r="BD789" i="46" s="1"/>
  <c r="BC685" i="46"/>
  <c r="BB685" i="46"/>
  <c r="BA685" i="46"/>
  <c r="AZ685" i="46"/>
  <c r="AY685" i="46"/>
  <c r="AX685" i="46"/>
  <c r="AW685" i="46"/>
  <c r="AV685" i="46"/>
  <c r="AU685" i="46"/>
  <c r="AT685" i="46"/>
  <c r="AT697" i="46" s="1"/>
  <c r="AT789" i="46" s="1"/>
  <c r="AS685" i="46"/>
  <c r="AR685" i="46"/>
  <c r="AR697" i="46" s="1"/>
  <c r="AR789" i="46" s="1"/>
  <c r="AQ685" i="46"/>
  <c r="AP685" i="46"/>
  <c r="AO685" i="46"/>
  <c r="AN685" i="46"/>
  <c r="AM685" i="46"/>
  <c r="AL685" i="46"/>
  <c r="AK685" i="46"/>
  <c r="AJ685" i="46"/>
  <c r="AI685" i="46"/>
  <c r="AH685" i="46"/>
  <c r="AH697" i="46" s="1"/>
  <c r="AH789" i="46" s="1"/>
  <c r="AG685" i="46"/>
  <c r="AF685" i="46"/>
  <c r="AF697" i="46" s="1"/>
  <c r="AF789" i="46" s="1"/>
  <c r="AE685" i="46"/>
  <c r="AD685" i="46"/>
  <c r="AC685" i="46"/>
  <c r="AB685" i="46"/>
  <c r="AA685" i="46"/>
  <c r="Z685" i="46"/>
  <c r="Y685" i="46"/>
  <c r="X685" i="46"/>
  <c r="W685" i="46"/>
  <c r="V685" i="46"/>
  <c r="V697" i="46" s="1"/>
  <c r="V789" i="46" s="1"/>
  <c r="U685" i="46"/>
  <c r="T685" i="46"/>
  <c r="T697" i="46" s="1"/>
  <c r="T789" i="46" s="1"/>
  <c r="S685" i="46"/>
  <c r="R685" i="46"/>
  <c r="Q685" i="46"/>
  <c r="P685" i="46"/>
  <c r="O685" i="46"/>
  <c r="N685" i="46"/>
  <c r="M685" i="46"/>
  <c r="L685" i="46"/>
  <c r="K685" i="46"/>
  <c r="J685" i="46"/>
  <c r="J697" i="46" s="1"/>
  <c r="J789" i="46" s="1"/>
  <c r="I685" i="46"/>
  <c r="H685" i="46"/>
  <c r="H697" i="46" s="1"/>
  <c r="H789" i="46" s="1"/>
  <c r="CB684" i="46"/>
  <c r="CA684" i="46"/>
  <c r="CA697" i="46" s="1"/>
  <c r="BZ684" i="46"/>
  <c r="BY684" i="46"/>
  <c r="BY697" i="46" s="1"/>
  <c r="BX684" i="46"/>
  <c r="BW684" i="46"/>
  <c r="BW697" i="46" s="1"/>
  <c r="BV684" i="46"/>
  <c r="BU684" i="46"/>
  <c r="BU697" i="46" s="1"/>
  <c r="BT684" i="46"/>
  <c r="BT697" i="46" s="1"/>
  <c r="BT789" i="46" s="1"/>
  <c r="BS684" i="46"/>
  <c r="BR684" i="46"/>
  <c r="BQ684" i="46"/>
  <c r="BQ697" i="46" s="1"/>
  <c r="BP684" i="46"/>
  <c r="BO684" i="46"/>
  <c r="BO697" i="46" s="1"/>
  <c r="BN684" i="46"/>
  <c r="BM684" i="46"/>
  <c r="BM697" i="46" s="1"/>
  <c r="BL684" i="46"/>
  <c r="BK684" i="46"/>
  <c r="BK697" i="46" s="1"/>
  <c r="BJ684" i="46"/>
  <c r="BI684" i="46"/>
  <c r="BI697" i="46" s="1"/>
  <c r="BH684" i="46"/>
  <c r="BH697" i="46" s="1"/>
  <c r="BH789" i="46" s="1"/>
  <c r="BG684" i="46"/>
  <c r="BF684" i="46"/>
  <c r="BE684" i="46"/>
  <c r="BE697" i="46" s="1"/>
  <c r="BD684" i="46"/>
  <c r="BC684" i="46"/>
  <c r="BC697" i="46" s="1"/>
  <c r="BB684" i="46"/>
  <c r="BA684" i="46"/>
  <c r="BA697" i="46" s="1"/>
  <c r="AZ684" i="46"/>
  <c r="AY684" i="46"/>
  <c r="AY697" i="46" s="1"/>
  <c r="AX684" i="46"/>
  <c r="AW684" i="46"/>
  <c r="AW697" i="46" s="1"/>
  <c r="AV684" i="46"/>
  <c r="AV697" i="46" s="1"/>
  <c r="AV789" i="46" s="1"/>
  <c r="AU684" i="46"/>
  <c r="AT684" i="46"/>
  <c r="AS684" i="46"/>
  <c r="AS697" i="46" s="1"/>
  <c r="AR684" i="46"/>
  <c r="AQ684" i="46"/>
  <c r="AQ697" i="46" s="1"/>
  <c r="AP684" i="46"/>
  <c r="AO684" i="46"/>
  <c r="AO697" i="46" s="1"/>
  <c r="AN684" i="46"/>
  <c r="AM684" i="46"/>
  <c r="AM697" i="46" s="1"/>
  <c r="AL684" i="46"/>
  <c r="AK684" i="46"/>
  <c r="AK697" i="46" s="1"/>
  <c r="AJ684" i="46"/>
  <c r="AJ697" i="46" s="1"/>
  <c r="AJ789" i="46" s="1"/>
  <c r="AI684" i="46"/>
  <c r="AH684" i="46"/>
  <c r="AG684" i="46"/>
  <c r="AG697" i="46" s="1"/>
  <c r="AF684" i="46"/>
  <c r="AE684" i="46"/>
  <c r="AE697" i="46" s="1"/>
  <c r="AD684" i="46"/>
  <c r="AC684" i="46"/>
  <c r="AC697" i="46" s="1"/>
  <c r="AB684" i="46"/>
  <c r="AA684" i="46"/>
  <c r="AA697" i="46" s="1"/>
  <c r="Z684" i="46"/>
  <c r="Y684" i="46"/>
  <c r="Y697" i="46" s="1"/>
  <c r="X684" i="46"/>
  <c r="X697" i="46" s="1"/>
  <c r="X789" i="46" s="1"/>
  <c r="W684" i="46"/>
  <c r="V684" i="46"/>
  <c r="U684" i="46"/>
  <c r="U697" i="46" s="1"/>
  <c r="T684" i="46"/>
  <c r="S684" i="46"/>
  <c r="S697" i="46" s="1"/>
  <c r="R684" i="46"/>
  <c r="Q684" i="46"/>
  <c r="Q697" i="46" s="1"/>
  <c r="P684" i="46"/>
  <c r="O684" i="46"/>
  <c r="O697" i="46" s="1"/>
  <c r="N684" i="46"/>
  <c r="M684" i="46"/>
  <c r="M697" i="46" s="1"/>
  <c r="L684" i="46"/>
  <c r="L697" i="46" s="1"/>
  <c r="L789" i="46" s="1"/>
  <c r="K684" i="46"/>
  <c r="J684" i="46"/>
  <c r="I684" i="46"/>
  <c r="I697" i="46" s="1"/>
  <c r="H684" i="46"/>
  <c r="CB683" i="46"/>
  <c r="BW683" i="46"/>
  <c r="BV683" i="46"/>
  <c r="BU683" i="46"/>
  <c r="BP683" i="46"/>
  <c r="BK683" i="46"/>
  <c r="BJ683" i="46"/>
  <c r="BI683" i="46"/>
  <c r="BD683" i="46"/>
  <c r="AY683" i="46"/>
  <c r="AX683" i="46"/>
  <c r="AW683" i="46"/>
  <c r="AR683" i="46"/>
  <c r="AM683" i="46"/>
  <c r="AL683" i="46"/>
  <c r="AK683" i="46"/>
  <c r="AA683" i="46"/>
  <c r="Z683" i="46"/>
  <c r="Y683" i="46"/>
  <c r="O683" i="46"/>
  <c r="N683" i="46"/>
  <c r="M683" i="46"/>
  <c r="CB682" i="46"/>
  <c r="CA682" i="46"/>
  <c r="BZ682" i="46"/>
  <c r="BY682" i="46"/>
  <c r="BY683" i="46" s="1"/>
  <c r="BX682" i="46"/>
  <c r="BW682" i="46"/>
  <c r="BV682" i="46"/>
  <c r="BU682" i="46"/>
  <c r="BT682" i="46"/>
  <c r="BS682" i="46"/>
  <c r="BR682" i="46"/>
  <c r="BQ682" i="46"/>
  <c r="BP682" i="46"/>
  <c r="BO682" i="46"/>
  <c r="BN682" i="46"/>
  <c r="BM682" i="46"/>
  <c r="BM683" i="46" s="1"/>
  <c r="BL682" i="46"/>
  <c r="BK682" i="46"/>
  <c r="BJ682" i="46"/>
  <c r="BI682" i="46"/>
  <c r="BH682" i="46"/>
  <c r="BG682" i="46"/>
  <c r="BF682" i="46"/>
  <c r="BE682" i="46"/>
  <c r="BD682" i="46"/>
  <c r="BC682" i="46"/>
  <c r="BB682" i="46"/>
  <c r="BA682" i="46"/>
  <c r="BA683" i="46" s="1"/>
  <c r="AZ682" i="46"/>
  <c r="AY682" i="46"/>
  <c r="AX682" i="46"/>
  <c r="AW682" i="46"/>
  <c r="AV682" i="46"/>
  <c r="AU682" i="46"/>
  <c r="AT682" i="46"/>
  <c r="AS682" i="46"/>
  <c r="AR682" i="46"/>
  <c r="AQ682" i="46"/>
  <c r="AP682" i="46"/>
  <c r="AO682" i="46"/>
  <c r="AO683" i="46" s="1"/>
  <c r="AN682" i="46"/>
  <c r="AM682" i="46"/>
  <c r="AL682" i="46"/>
  <c r="AK682" i="46"/>
  <c r="AJ682" i="46"/>
  <c r="AI682" i="46"/>
  <c r="AH682" i="46"/>
  <c r="AG682" i="46"/>
  <c r="AF682" i="46"/>
  <c r="AE682" i="46"/>
  <c r="AD682" i="46"/>
  <c r="AC682" i="46"/>
  <c r="AC683" i="46" s="1"/>
  <c r="AB682" i="46"/>
  <c r="AA682" i="46"/>
  <c r="Z682" i="46"/>
  <c r="Y682" i="46"/>
  <c r="X682" i="46"/>
  <c r="W682" i="46"/>
  <c r="V682" i="46"/>
  <c r="U682" i="46"/>
  <c r="T682" i="46"/>
  <c r="S682" i="46"/>
  <c r="R682" i="46"/>
  <c r="Q682" i="46"/>
  <c r="Q683" i="46" s="1"/>
  <c r="P682" i="46"/>
  <c r="O682" i="46"/>
  <c r="N682" i="46"/>
  <c r="M682" i="46"/>
  <c r="L682" i="46"/>
  <c r="K682" i="46"/>
  <c r="J682" i="46"/>
  <c r="I682" i="46"/>
  <c r="H682" i="46"/>
  <c r="CC681" i="46"/>
  <c r="CC680" i="46"/>
  <c r="CC679" i="46"/>
  <c r="CC678" i="46"/>
  <c r="CC677" i="46"/>
  <c r="CC676" i="46"/>
  <c r="CC675" i="46"/>
  <c r="CC674" i="46"/>
  <c r="CC673" i="46"/>
  <c r="CC672" i="46"/>
  <c r="CC671" i="46"/>
  <c r="CC670" i="46"/>
  <c r="CC669" i="46"/>
  <c r="CC668" i="46"/>
  <c r="CC667" i="46"/>
  <c r="CC666" i="46"/>
  <c r="CC665" i="46"/>
  <c r="CC664" i="46"/>
  <c r="CC663" i="46"/>
  <c r="CC662" i="46"/>
  <c r="CC661" i="46"/>
  <c r="CC660" i="46"/>
  <c r="CC659" i="46"/>
  <c r="CC658" i="46"/>
  <c r="CC657" i="46"/>
  <c r="CC656" i="46"/>
  <c r="CC655" i="46"/>
  <c r="CC654" i="46"/>
  <c r="CC653" i="46"/>
  <c r="CC652" i="46"/>
  <c r="CC651" i="46"/>
  <c r="CC650" i="46"/>
  <c r="CC649" i="46"/>
  <c r="CC648" i="46"/>
  <c r="CC647" i="46"/>
  <c r="CC646" i="46"/>
  <c r="CC645" i="46"/>
  <c r="CC644" i="46"/>
  <c r="CC643" i="46"/>
  <c r="CC642" i="46"/>
  <c r="CC641" i="46"/>
  <c r="CC640" i="46"/>
  <c r="CC639" i="46"/>
  <c r="CC638" i="46"/>
  <c r="CC637" i="46"/>
  <c r="CC636" i="46"/>
  <c r="CC635" i="46"/>
  <c r="CC634" i="46"/>
  <c r="CC633" i="46"/>
  <c r="CC632" i="46"/>
  <c r="CC631" i="46"/>
  <c r="CC630" i="46"/>
  <c r="CC629" i="46"/>
  <c r="CC628" i="46"/>
  <c r="CC627" i="46"/>
  <c r="CC626" i="46"/>
  <c r="CC625" i="46"/>
  <c r="CC624" i="46"/>
  <c r="CC623" i="46"/>
  <c r="CC622" i="46"/>
  <c r="CC621" i="46"/>
  <c r="CC620" i="46"/>
  <c r="CC619" i="46"/>
  <c r="CC618" i="46"/>
  <c r="CC617" i="46"/>
  <c r="CC616" i="46"/>
  <c r="CC615" i="46"/>
  <c r="CC614" i="46"/>
  <c r="CC613" i="46"/>
  <c r="CC612" i="46"/>
  <c r="CC611" i="46"/>
  <c r="CC610" i="46"/>
  <c r="CC609" i="46"/>
  <c r="CC608" i="46"/>
  <c r="CC607" i="46"/>
  <c r="CC606" i="46"/>
  <c r="CC605" i="46"/>
  <c r="CC604" i="46"/>
  <c r="CC603" i="46"/>
  <c r="CC602" i="46"/>
  <c r="CC601" i="46"/>
  <c r="CC600" i="46"/>
  <c r="CC599" i="46"/>
  <c r="CC598" i="46"/>
  <c r="CC597" i="46"/>
  <c r="CC596" i="46"/>
  <c r="CC595" i="46"/>
  <c r="CC594" i="46"/>
  <c r="CC593" i="46"/>
  <c r="CC592" i="46"/>
  <c r="CC591" i="46"/>
  <c r="CC590" i="46"/>
  <c r="CC589" i="46"/>
  <c r="CC588" i="46"/>
  <c r="CC587" i="46"/>
  <c r="CC586" i="46"/>
  <c r="CB585" i="46"/>
  <c r="CA585" i="46"/>
  <c r="CA683" i="46" s="1"/>
  <c r="BZ585" i="46"/>
  <c r="BZ683" i="46" s="1"/>
  <c r="BY585" i="46"/>
  <c r="BX585" i="46"/>
  <c r="BW585" i="46"/>
  <c r="BV585" i="46"/>
  <c r="BU585" i="46"/>
  <c r="BT585" i="46"/>
  <c r="BT683" i="46" s="1"/>
  <c r="BS585" i="46"/>
  <c r="BS683" i="46" s="1"/>
  <c r="BR585" i="46"/>
  <c r="BR683" i="46" s="1"/>
  <c r="BQ585" i="46"/>
  <c r="BQ683" i="46" s="1"/>
  <c r="BP585" i="46"/>
  <c r="BO585" i="46"/>
  <c r="BO683" i="46" s="1"/>
  <c r="BN585" i="46"/>
  <c r="BN683" i="46" s="1"/>
  <c r="BM585" i="46"/>
  <c r="BL585" i="46"/>
  <c r="BK585" i="46"/>
  <c r="BJ585" i="46"/>
  <c r="BI585" i="46"/>
  <c r="BH585" i="46"/>
  <c r="BH683" i="46" s="1"/>
  <c r="BG585" i="46"/>
  <c r="BG683" i="46" s="1"/>
  <c r="BF585" i="46"/>
  <c r="BF683" i="46" s="1"/>
  <c r="BE585" i="46"/>
  <c r="BE683" i="46" s="1"/>
  <c r="BD585" i="46"/>
  <c r="BC585" i="46"/>
  <c r="BC683" i="46" s="1"/>
  <c r="BB585" i="46"/>
  <c r="BB683" i="46" s="1"/>
  <c r="BA585" i="46"/>
  <c r="AZ585" i="46"/>
  <c r="AY585" i="46"/>
  <c r="AX585" i="46"/>
  <c r="AW585" i="46"/>
  <c r="AV585" i="46"/>
  <c r="AV683" i="46" s="1"/>
  <c r="AU585" i="46"/>
  <c r="AU683" i="46" s="1"/>
  <c r="AT585" i="46"/>
  <c r="AT683" i="46" s="1"/>
  <c r="AS585" i="46"/>
  <c r="AS683" i="46" s="1"/>
  <c r="AR585" i="46"/>
  <c r="AQ585" i="46"/>
  <c r="AQ683" i="46" s="1"/>
  <c r="AP585" i="46"/>
  <c r="AP683" i="46" s="1"/>
  <c r="AO585" i="46"/>
  <c r="AN585" i="46"/>
  <c r="AM585" i="46"/>
  <c r="AL585" i="46"/>
  <c r="AK585" i="46"/>
  <c r="AJ585" i="46"/>
  <c r="AJ683" i="46" s="1"/>
  <c r="AI585" i="46"/>
  <c r="AI683" i="46" s="1"/>
  <c r="AH585" i="46"/>
  <c r="AH683" i="46" s="1"/>
  <c r="AG585" i="46"/>
  <c r="AG683" i="46" s="1"/>
  <c r="AF585" i="46"/>
  <c r="AF683" i="46" s="1"/>
  <c r="AE585" i="46"/>
  <c r="AE683" i="46" s="1"/>
  <c r="AD585" i="46"/>
  <c r="AD683" i="46" s="1"/>
  <c r="AC585" i="46"/>
  <c r="AB585" i="46"/>
  <c r="AA585" i="46"/>
  <c r="Z585" i="46"/>
  <c r="Y585" i="46"/>
  <c r="X585" i="46"/>
  <c r="X683" i="46" s="1"/>
  <c r="W585" i="46"/>
  <c r="W683" i="46" s="1"/>
  <c r="V585" i="46"/>
  <c r="V683" i="46" s="1"/>
  <c r="U585" i="46"/>
  <c r="U683" i="46" s="1"/>
  <c r="T585" i="46"/>
  <c r="T683" i="46" s="1"/>
  <c r="S585" i="46"/>
  <c r="S683" i="46" s="1"/>
  <c r="R585" i="46"/>
  <c r="R683" i="46" s="1"/>
  <c r="Q585" i="46"/>
  <c r="P585" i="46"/>
  <c r="O585" i="46"/>
  <c r="N585" i="46"/>
  <c r="M585" i="46"/>
  <c r="L585" i="46"/>
  <c r="L683" i="46" s="1"/>
  <c r="K585" i="46"/>
  <c r="K683" i="46" s="1"/>
  <c r="J585" i="46"/>
  <c r="J683" i="46" s="1"/>
  <c r="I585" i="46"/>
  <c r="I683" i="46" s="1"/>
  <c r="H585" i="46"/>
  <c r="H683" i="46" s="1"/>
  <c r="CC584" i="46"/>
  <c r="CC583" i="46"/>
  <c r="CC582" i="46"/>
  <c r="CC581" i="46"/>
  <c r="CC580" i="46"/>
  <c r="CC579" i="46"/>
  <c r="CC578" i="46"/>
  <c r="CC577" i="46"/>
  <c r="CC576" i="46"/>
  <c r="CC575" i="46"/>
  <c r="CC574" i="46"/>
  <c r="CC573" i="46"/>
  <c r="CC572" i="46"/>
  <c r="CC571" i="46"/>
  <c r="CC570" i="46"/>
  <c r="CC569" i="46"/>
  <c r="CC568" i="46"/>
  <c r="CC567" i="46"/>
  <c r="CC566" i="46"/>
  <c r="CC565" i="46"/>
  <c r="CC564" i="46"/>
  <c r="CC563" i="46"/>
  <c r="CC562" i="46"/>
  <c r="CC561" i="46"/>
  <c r="CC560" i="46"/>
  <c r="CC559" i="46"/>
  <c r="CC558" i="46"/>
  <c r="CC557" i="46"/>
  <c r="CC556" i="46"/>
  <c r="CC555" i="46"/>
  <c r="CC554" i="46"/>
  <c r="CC553" i="46"/>
  <c r="CC552" i="46"/>
  <c r="CC551" i="46"/>
  <c r="CC550" i="46"/>
  <c r="CC549" i="46"/>
  <c r="CC548" i="46"/>
  <c r="CC547" i="46"/>
  <c r="CC546" i="46"/>
  <c r="CC545" i="46"/>
  <c r="CC544" i="46"/>
  <c r="CC543" i="46"/>
  <c r="CC542" i="46"/>
  <c r="CC541" i="46"/>
  <c r="CC540" i="46"/>
  <c r="CC539" i="46"/>
  <c r="CC538" i="46"/>
  <c r="CC537" i="46"/>
  <c r="CC536" i="46"/>
  <c r="CC535" i="46"/>
  <c r="CC534" i="46"/>
  <c r="CC533" i="46"/>
  <c r="CC532" i="46"/>
  <c r="CC531" i="46"/>
  <c r="CC530" i="46"/>
  <c r="CC529" i="46"/>
  <c r="CC528" i="46"/>
  <c r="CC527" i="46"/>
  <c r="CC526" i="46"/>
  <c r="CC525" i="46"/>
  <c r="CC524" i="46"/>
  <c r="CC523" i="46"/>
  <c r="CC522" i="46"/>
  <c r="CC521" i="46"/>
  <c r="CC520" i="46"/>
  <c r="CC519" i="46"/>
  <c r="CC518" i="46"/>
  <c r="CC517" i="46"/>
  <c r="CC516" i="46"/>
  <c r="CC515" i="46"/>
  <c r="CC514" i="46"/>
  <c r="CC513" i="46"/>
  <c r="CC512" i="46"/>
  <c r="CC511" i="46"/>
  <c r="CC510" i="46"/>
  <c r="CC509" i="46"/>
  <c r="CC508" i="46"/>
  <c r="CC507" i="46"/>
  <c r="CC506" i="46"/>
  <c r="CC505" i="46"/>
  <c r="CC504" i="46"/>
  <c r="CC503" i="46"/>
  <c r="CC502" i="46"/>
  <c r="CC501" i="46"/>
  <c r="CC500" i="46"/>
  <c r="CC499" i="46"/>
  <c r="CC498" i="46"/>
  <c r="CC497" i="46"/>
  <c r="CC496" i="46"/>
  <c r="CC495" i="46"/>
  <c r="CC494" i="46"/>
  <c r="CC493" i="46"/>
  <c r="CC492" i="46"/>
  <c r="CC491" i="46"/>
  <c r="CC490" i="46"/>
  <c r="CC489" i="46"/>
  <c r="CC488" i="46"/>
  <c r="CC487" i="46"/>
  <c r="CC486" i="46"/>
  <c r="CC485" i="46"/>
  <c r="CC484" i="46"/>
  <c r="CC483" i="46"/>
  <c r="CC482" i="46"/>
  <c r="CC481" i="46"/>
  <c r="CC480" i="46"/>
  <c r="CC479" i="46"/>
  <c r="CC478" i="46"/>
  <c r="CC477" i="46"/>
  <c r="CC476" i="46"/>
  <c r="CC475" i="46"/>
  <c r="CC585" i="46" s="1"/>
  <c r="CC474" i="46"/>
  <c r="CC473" i="46"/>
  <c r="CC472" i="46"/>
  <c r="CC471" i="46"/>
  <c r="CC470" i="46"/>
  <c r="BO463" i="46"/>
  <c r="AQ463" i="46"/>
  <c r="AE463" i="46"/>
  <c r="CC462" i="46"/>
  <c r="CB462" i="46"/>
  <c r="CA462" i="46"/>
  <c r="BZ462" i="46"/>
  <c r="BY462" i="46"/>
  <c r="BX462" i="46"/>
  <c r="BW462" i="46"/>
  <c r="BV462" i="46"/>
  <c r="BV463" i="46" s="1"/>
  <c r="BU462" i="46"/>
  <c r="BT462" i="46"/>
  <c r="BT463" i="46" s="1"/>
  <c r="BS462" i="46"/>
  <c r="BS463" i="46" s="1"/>
  <c r="BR462" i="46"/>
  <c r="BQ462" i="46"/>
  <c r="BQ463" i="46" s="1"/>
  <c r="BP462" i="46"/>
  <c r="BO462" i="46"/>
  <c r="BN462" i="46"/>
  <c r="BM462" i="46"/>
  <c r="BL462" i="46"/>
  <c r="BK462" i="46"/>
  <c r="BJ462" i="46"/>
  <c r="BJ463" i="46" s="1"/>
  <c r="BI462" i="46"/>
  <c r="BH462" i="46"/>
  <c r="BH463" i="46" s="1"/>
  <c r="BG462" i="46"/>
  <c r="BG463" i="46" s="1"/>
  <c r="BF462" i="46"/>
  <c r="BE462" i="46"/>
  <c r="BE463" i="46" s="1"/>
  <c r="BD462" i="46"/>
  <c r="BC462" i="46"/>
  <c r="BB462" i="46"/>
  <c r="BA462" i="46"/>
  <c r="AZ462" i="46"/>
  <c r="AY462" i="46"/>
  <c r="AX462" i="46"/>
  <c r="AX463" i="46" s="1"/>
  <c r="AW462" i="46"/>
  <c r="AV462" i="46"/>
  <c r="AV463" i="46" s="1"/>
  <c r="AU462" i="46"/>
  <c r="AU463" i="46" s="1"/>
  <c r="AT462" i="46"/>
  <c r="AS462" i="46"/>
  <c r="AS463" i="46" s="1"/>
  <c r="AR462" i="46"/>
  <c r="AQ462" i="46"/>
  <c r="AP462" i="46"/>
  <c r="AO462" i="46"/>
  <c r="AN462" i="46"/>
  <c r="AM462" i="46"/>
  <c r="AL462" i="46"/>
  <c r="AL463" i="46" s="1"/>
  <c r="AK462" i="46"/>
  <c r="AJ462" i="46"/>
  <c r="AJ463" i="46" s="1"/>
  <c r="AI462" i="46"/>
  <c r="AI463" i="46" s="1"/>
  <c r="AH462" i="46"/>
  <c r="AG462" i="46"/>
  <c r="AG463" i="46" s="1"/>
  <c r="AF462" i="46"/>
  <c r="AE462" i="46"/>
  <c r="AD462" i="46"/>
  <c r="AC462" i="46"/>
  <c r="AB462" i="46"/>
  <c r="AA462" i="46"/>
  <c r="Z462" i="46"/>
  <c r="Z463" i="46" s="1"/>
  <c r="Y462" i="46"/>
  <c r="X462" i="46"/>
  <c r="X463" i="46" s="1"/>
  <c r="W462" i="46"/>
  <c r="W463" i="46" s="1"/>
  <c r="V462" i="46"/>
  <c r="U462" i="46"/>
  <c r="U463" i="46" s="1"/>
  <c r="T462" i="46"/>
  <c r="S462" i="46"/>
  <c r="R462" i="46"/>
  <c r="Q462" i="46"/>
  <c r="P462" i="46"/>
  <c r="O462" i="46"/>
  <c r="N462" i="46"/>
  <c r="N463" i="46" s="1"/>
  <c r="M462" i="46"/>
  <c r="L462" i="46"/>
  <c r="L463" i="46" s="1"/>
  <c r="K462" i="46"/>
  <c r="K463" i="46" s="1"/>
  <c r="J462" i="46"/>
  <c r="I462" i="46"/>
  <c r="I463" i="46" s="1"/>
  <c r="H462" i="46"/>
  <c r="CC461" i="46"/>
  <c r="CC460" i="46"/>
  <c r="CC459" i="46"/>
  <c r="CC458" i="46"/>
  <c r="CC457" i="46"/>
  <c r="CC456" i="46"/>
  <c r="CC455" i="46"/>
  <c r="CC454" i="46"/>
  <c r="CB453" i="46"/>
  <c r="CA453" i="46"/>
  <c r="CA463" i="46" s="1"/>
  <c r="BZ453" i="46"/>
  <c r="BZ463" i="46" s="1"/>
  <c r="BY453" i="46"/>
  <c r="BY463" i="46" s="1"/>
  <c r="BX453" i="46"/>
  <c r="BW453" i="46"/>
  <c r="BV453" i="46"/>
  <c r="BU453" i="46"/>
  <c r="BT453" i="46"/>
  <c r="BS453" i="46"/>
  <c r="BR453" i="46"/>
  <c r="BQ453" i="46"/>
  <c r="BP453" i="46"/>
  <c r="BO453" i="46"/>
  <c r="BN453" i="46"/>
  <c r="BN463" i="46" s="1"/>
  <c r="BM453" i="46"/>
  <c r="BM463" i="46" s="1"/>
  <c r="BL453" i="46"/>
  <c r="BK453" i="46"/>
  <c r="BJ453" i="46"/>
  <c r="BI453" i="46"/>
  <c r="BH453" i="46"/>
  <c r="BG453" i="46"/>
  <c r="BF453" i="46"/>
  <c r="BE453" i="46"/>
  <c r="BD453" i="46"/>
  <c r="BC453" i="46"/>
  <c r="BC463" i="46" s="1"/>
  <c r="BB453" i="46"/>
  <c r="BB463" i="46" s="1"/>
  <c r="BA453" i="46"/>
  <c r="BA463" i="46" s="1"/>
  <c r="AZ453" i="46"/>
  <c r="AY453" i="46"/>
  <c r="AX453" i="46"/>
  <c r="AW453" i="46"/>
  <c r="AV453" i="46"/>
  <c r="AU453" i="46"/>
  <c r="AT453" i="46"/>
  <c r="AS453" i="46"/>
  <c r="AR453" i="46"/>
  <c r="AQ453" i="46"/>
  <c r="AP453" i="46"/>
  <c r="AP463" i="46" s="1"/>
  <c r="AO453" i="46"/>
  <c r="AO463" i="46" s="1"/>
  <c r="AN453" i="46"/>
  <c r="AM453" i="46"/>
  <c r="AL453" i="46"/>
  <c r="AK453" i="46"/>
  <c r="AJ453" i="46"/>
  <c r="AI453" i="46"/>
  <c r="AH453" i="46"/>
  <c r="AG453" i="46"/>
  <c r="AF453" i="46"/>
  <c r="AE453" i="46"/>
  <c r="AD453" i="46"/>
  <c r="AD463" i="46" s="1"/>
  <c r="AC453" i="46"/>
  <c r="AC463" i="46" s="1"/>
  <c r="AB453" i="46"/>
  <c r="AA453" i="46"/>
  <c r="Z453" i="46"/>
  <c r="Y453" i="46"/>
  <c r="X453" i="46"/>
  <c r="W453" i="46"/>
  <c r="V453" i="46"/>
  <c r="U453" i="46"/>
  <c r="T453" i="46"/>
  <c r="S453" i="46"/>
  <c r="S463" i="46" s="1"/>
  <c r="R453" i="46"/>
  <c r="R463" i="46" s="1"/>
  <c r="Q453" i="46"/>
  <c r="Q463" i="46" s="1"/>
  <c r="P453" i="46"/>
  <c r="O453" i="46"/>
  <c r="N453" i="46"/>
  <c r="M453" i="46"/>
  <c r="L453" i="46"/>
  <c r="K453" i="46"/>
  <c r="J453" i="46"/>
  <c r="I453" i="46"/>
  <c r="H453" i="46"/>
  <c r="CC452" i="46"/>
  <c r="CC451" i="46"/>
  <c r="CC450" i="46"/>
  <c r="CC449" i="46"/>
  <c r="CC448" i="46"/>
  <c r="CC447" i="46"/>
  <c r="CC446" i="46"/>
  <c r="CC445" i="46"/>
  <c r="CC444" i="46"/>
  <c r="CC443" i="46"/>
  <c r="CC442" i="46"/>
  <c r="CC441" i="46"/>
  <c r="CC440" i="46"/>
  <c r="CC439" i="46"/>
  <c r="CC438" i="46"/>
  <c r="CC437" i="46"/>
  <c r="CC436" i="46"/>
  <c r="CC435" i="46"/>
  <c r="CC434" i="46"/>
  <c r="CC433" i="46"/>
  <c r="CC432" i="46"/>
  <c r="CC431" i="46"/>
  <c r="CC430" i="46"/>
  <c r="CC429" i="46"/>
  <c r="CC428" i="46"/>
  <c r="CC427" i="46"/>
  <c r="CC426" i="46"/>
  <c r="CC425" i="46"/>
  <c r="CC424" i="46"/>
  <c r="CC423" i="46"/>
  <c r="CC422" i="46"/>
  <c r="CC421" i="46"/>
  <c r="CC420" i="46"/>
  <c r="CC419" i="46"/>
  <c r="CC418" i="46"/>
  <c r="CC417" i="46"/>
  <c r="CC416" i="46"/>
  <c r="CC415" i="46"/>
  <c r="CC414" i="46"/>
  <c r="CC413" i="46"/>
  <c r="CC412" i="46"/>
  <c r="CC411" i="46"/>
  <c r="CC410" i="46"/>
  <c r="CC409" i="46"/>
  <c r="CC408" i="46"/>
  <c r="CC407" i="46"/>
  <c r="CC406" i="46"/>
  <c r="CC453" i="46" s="1"/>
  <c r="CB405" i="46"/>
  <c r="CA405" i="46"/>
  <c r="BZ405" i="46"/>
  <c r="BY405" i="46"/>
  <c r="BX405" i="46"/>
  <c r="BW405" i="46"/>
  <c r="BV405" i="46"/>
  <c r="BU405" i="46"/>
  <c r="BT405" i="46"/>
  <c r="BS405" i="46"/>
  <c r="BR405" i="46"/>
  <c r="BQ405" i="46"/>
  <c r="BP405" i="46"/>
  <c r="BO405" i="46"/>
  <c r="BN405" i="46"/>
  <c r="BM405" i="46"/>
  <c r="BL405" i="46"/>
  <c r="BK405" i="46"/>
  <c r="BJ405" i="46"/>
  <c r="BI405" i="46"/>
  <c r="BH405" i="46"/>
  <c r="BG405" i="46"/>
  <c r="BF405" i="46"/>
  <c r="BE405" i="46"/>
  <c r="BD405" i="46"/>
  <c r="BC405" i="46"/>
  <c r="BB405" i="46"/>
  <c r="BA405" i="46"/>
  <c r="AZ405" i="46"/>
  <c r="AY405" i="46"/>
  <c r="AX405" i="46"/>
  <c r="AW405" i="46"/>
  <c r="AV405" i="46"/>
  <c r="AU405" i="46"/>
  <c r="AT405" i="46"/>
  <c r="AS405" i="46"/>
  <c r="AR405" i="46"/>
  <c r="AQ405" i="46"/>
  <c r="AP405" i="46"/>
  <c r="AO405" i="46"/>
  <c r="AN405" i="46"/>
  <c r="AM405" i="46"/>
  <c r="AL405" i="46"/>
  <c r="AK405" i="46"/>
  <c r="AJ405" i="46"/>
  <c r="AI405" i="46"/>
  <c r="AH405" i="46"/>
  <c r="AG405" i="46"/>
  <c r="AF405" i="46"/>
  <c r="AE405" i="46"/>
  <c r="AD405" i="46"/>
  <c r="AC405" i="46"/>
  <c r="AB405" i="46"/>
  <c r="AA405" i="46"/>
  <c r="Z405" i="46"/>
  <c r="Y405" i="46"/>
  <c r="X405" i="46"/>
  <c r="W405" i="46"/>
  <c r="V405" i="46"/>
  <c r="U405" i="46"/>
  <c r="T405" i="46"/>
  <c r="S405" i="46"/>
  <c r="R405" i="46"/>
  <c r="Q405" i="46"/>
  <c r="P405" i="46"/>
  <c r="O405" i="46"/>
  <c r="N405" i="46"/>
  <c r="M405" i="46"/>
  <c r="L405" i="46"/>
  <c r="K405" i="46"/>
  <c r="J405" i="46"/>
  <c r="I405" i="46"/>
  <c r="H405" i="46"/>
  <c r="CC404" i="46"/>
  <c r="CC403" i="46"/>
  <c r="CC402" i="46"/>
  <c r="CC401" i="46"/>
  <c r="CC400" i="46"/>
  <c r="CC399" i="46"/>
  <c r="CC398" i="46"/>
  <c r="CC397" i="46"/>
  <c r="CC396" i="46"/>
  <c r="CC395" i="46"/>
  <c r="CC394" i="46"/>
  <c r="CC393" i="46"/>
  <c r="CC405" i="46" s="1"/>
  <c r="CC392" i="46"/>
  <c r="CC391" i="46"/>
  <c r="CC390" i="46"/>
  <c r="CB389" i="46"/>
  <c r="CA389" i="46"/>
  <c r="BZ389" i="46"/>
  <c r="BY389" i="46"/>
  <c r="BX389" i="46"/>
  <c r="BW389" i="46"/>
  <c r="BV389" i="46"/>
  <c r="BU389" i="46"/>
  <c r="BT389" i="46"/>
  <c r="BS389" i="46"/>
  <c r="BR389" i="46"/>
  <c r="BQ389" i="46"/>
  <c r="BP389" i="46"/>
  <c r="BO389" i="46"/>
  <c r="BN389" i="46"/>
  <c r="BM389" i="46"/>
  <c r="BL389" i="46"/>
  <c r="BK389" i="46"/>
  <c r="BJ389" i="46"/>
  <c r="BI389" i="46"/>
  <c r="BH389" i="46"/>
  <c r="BG389" i="46"/>
  <c r="BF389" i="46"/>
  <c r="BE389" i="46"/>
  <c r="BD389" i="46"/>
  <c r="BC389" i="46"/>
  <c r="BB389" i="46"/>
  <c r="BA389" i="46"/>
  <c r="AZ389" i="46"/>
  <c r="AY389" i="46"/>
  <c r="AX389" i="46"/>
  <c r="AW389" i="46"/>
  <c r="AV389" i="46"/>
  <c r="AU389" i="46"/>
  <c r="AT389" i="46"/>
  <c r="AS389" i="46"/>
  <c r="AR389" i="46"/>
  <c r="AQ389" i="46"/>
  <c r="AP389" i="46"/>
  <c r="AO389" i="46"/>
  <c r="AN389" i="46"/>
  <c r="AM389" i="46"/>
  <c r="AL389" i="46"/>
  <c r="AK389" i="46"/>
  <c r="AJ389" i="46"/>
  <c r="AI389" i="46"/>
  <c r="AH389" i="46"/>
  <c r="AG389" i="46"/>
  <c r="AF389" i="46"/>
  <c r="AE389" i="46"/>
  <c r="AD389" i="46"/>
  <c r="AC389" i="46"/>
  <c r="AB389" i="46"/>
  <c r="AA389" i="46"/>
  <c r="Z389" i="46"/>
  <c r="Y389" i="46"/>
  <c r="X389" i="46"/>
  <c r="W389" i="46"/>
  <c r="V389" i="46"/>
  <c r="U389" i="46"/>
  <c r="T389" i="46"/>
  <c r="S389" i="46"/>
  <c r="R389" i="46"/>
  <c r="Q389" i="46"/>
  <c r="P389" i="46"/>
  <c r="O389" i="46"/>
  <c r="N389" i="46"/>
  <c r="M389" i="46"/>
  <c r="L389" i="46"/>
  <c r="K389" i="46"/>
  <c r="J389" i="46"/>
  <c r="I389" i="46"/>
  <c r="H389" i="46"/>
  <c r="CC388" i="46"/>
  <c r="CC387" i="46"/>
  <c r="CC386" i="46"/>
  <c r="CC385" i="46"/>
  <c r="CC384" i="46"/>
  <c r="CC383" i="46"/>
  <c r="CC382" i="46"/>
  <c r="CC381" i="46"/>
  <c r="CC380" i="46"/>
  <c r="CC379" i="46"/>
  <c r="CC378" i="46"/>
  <c r="CC377" i="46"/>
  <c r="CC376" i="46"/>
  <c r="CC375" i="46"/>
  <c r="CC374" i="46"/>
  <c r="CC373" i="46"/>
  <c r="CC372" i="46"/>
  <c r="CC371" i="46"/>
  <c r="CC370" i="46"/>
  <c r="CC369" i="46"/>
  <c r="CC368" i="46"/>
  <c r="CC367" i="46"/>
  <c r="CC366" i="46"/>
  <c r="CC365" i="46"/>
  <c r="CC364" i="46"/>
  <c r="CC363" i="46"/>
  <c r="CC362" i="46"/>
  <c r="CC361" i="46"/>
  <c r="CC360" i="46"/>
  <c r="CC359" i="46"/>
  <c r="CC358" i="46"/>
  <c r="CC357" i="46"/>
  <c r="CC356" i="46"/>
  <c r="CC355" i="46"/>
  <c r="CC354" i="46"/>
  <c r="CC353" i="46"/>
  <c r="CC352" i="46"/>
  <c r="CC351" i="46"/>
  <c r="CC350" i="46"/>
  <c r="CC349" i="46"/>
  <c r="CC348" i="46"/>
  <c r="CC347" i="46"/>
  <c r="CC346" i="46"/>
  <c r="CC345" i="46"/>
  <c r="CC344" i="46"/>
  <c r="CC343" i="46"/>
  <c r="CC342" i="46"/>
  <c r="CC341" i="46"/>
  <c r="CC340" i="46"/>
  <c r="CC339" i="46"/>
  <c r="CB338" i="46"/>
  <c r="CA338" i="46"/>
  <c r="BZ338" i="46"/>
  <c r="BY338" i="46"/>
  <c r="BX338" i="46"/>
  <c r="BW338" i="46"/>
  <c r="BV338" i="46"/>
  <c r="BU338" i="46"/>
  <c r="BT338" i="46"/>
  <c r="BS338" i="46"/>
  <c r="BR338" i="46"/>
  <c r="BQ338" i="46"/>
  <c r="BP338" i="46"/>
  <c r="BO338" i="46"/>
  <c r="BN338" i="46"/>
  <c r="BM338" i="46"/>
  <c r="BL338" i="46"/>
  <c r="BK338" i="46"/>
  <c r="BJ338" i="46"/>
  <c r="BI338" i="46"/>
  <c r="BH338" i="46"/>
  <c r="BG338" i="46"/>
  <c r="BF338" i="46"/>
  <c r="BE338" i="46"/>
  <c r="BD338" i="46"/>
  <c r="BC338" i="46"/>
  <c r="BB338" i="46"/>
  <c r="BA338" i="46"/>
  <c r="AZ338" i="46"/>
  <c r="AY338" i="46"/>
  <c r="AX338" i="46"/>
  <c r="AW338" i="46"/>
  <c r="AV338" i="46"/>
  <c r="AU338" i="46"/>
  <c r="AT338" i="46"/>
  <c r="AS338" i="46"/>
  <c r="AR338" i="46"/>
  <c r="AQ338" i="46"/>
  <c r="AP338" i="46"/>
  <c r="AO338" i="46"/>
  <c r="AN338" i="46"/>
  <c r="AM338" i="46"/>
  <c r="AL338" i="46"/>
  <c r="AK338" i="46"/>
  <c r="AJ338" i="46"/>
  <c r="AI338" i="46"/>
  <c r="AH338" i="46"/>
  <c r="AG338" i="46"/>
  <c r="AF338" i="46"/>
  <c r="AE338" i="46"/>
  <c r="AD338" i="46"/>
  <c r="AC338" i="46"/>
  <c r="AB338" i="46"/>
  <c r="AA338" i="46"/>
  <c r="Z338" i="46"/>
  <c r="Y338" i="46"/>
  <c r="X338" i="46"/>
  <c r="W338" i="46"/>
  <c r="V338" i="46"/>
  <c r="U338" i="46"/>
  <c r="T338" i="46"/>
  <c r="S338" i="46"/>
  <c r="R338" i="46"/>
  <c r="Q338" i="46"/>
  <c r="P338" i="46"/>
  <c r="O338" i="46"/>
  <c r="N338" i="46"/>
  <c r="M338" i="46"/>
  <c r="L338" i="46"/>
  <c r="K338" i="46"/>
  <c r="J338" i="46"/>
  <c r="I338" i="46"/>
  <c r="H338" i="46"/>
  <c r="CC337" i="46"/>
  <c r="CC336" i="46"/>
  <c r="CC335" i="46"/>
  <c r="CC334" i="46"/>
  <c r="CC333" i="46"/>
  <c r="CC332" i="46"/>
  <c r="CC331" i="46"/>
  <c r="CC330" i="46"/>
  <c r="CC329" i="46"/>
  <c r="CC328" i="46"/>
  <c r="CC327" i="46"/>
  <c r="CC326" i="46"/>
  <c r="CC325" i="46"/>
  <c r="CC338" i="46" s="1"/>
  <c r="CB324" i="46"/>
  <c r="CA324" i="46"/>
  <c r="BZ324" i="46"/>
  <c r="BY324" i="46"/>
  <c r="BX324" i="46"/>
  <c r="BW324" i="46"/>
  <c r="BV324" i="46"/>
  <c r="BU324" i="46"/>
  <c r="BT324" i="46"/>
  <c r="BS324" i="46"/>
  <c r="BR324" i="46"/>
  <c r="BQ324" i="46"/>
  <c r="BP324" i="46"/>
  <c r="BO324" i="46"/>
  <c r="BN324" i="46"/>
  <c r="BM324" i="46"/>
  <c r="BL324" i="46"/>
  <c r="BK324" i="46"/>
  <c r="BJ324" i="46"/>
  <c r="BI324" i="46"/>
  <c r="BH324" i="46"/>
  <c r="BG324" i="46"/>
  <c r="BF324" i="46"/>
  <c r="BE324" i="46"/>
  <c r="BD324" i="46"/>
  <c r="BC324" i="46"/>
  <c r="BB324" i="46"/>
  <c r="BA324" i="46"/>
  <c r="AZ324" i="46"/>
  <c r="AY324" i="46"/>
  <c r="AX324" i="46"/>
  <c r="AW324" i="46"/>
  <c r="AV324" i="46"/>
  <c r="AU324" i="46"/>
  <c r="AT324" i="46"/>
  <c r="AS324" i="46"/>
  <c r="AR324" i="46"/>
  <c r="AQ324" i="46"/>
  <c r="AP324" i="46"/>
  <c r="AO324" i="46"/>
  <c r="AN324" i="46"/>
  <c r="AM324" i="46"/>
  <c r="AL324" i="46"/>
  <c r="AK324" i="46"/>
  <c r="AJ324" i="46"/>
  <c r="AI324" i="46"/>
  <c r="AH324" i="46"/>
  <c r="AG324" i="46"/>
  <c r="AF324" i="46"/>
  <c r="AE324" i="46"/>
  <c r="AD324" i="46"/>
  <c r="AC324" i="46"/>
  <c r="AB324" i="46"/>
  <c r="AA324" i="46"/>
  <c r="Z324" i="46"/>
  <c r="Y324" i="46"/>
  <c r="X324" i="46"/>
  <c r="W324" i="46"/>
  <c r="V324" i="46"/>
  <c r="U324" i="46"/>
  <c r="T324" i="46"/>
  <c r="S324" i="46"/>
  <c r="R324" i="46"/>
  <c r="Q324" i="46"/>
  <c r="P324" i="46"/>
  <c r="O324" i="46"/>
  <c r="N324" i="46"/>
  <c r="M324" i="46"/>
  <c r="L324" i="46"/>
  <c r="K324" i="46"/>
  <c r="J324" i="46"/>
  <c r="I324" i="46"/>
  <c r="H324" i="46"/>
  <c r="CC323" i="46"/>
  <c r="CC324" i="46" s="1"/>
  <c r="CC322" i="46"/>
  <c r="CC321" i="46"/>
  <c r="CC320" i="46"/>
  <c r="CC319" i="46"/>
  <c r="CB318" i="46"/>
  <c r="CA318" i="46"/>
  <c r="BZ318" i="46"/>
  <c r="BY318" i="46"/>
  <c r="BX318" i="46"/>
  <c r="BW318" i="46"/>
  <c r="BV318" i="46"/>
  <c r="BU318" i="46"/>
  <c r="BT318" i="46"/>
  <c r="BS318" i="46"/>
  <c r="BR318" i="46"/>
  <c r="BQ318" i="46"/>
  <c r="BP318" i="46"/>
  <c r="BO318" i="46"/>
  <c r="BN318" i="46"/>
  <c r="BM318" i="46"/>
  <c r="BL318" i="46"/>
  <c r="BK318" i="46"/>
  <c r="BJ318" i="46"/>
  <c r="BI318" i="46"/>
  <c r="BH318" i="46"/>
  <c r="BG318" i="46"/>
  <c r="BF318" i="46"/>
  <c r="BE318" i="46"/>
  <c r="BD318" i="46"/>
  <c r="BC318" i="46"/>
  <c r="BB318" i="46"/>
  <c r="BA318" i="46"/>
  <c r="AZ318" i="46"/>
  <c r="AY318" i="46"/>
  <c r="AX318" i="46"/>
  <c r="AW318" i="46"/>
  <c r="AV318" i="46"/>
  <c r="AU318" i="46"/>
  <c r="AT318" i="46"/>
  <c r="AS318" i="46"/>
  <c r="AR318" i="46"/>
  <c r="AQ318" i="46"/>
  <c r="AP318" i="46"/>
  <c r="AO318" i="46"/>
  <c r="AN318" i="46"/>
  <c r="AM318" i="46"/>
  <c r="AL318" i="46"/>
  <c r="AK318" i="46"/>
  <c r="AJ318" i="46"/>
  <c r="AI318" i="46"/>
  <c r="AH318" i="46"/>
  <c r="AG318" i="46"/>
  <c r="AF318" i="46"/>
  <c r="AE318" i="46"/>
  <c r="AD318" i="46"/>
  <c r="AC318" i="46"/>
  <c r="AB318" i="46"/>
  <c r="AA318" i="46"/>
  <c r="Z318" i="46"/>
  <c r="Y318" i="46"/>
  <c r="X318" i="46"/>
  <c r="W318" i="46"/>
  <c r="V318" i="46"/>
  <c r="U318" i="46"/>
  <c r="T318" i="46"/>
  <c r="S318" i="46"/>
  <c r="R318" i="46"/>
  <c r="Q318" i="46"/>
  <c r="P318" i="46"/>
  <c r="O318" i="46"/>
  <c r="N318" i="46"/>
  <c r="M318" i="46"/>
  <c r="L318" i="46"/>
  <c r="K318" i="46"/>
  <c r="J318" i="46"/>
  <c r="I318" i="46"/>
  <c r="H318" i="46"/>
  <c r="CC317" i="46"/>
  <c r="CC316" i="46"/>
  <c r="CC315" i="46"/>
  <c r="CC314" i="46"/>
  <c r="CC313" i="46"/>
  <c r="CC312" i="46"/>
  <c r="CC311" i="46"/>
  <c r="CC310" i="46"/>
  <c r="CC309" i="46"/>
  <c r="CC308" i="46"/>
  <c r="CC307" i="46"/>
  <c r="CC306" i="46"/>
  <c r="CC305" i="46"/>
  <c r="CC304" i="46"/>
  <c r="CC303" i="46"/>
  <c r="CC302" i="46"/>
  <c r="CC301" i="46"/>
  <c r="CC300" i="46"/>
  <c r="CC299" i="46"/>
  <c r="CC298" i="46"/>
  <c r="CC297" i="46"/>
  <c r="CC296" i="46"/>
  <c r="CC295" i="46"/>
  <c r="CC294" i="46"/>
  <c r="CC293" i="46"/>
  <c r="CC292" i="46"/>
  <c r="CC291" i="46"/>
  <c r="CC290" i="46"/>
  <c r="CC289" i="46"/>
  <c r="CC288" i="46"/>
  <c r="CC287" i="46"/>
  <c r="CC286" i="46"/>
  <c r="CC285" i="46"/>
  <c r="CC284" i="46"/>
  <c r="CC283" i="46"/>
  <c r="CC282" i="46"/>
  <c r="CC281" i="46"/>
  <c r="CC280" i="46"/>
  <c r="CC279" i="46"/>
  <c r="CC278" i="46"/>
  <c r="CC277" i="46"/>
  <c r="CC318" i="46" s="1"/>
  <c r="CB276" i="46"/>
  <c r="CA276" i="46"/>
  <c r="BZ276" i="46"/>
  <c r="BY276" i="46"/>
  <c r="BX276" i="46"/>
  <c r="BW276" i="46"/>
  <c r="BV276" i="46"/>
  <c r="BU276" i="46"/>
  <c r="BT276" i="46"/>
  <c r="BS276" i="46"/>
  <c r="BR276" i="46"/>
  <c r="BQ276" i="46"/>
  <c r="BP276" i="46"/>
  <c r="BO276" i="46"/>
  <c r="BN276" i="46"/>
  <c r="BM276" i="46"/>
  <c r="BL276" i="46"/>
  <c r="BK276" i="46"/>
  <c r="BJ276" i="46"/>
  <c r="BI276" i="46"/>
  <c r="BH276" i="46"/>
  <c r="BG276" i="46"/>
  <c r="BF276" i="46"/>
  <c r="BE276" i="46"/>
  <c r="BD276" i="46"/>
  <c r="BC276" i="46"/>
  <c r="BB276" i="46"/>
  <c r="BA276" i="46"/>
  <c r="AZ276" i="46"/>
  <c r="AY276" i="46"/>
  <c r="AX276" i="46"/>
  <c r="AW276" i="46"/>
  <c r="AV276" i="46"/>
  <c r="AU276" i="46"/>
  <c r="AT276" i="46"/>
  <c r="AS276" i="46"/>
  <c r="AR276" i="46"/>
  <c r="AQ276" i="46"/>
  <c r="AP276" i="46"/>
  <c r="AO276" i="46"/>
  <c r="AN276" i="46"/>
  <c r="AM276" i="46"/>
  <c r="AL276" i="46"/>
  <c r="AK276" i="46"/>
  <c r="AJ276" i="46"/>
  <c r="AI276" i="46"/>
  <c r="AH276" i="46"/>
  <c r="AG276" i="46"/>
  <c r="AF276" i="46"/>
  <c r="AE276" i="46"/>
  <c r="AD276" i="46"/>
  <c r="AC276" i="46"/>
  <c r="AB276" i="46"/>
  <c r="AA276" i="46"/>
  <c r="Z276" i="46"/>
  <c r="Y276" i="46"/>
  <c r="X276" i="46"/>
  <c r="W276" i="46"/>
  <c r="V276" i="46"/>
  <c r="U276" i="46"/>
  <c r="T276" i="46"/>
  <c r="S276" i="46"/>
  <c r="R276" i="46"/>
  <c r="Q276" i="46"/>
  <c r="P276" i="46"/>
  <c r="O276" i="46"/>
  <c r="N276" i="46"/>
  <c r="M276" i="46"/>
  <c r="L276" i="46"/>
  <c r="K276" i="46"/>
  <c r="J276" i="46"/>
  <c r="I276" i="46"/>
  <c r="H276" i="46"/>
  <c r="CC275" i="46"/>
  <c r="CC274" i="46"/>
  <c r="CC273" i="46"/>
  <c r="CC272" i="46"/>
  <c r="CC271" i="46"/>
  <c r="CC270" i="46"/>
  <c r="CC269" i="46"/>
  <c r="CC268" i="46"/>
  <c r="CC267" i="46"/>
  <c r="CC266" i="46"/>
  <c r="CC265" i="46"/>
  <c r="CC264" i="46"/>
  <c r="CC263" i="46"/>
  <c r="CC262" i="46"/>
  <c r="CC261" i="46"/>
  <c r="CC260" i="46"/>
  <c r="CC259" i="46"/>
  <c r="CC258" i="46"/>
  <c r="CC257" i="46"/>
  <c r="CC256" i="46"/>
  <c r="CC255" i="46"/>
  <c r="CC254" i="46"/>
  <c r="CC253" i="46"/>
  <c r="CC252" i="46"/>
  <c r="CC251" i="46"/>
  <c r="CC250" i="46"/>
  <c r="CC249" i="46"/>
  <c r="CC248" i="46"/>
  <c r="CC247" i="46"/>
  <c r="CC246" i="46"/>
  <c r="CB245" i="46"/>
  <c r="CA245" i="46"/>
  <c r="BZ245" i="46"/>
  <c r="BY245" i="46"/>
  <c r="BX245" i="46"/>
  <c r="BW245" i="46"/>
  <c r="BV245" i="46"/>
  <c r="BU245" i="46"/>
  <c r="BT245" i="46"/>
  <c r="BS245" i="46"/>
  <c r="BR245" i="46"/>
  <c r="BQ245" i="46"/>
  <c r="BP245" i="46"/>
  <c r="BO245" i="46"/>
  <c r="BN245" i="46"/>
  <c r="BM245" i="46"/>
  <c r="BL245" i="46"/>
  <c r="BK245" i="46"/>
  <c r="BJ245" i="46"/>
  <c r="BI245" i="46"/>
  <c r="BH245" i="46"/>
  <c r="BG245" i="46"/>
  <c r="BF245" i="46"/>
  <c r="BE245" i="46"/>
  <c r="BD245" i="46"/>
  <c r="BC245" i="46"/>
  <c r="BB245" i="46"/>
  <c r="BA245" i="46"/>
  <c r="AZ245" i="46"/>
  <c r="AY245" i="46"/>
  <c r="AX245" i="46"/>
  <c r="AW245" i="46"/>
  <c r="AV245" i="46"/>
  <c r="AU245" i="46"/>
  <c r="AT245" i="46"/>
  <c r="AS245" i="46"/>
  <c r="AR245" i="46"/>
  <c r="AQ245" i="46"/>
  <c r="AP245" i="46"/>
  <c r="AO245" i="46"/>
  <c r="AN245" i="46"/>
  <c r="AM245" i="46"/>
  <c r="AL245" i="46"/>
  <c r="AK245" i="46"/>
  <c r="AJ245" i="46"/>
  <c r="AI245" i="46"/>
  <c r="AH245" i="46"/>
  <c r="AG245" i="46"/>
  <c r="AF245" i="46"/>
  <c r="AE245" i="46"/>
  <c r="AD245" i="46"/>
  <c r="AC245" i="46"/>
  <c r="AB245" i="46"/>
  <c r="AA245" i="46"/>
  <c r="Z245" i="46"/>
  <c r="Y245" i="46"/>
  <c r="X245" i="46"/>
  <c r="W245" i="46"/>
  <c r="V245" i="46"/>
  <c r="U245" i="46"/>
  <c r="T245" i="46"/>
  <c r="S245" i="46"/>
  <c r="R245" i="46"/>
  <c r="Q245" i="46"/>
  <c r="P245" i="46"/>
  <c r="O245" i="46"/>
  <c r="N245" i="46"/>
  <c r="M245" i="46"/>
  <c r="L245" i="46"/>
  <c r="K245" i="46"/>
  <c r="J245" i="46"/>
  <c r="I245" i="46"/>
  <c r="H245" i="46"/>
  <c r="CC244" i="46"/>
  <c r="CC243" i="46"/>
  <c r="CC242" i="46"/>
  <c r="CC241" i="46"/>
  <c r="CC240" i="46"/>
  <c r="CC239" i="46"/>
  <c r="CC238" i="46"/>
  <c r="CC237" i="46"/>
  <c r="CC236" i="46"/>
  <c r="CC235" i="46"/>
  <c r="CC234" i="46"/>
  <c r="CC233" i="46"/>
  <c r="CC232" i="46"/>
  <c r="CC231" i="46"/>
  <c r="CC230" i="46"/>
  <c r="CC229" i="46"/>
  <c r="CC228" i="46"/>
  <c r="CC227" i="46"/>
  <c r="CC226" i="46"/>
  <c r="CC225" i="46"/>
  <c r="CC224" i="46"/>
  <c r="CC223" i="46"/>
  <c r="CC222" i="46"/>
  <c r="CC221" i="46"/>
  <c r="CC220" i="46"/>
  <c r="CC219" i="46"/>
  <c r="CC245" i="46" s="1"/>
  <c r="CC218" i="46"/>
  <c r="CB218" i="46"/>
  <c r="CA218" i="46"/>
  <c r="BZ218" i="46"/>
  <c r="BY218" i="46"/>
  <c r="BX218" i="46"/>
  <c r="BW218" i="46"/>
  <c r="BV218" i="46"/>
  <c r="BU218" i="46"/>
  <c r="BT218" i="46"/>
  <c r="BS218" i="46"/>
  <c r="BR218" i="46"/>
  <c r="BQ218" i="46"/>
  <c r="BP218" i="46"/>
  <c r="BO218" i="46"/>
  <c r="BN218" i="46"/>
  <c r="BM218" i="46"/>
  <c r="BL218" i="46"/>
  <c r="BK218" i="46"/>
  <c r="BJ218" i="46"/>
  <c r="BI218" i="46"/>
  <c r="BH218" i="46"/>
  <c r="BG218" i="46"/>
  <c r="BF218" i="46"/>
  <c r="BE218" i="46"/>
  <c r="BD218" i="46"/>
  <c r="BC218" i="46"/>
  <c r="BB218" i="46"/>
  <c r="BA218" i="46"/>
  <c r="AZ218" i="46"/>
  <c r="AY218" i="46"/>
  <c r="AX218" i="46"/>
  <c r="AW218" i="46"/>
  <c r="AV218" i="46"/>
  <c r="AU218" i="46"/>
  <c r="AT218" i="46"/>
  <c r="AS218" i="46"/>
  <c r="AR218" i="46"/>
  <c r="AQ218" i="46"/>
  <c r="AP218" i="46"/>
  <c r="AO218" i="46"/>
  <c r="AN218" i="46"/>
  <c r="AM218" i="46"/>
  <c r="AL218" i="46"/>
  <c r="AK218" i="46"/>
  <c r="AJ218" i="46"/>
  <c r="AI218" i="46"/>
  <c r="AH218" i="46"/>
  <c r="AG218" i="46"/>
  <c r="AF218" i="46"/>
  <c r="AE218" i="46"/>
  <c r="AD218" i="46"/>
  <c r="AC218" i="46"/>
  <c r="AB218" i="46"/>
  <c r="AA218" i="46"/>
  <c r="Z218" i="46"/>
  <c r="Y218" i="46"/>
  <c r="X218" i="46"/>
  <c r="W218" i="46"/>
  <c r="V218" i="46"/>
  <c r="U218" i="46"/>
  <c r="T218" i="46"/>
  <c r="S218" i="46"/>
  <c r="R218" i="46"/>
  <c r="Q218" i="46"/>
  <c r="P218" i="46"/>
  <c r="O218" i="46"/>
  <c r="N218" i="46"/>
  <c r="M218" i="46"/>
  <c r="L218" i="46"/>
  <c r="K218" i="46"/>
  <c r="J218" i="46"/>
  <c r="I218" i="46"/>
  <c r="H218" i="46"/>
  <c r="CC217" i="46"/>
  <c r="CC216" i="46"/>
  <c r="CC215" i="46"/>
  <c r="CC214" i="46"/>
  <c r="CC213" i="46"/>
  <c r="CC212" i="46"/>
  <c r="CB211" i="46"/>
  <c r="CA211" i="46"/>
  <c r="BZ211" i="46"/>
  <c r="BY211" i="46"/>
  <c r="BX211" i="46"/>
  <c r="BW211" i="46"/>
  <c r="BV211" i="46"/>
  <c r="BU211" i="46"/>
  <c r="BT211" i="46"/>
  <c r="BS211" i="46"/>
  <c r="BR211" i="46"/>
  <c r="BQ211" i="46"/>
  <c r="BP211" i="46"/>
  <c r="BO211" i="46"/>
  <c r="BN211" i="46"/>
  <c r="BM211" i="46"/>
  <c r="BL211" i="46"/>
  <c r="BK211" i="46"/>
  <c r="BJ211" i="46"/>
  <c r="BI211" i="46"/>
  <c r="BH211" i="46"/>
  <c r="BG211" i="46"/>
  <c r="BF211" i="46"/>
  <c r="BE211" i="46"/>
  <c r="BD211" i="46"/>
  <c r="BC211" i="46"/>
  <c r="BB211" i="46"/>
  <c r="BA211" i="46"/>
  <c r="AZ211" i="46"/>
  <c r="AY211" i="46"/>
  <c r="AX211" i="46"/>
  <c r="AW211" i="46"/>
  <c r="AV211" i="46"/>
  <c r="AU211" i="46"/>
  <c r="AT211" i="46"/>
  <c r="AS211" i="46"/>
  <c r="AR211" i="46"/>
  <c r="AQ211" i="46"/>
  <c r="AP211" i="46"/>
  <c r="AO211" i="46"/>
  <c r="AN211" i="46"/>
  <c r="AM211" i="46"/>
  <c r="AL211" i="46"/>
  <c r="AK211" i="46"/>
  <c r="AJ211" i="46"/>
  <c r="AI211" i="46"/>
  <c r="AH211" i="46"/>
  <c r="AG211" i="46"/>
  <c r="AF211" i="46"/>
  <c r="AE211" i="46"/>
  <c r="AD211" i="46"/>
  <c r="AC211" i="46"/>
  <c r="AB211" i="46"/>
  <c r="AA211" i="46"/>
  <c r="Z211" i="46"/>
  <c r="Y211" i="46"/>
  <c r="X211" i="46"/>
  <c r="W211" i="46"/>
  <c r="V211" i="46"/>
  <c r="U211" i="46"/>
  <c r="T211" i="46"/>
  <c r="S211" i="46"/>
  <c r="R211" i="46"/>
  <c r="Q211" i="46"/>
  <c r="P211" i="46"/>
  <c r="O211" i="46"/>
  <c r="N211" i="46"/>
  <c r="M211" i="46"/>
  <c r="L211" i="46"/>
  <c r="K211" i="46"/>
  <c r="J211" i="46"/>
  <c r="I211" i="46"/>
  <c r="H211" i="46"/>
  <c r="CC210" i="46"/>
  <c r="CC209" i="46"/>
  <c r="CC208" i="46"/>
  <c r="CC207" i="46"/>
  <c r="CC206" i="46"/>
  <c r="CC205" i="46"/>
  <c r="CC204" i="46"/>
  <c r="CC203" i="46"/>
  <c r="CC202" i="46"/>
  <c r="CC201" i="46"/>
  <c r="CC200" i="46"/>
  <c r="CC199" i="46"/>
  <c r="CC198" i="46"/>
  <c r="CC197" i="46"/>
  <c r="CC196" i="46"/>
  <c r="CC195" i="46"/>
  <c r="CC194" i="46"/>
  <c r="CC193" i="46"/>
  <c r="CC192" i="46"/>
  <c r="CC191" i="46"/>
  <c r="CC190" i="46"/>
  <c r="CB189" i="46"/>
  <c r="CA189" i="46"/>
  <c r="BZ189" i="46"/>
  <c r="BY189" i="46"/>
  <c r="BX189" i="46"/>
  <c r="BW189" i="46"/>
  <c r="BV189" i="46"/>
  <c r="BU189" i="46"/>
  <c r="BT189" i="46"/>
  <c r="BS189" i="46"/>
  <c r="BR189" i="46"/>
  <c r="BQ189" i="46"/>
  <c r="BP189" i="46"/>
  <c r="BO189" i="46"/>
  <c r="BN189" i="46"/>
  <c r="BM189" i="46"/>
  <c r="BL189" i="46"/>
  <c r="BK189" i="46"/>
  <c r="BJ189" i="46"/>
  <c r="BI189" i="46"/>
  <c r="BH189" i="46"/>
  <c r="BG189" i="46"/>
  <c r="BF189" i="46"/>
  <c r="BE189" i="46"/>
  <c r="BD189" i="46"/>
  <c r="BC189" i="46"/>
  <c r="BB189" i="46"/>
  <c r="BA189" i="46"/>
  <c r="AZ189" i="46"/>
  <c r="AY189" i="46"/>
  <c r="AX189" i="46"/>
  <c r="AW189" i="46"/>
  <c r="AV189" i="46"/>
  <c r="AU189" i="46"/>
  <c r="AT189" i="46"/>
  <c r="AS189" i="46"/>
  <c r="AR189" i="46"/>
  <c r="AQ189" i="46"/>
  <c r="AP189" i="46"/>
  <c r="AO189" i="46"/>
  <c r="AN189" i="46"/>
  <c r="AM189" i="46"/>
  <c r="AL189" i="46"/>
  <c r="AK189" i="46"/>
  <c r="AJ189" i="46"/>
  <c r="AI189" i="46"/>
  <c r="AH189" i="46"/>
  <c r="AG189" i="46"/>
  <c r="AF189" i="46"/>
  <c r="AE189" i="46"/>
  <c r="AD189" i="46"/>
  <c r="AC189" i="46"/>
  <c r="AB189" i="46"/>
  <c r="AA189" i="46"/>
  <c r="Z189" i="46"/>
  <c r="Y189" i="46"/>
  <c r="X189" i="46"/>
  <c r="W189" i="46"/>
  <c r="V189" i="46"/>
  <c r="U189" i="46"/>
  <c r="T189" i="46"/>
  <c r="S189" i="46"/>
  <c r="R189" i="46"/>
  <c r="Q189" i="46"/>
  <c r="P189" i="46"/>
  <c r="O189" i="46"/>
  <c r="N189" i="46"/>
  <c r="M189" i="46"/>
  <c r="L189" i="46"/>
  <c r="K189" i="46"/>
  <c r="J189" i="46"/>
  <c r="I189" i="46"/>
  <c r="H189" i="46"/>
  <c r="CC188" i="46"/>
  <c r="CC189" i="46" s="1"/>
  <c r="CB187" i="46"/>
  <c r="CA187" i="46"/>
  <c r="BZ187" i="46"/>
  <c r="BY187" i="46"/>
  <c r="BX187" i="46"/>
  <c r="BW187" i="46"/>
  <c r="BV187" i="46"/>
  <c r="BU187" i="46"/>
  <c r="BT187" i="46"/>
  <c r="BS187" i="46"/>
  <c r="BR187" i="46"/>
  <c r="BQ187" i="46"/>
  <c r="BP187" i="46"/>
  <c r="BO187" i="46"/>
  <c r="BN187" i="46"/>
  <c r="BM187" i="46"/>
  <c r="BL187" i="46"/>
  <c r="BK187" i="46"/>
  <c r="BJ187" i="46"/>
  <c r="BI187" i="46"/>
  <c r="BH187" i="46"/>
  <c r="BG187" i="46"/>
  <c r="BF187" i="46"/>
  <c r="BE187" i="46"/>
  <c r="BD187" i="46"/>
  <c r="BC187" i="46"/>
  <c r="BB187" i="46"/>
  <c r="BA187" i="46"/>
  <c r="AZ187" i="46"/>
  <c r="AY187" i="46"/>
  <c r="AX187" i="46"/>
  <c r="AW187" i="46"/>
  <c r="AV187" i="46"/>
  <c r="AU187" i="46"/>
  <c r="AT187" i="46"/>
  <c r="AS187" i="46"/>
  <c r="AR187" i="46"/>
  <c r="AQ187" i="46"/>
  <c r="AP187" i="46"/>
  <c r="AO187" i="46"/>
  <c r="AN187" i="46"/>
  <c r="AM187" i="46"/>
  <c r="AL187" i="46"/>
  <c r="AK187" i="46"/>
  <c r="AJ187" i="46"/>
  <c r="AI187" i="46"/>
  <c r="AH187" i="46"/>
  <c r="AG187" i="46"/>
  <c r="AF187" i="46"/>
  <c r="AE187" i="46"/>
  <c r="AD187" i="46"/>
  <c r="AC187" i="46"/>
  <c r="AB187" i="46"/>
  <c r="AA187" i="46"/>
  <c r="Z187" i="46"/>
  <c r="Y187" i="46"/>
  <c r="X187" i="46"/>
  <c r="W187" i="46"/>
  <c r="V187" i="46"/>
  <c r="U187" i="46"/>
  <c r="T187" i="46"/>
  <c r="S187" i="46"/>
  <c r="R187" i="46"/>
  <c r="Q187" i="46"/>
  <c r="P187" i="46"/>
  <c r="O187" i="46"/>
  <c r="N187" i="46"/>
  <c r="M187" i="46"/>
  <c r="L187" i="46"/>
  <c r="K187" i="46"/>
  <c r="J187" i="46"/>
  <c r="I187" i="46"/>
  <c r="H187" i="46"/>
  <c r="CC186" i="46"/>
  <c r="CC187" i="46" s="1"/>
  <c r="CB185" i="46"/>
  <c r="CA185" i="46"/>
  <c r="BZ185" i="46"/>
  <c r="BY185" i="46"/>
  <c r="BX185" i="46"/>
  <c r="BW185" i="46"/>
  <c r="BV185" i="46"/>
  <c r="BU185" i="46"/>
  <c r="BT185" i="46"/>
  <c r="BS185" i="46"/>
  <c r="BR185" i="46"/>
  <c r="BQ185" i="46"/>
  <c r="BP185" i="46"/>
  <c r="BO185" i="46"/>
  <c r="BN185" i="46"/>
  <c r="BM185" i="46"/>
  <c r="BL185" i="46"/>
  <c r="BK185" i="46"/>
  <c r="BJ185" i="46"/>
  <c r="BI185" i="46"/>
  <c r="BH185" i="46"/>
  <c r="BG185" i="46"/>
  <c r="BF185" i="46"/>
  <c r="BE185" i="46"/>
  <c r="BD185" i="46"/>
  <c r="BC185" i="46"/>
  <c r="BB185" i="46"/>
  <c r="BA185" i="46"/>
  <c r="AZ185" i="46"/>
  <c r="AY185" i="46"/>
  <c r="AX185" i="46"/>
  <c r="AW185" i="46"/>
  <c r="AV185" i="46"/>
  <c r="AU185" i="46"/>
  <c r="AT185" i="46"/>
  <c r="AS185" i="46"/>
  <c r="AR185" i="46"/>
  <c r="AQ185" i="46"/>
  <c r="AP185" i="46"/>
  <c r="AO185" i="46"/>
  <c r="AN185" i="46"/>
  <c r="AM185" i="46"/>
  <c r="AL185" i="46"/>
  <c r="AK185" i="46"/>
  <c r="AJ185" i="46"/>
  <c r="AI185" i="46"/>
  <c r="AH185" i="46"/>
  <c r="AG185" i="46"/>
  <c r="AF185" i="46"/>
  <c r="AE185" i="46"/>
  <c r="AD185" i="46"/>
  <c r="AC185" i="46"/>
  <c r="AB185" i="46"/>
  <c r="AA185" i="46"/>
  <c r="Z185" i="46"/>
  <c r="Y185" i="46"/>
  <c r="X185" i="46"/>
  <c r="W185" i="46"/>
  <c r="V185" i="46"/>
  <c r="U185" i="46"/>
  <c r="T185" i="46"/>
  <c r="S185" i="46"/>
  <c r="R185" i="46"/>
  <c r="Q185" i="46"/>
  <c r="P185" i="46"/>
  <c r="O185" i="46"/>
  <c r="N185" i="46"/>
  <c r="M185" i="46"/>
  <c r="L185" i="46"/>
  <c r="K185" i="46"/>
  <c r="J185" i="46"/>
  <c r="I185" i="46"/>
  <c r="H185" i="46"/>
  <c r="CC184" i="46"/>
  <c r="CC183" i="46"/>
  <c r="CC182" i="46"/>
  <c r="CC185" i="46" s="1"/>
  <c r="CB181" i="46"/>
  <c r="CA181" i="46"/>
  <c r="BZ181" i="46"/>
  <c r="BY181" i="46"/>
  <c r="BX181" i="46"/>
  <c r="BW181" i="46"/>
  <c r="BV181" i="46"/>
  <c r="BU181" i="46"/>
  <c r="BT181" i="46"/>
  <c r="BS181" i="46"/>
  <c r="BR181" i="46"/>
  <c r="BQ181" i="46"/>
  <c r="BP181" i="46"/>
  <c r="BO181" i="46"/>
  <c r="BN181" i="46"/>
  <c r="BM181" i="46"/>
  <c r="BL181" i="46"/>
  <c r="BK181" i="46"/>
  <c r="BJ181" i="46"/>
  <c r="BI181" i="46"/>
  <c r="BH181" i="46"/>
  <c r="BG181" i="46"/>
  <c r="BF181" i="46"/>
  <c r="BE181" i="46"/>
  <c r="BD181" i="46"/>
  <c r="BC181" i="46"/>
  <c r="BB181" i="46"/>
  <c r="BA181" i="46"/>
  <c r="AZ181" i="46"/>
  <c r="AY181" i="46"/>
  <c r="AX181" i="46"/>
  <c r="AW181" i="46"/>
  <c r="AV181" i="46"/>
  <c r="AU181" i="46"/>
  <c r="AT181" i="46"/>
  <c r="AS181" i="46"/>
  <c r="AR181" i="46"/>
  <c r="AQ181" i="46"/>
  <c r="AP181" i="46"/>
  <c r="AO181" i="46"/>
  <c r="AN181" i="46"/>
  <c r="AM181" i="46"/>
  <c r="AL181" i="46"/>
  <c r="AK181" i="46"/>
  <c r="AJ181" i="46"/>
  <c r="AI181" i="46"/>
  <c r="AH181" i="46"/>
  <c r="AG181" i="46"/>
  <c r="AF181" i="46"/>
  <c r="AE181" i="46"/>
  <c r="AD181" i="46"/>
  <c r="AC181" i="46"/>
  <c r="AB181" i="46"/>
  <c r="AA181" i="46"/>
  <c r="Z181" i="46"/>
  <c r="Y181" i="46"/>
  <c r="X181" i="46"/>
  <c r="W181" i="46"/>
  <c r="V181" i="46"/>
  <c r="U181" i="46"/>
  <c r="T181" i="46"/>
  <c r="S181" i="46"/>
  <c r="R181" i="46"/>
  <c r="Q181" i="46"/>
  <c r="P181" i="46"/>
  <c r="O181" i="46"/>
  <c r="N181" i="46"/>
  <c r="M181" i="46"/>
  <c r="L181" i="46"/>
  <c r="K181" i="46"/>
  <c r="J181" i="46"/>
  <c r="I181" i="46"/>
  <c r="H181" i="46"/>
  <c r="CC180" i="46"/>
  <c r="CC181" i="46" s="1"/>
  <c r="CA179" i="46"/>
  <c r="BO179" i="46"/>
  <c r="BO464" i="46" s="1"/>
  <c r="BO465" i="46" s="1"/>
  <c r="BC179" i="46"/>
  <c r="BB179" i="46"/>
  <c r="R179" i="46"/>
  <c r="R464" i="46" s="1"/>
  <c r="R465" i="46" s="1"/>
  <c r="CC178" i="46"/>
  <c r="CB178" i="46"/>
  <c r="CB179" i="46" s="1"/>
  <c r="CA178" i="46"/>
  <c r="BZ178" i="46"/>
  <c r="BY178" i="46"/>
  <c r="BX178" i="46"/>
  <c r="BW178" i="46"/>
  <c r="BV178" i="46"/>
  <c r="BU178" i="46"/>
  <c r="BT178" i="46"/>
  <c r="BS178" i="46"/>
  <c r="BR178" i="46"/>
  <c r="BR179" i="46" s="1"/>
  <c r="BQ178" i="46"/>
  <c r="BP178" i="46"/>
  <c r="BP179" i="46" s="1"/>
  <c r="BO178" i="46"/>
  <c r="BN178" i="46"/>
  <c r="BM178" i="46"/>
  <c r="BL178" i="46"/>
  <c r="BK178" i="46"/>
  <c r="BJ178" i="46"/>
  <c r="BI178" i="46"/>
  <c r="BH178" i="46"/>
  <c r="BG178" i="46"/>
  <c r="BF178" i="46"/>
  <c r="BF179" i="46" s="1"/>
  <c r="BE178" i="46"/>
  <c r="BD178" i="46"/>
  <c r="BD179" i="46" s="1"/>
  <c r="BC178" i="46"/>
  <c r="BB178" i="46"/>
  <c r="BA178" i="46"/>
  <c r="AZ178" i="46"/>
  <c r="AY178" i="46"/>
  <c r="AX178" i="46"/>
  <c r="AW178" i="46"/>
  <c r="AV178" i="46"/>
  <c r="AU178" i="46"/>
  <c r="AT178" i="46"/>
  <c r="AT179" i="46" s="1"/>
  <c r="AS178" i="46"/>
  <c r="AR178" i="46"/>
  <c r="AR179" i="46" s="1"/>
  <c r="AQ178" i="46"/>
  <c r="AP178" i="46"/>
  <c r="AO178" i="46"/>
  <c r="AN178" i="46"/>
  <c r="AM178" i="46"/>
  <c r="AL178" i="46"/>
  <c r="AK178" i="46"/>
  <c r="AJ178" i="46"/>
  <c r="AI178" i="46"/>
  <c r="AH178" i="46"/>
  <c r="AH179" i="46" s="1"/>
  <c r="AG178" i="46"/>
  <c r="AF178" i="46"/>
  <c r="AF179" i="46" s="1"/>
  <c r="AE178" i="46"/>
  <c r="AD178" i="46"/>
  <c r="AC178" i="46"/>
  <c r="AB178" i="46"/>
  <c r="AA178" i="46"/>
  <c r="Z178" i="46"/>
  <c r="Y178" i="46"/>
  <c r="X178" i="46"/>
  <c r="W178" i="46"/>
  <c r="V178" i="46"/>
  <c r="V179" i="46" s="1"/>
  <c r="U178" i="46"/>
  <c r="T178" i="46"/>
  <c r="T179" i="46" s="1"/>
  <c r="S178" i="46"/>
  <c r="R178" i="46"/>
  <c r="Q178" i="46"/>
  <c r="P178" i="46"/>
  <c r="O178" i="46"/>
  <c r="N178" i="46"/>
  <c r="M178" i="46"/>
  <c r="L178" i="46"/>
  <c r="K178" i="46"/>
  <c r="J178" i="46"/>
  <c r="J179" i="46" s="1"/>
  <c r="I178" i="46"/>
  <c r="H178" i="46"/>
  <c r="H179" i="46" s="1"/>
  <c r="CC177" i="46"/>
  <c r="CC176" i="46"/>
  <c r="CC175" i="46"/>
  <c r="CC174" i="46"/>
  <c r="CC173" i="46"/>
  <c r="CB172" i="46"/>
  <c r="CA172" i="46"/>
  <c r="BZ172" i="46"/>
  <c r="BY172" i="46"/>
  <c r="BX172" i="46"/>
  <c r="BW172" i="46"/>
  <c r="BV172" i="46"/>
  <c r="BV179" i="46" s="1"/>
  <c r="BV464" i="46" s="1"/>
  <c r="BV465" i="46" s="1"/>
  <c r="BU172" i="46"/>
  <c r="BU179" i="46" s="1"/>
  <c r="BT172" i="46"/>
  <c r="BS172" i="46"/>
  <c r="BR172" i="46"/>
  <c r="BQ172" i="46"/>
  <c r="BP172" i="46"/>
  <c r="BO172" i="46"/>
  <c r="BN172" i="46"/>
  <c r="BM172" i="46"/>
  <c r="BL172" i="46"/>
  <c r="BK172" i="46"/>
  <c r="BJ172" i="46"/>
  <c r="BJ179" i="46" s="1"/>
  <c r="BJ464" i="46" s="1"/>
  <c r="BJ465" i="46" s="1"/>
  <c r="BI172" i="46"/>
  <c r="BI179" i="46" s="1"/>
  <c r="BH172" i="46"/>
  <c r="BG172" i="46"/>
  <c r="BF172" i="46"/>
  <c r="BE172" i="46"/>
  <c r="BD172" i="46"/>
  <c r="BC172" i="46"/>
  <c r="BB172" i="46"/>
  <c r="BA172" i="46"/>
  <c r="AZ172" i="46"/>
  <c r="AY172" i="46"/>
  <c r="AX172" i="46"/>
  <c r="AX179" i="46" s="1"/>
  <c r="AX464" i="46" s="1"/>
  <c r="AX465" i="46" s="1"/>
  <c r="AW172" i="46"/>
  <c r="AW179" i="46" s="1"/>
  <c r="AV172" i="46"/>
  <c r="AU172" i="46"/>
  <c r="AT172" i="46"/>
  <c r="AS172" i="46"/>
  <c r="AR172" i="46"/>
  <c r="AQ172" i="46"/>
  <c r="AP172" i="46"/>
  <c r="AO172" i="46"/>
  <c r="AN172" i="46"/>
  <c r="AM172" i="46"/>
  <c r="AL172" i="46"/>
  <c r="AL179" i="46" s="1"/>
  <c r="AL464" i="46" s="1"/>
  <c r="AL465" i="46" s="1"/>
  <c r="AK172" i="46"/>
  <c r="AK179" i="46" s="1"/>
  <c r="AJ172" i="46"/>
  <c r="AI172" i="46"/>
  <c r="AH172" i="46"/>
  <c r="AG172" i="46"/>
  <c r="AF172" i="46"/>
  <c r="AE172" i="46"/>
  <c r="AD172" i="46"/>
  <c r="AC172" i="46"/>
  <c r="AB172" i="46"/>
  <c r="AA172" i="46"/>
  <c r="Z172" i="46"/>
  <c r="Z179" i="46" s="1"/>
  <c r="Z464" i="46" s="1"/>
  <c r="Z465" i="46" s="1"/>
  <c r="Y172" i="46"/>
  <c r="Y179" i="46" s="1"/>
  <c r="X172" i="46"/>
  <c r="W172" i="46"/>
  <c r="V172" i="46"/>
  <c r="U172" i="46"/>
  <c r="T172" i="46"/>
  <c r="S172" i="46"/>
  <c r="R172" i="46"/>
  <c r="Q172" i="46"/>
  <c r="P172" i="46"/>
  <c r="O172" i="46"/>
  <c r="N172" i="46"/>
  <c r="N179" i="46" s="1"/>
  <c r="N464" i="46" s="1"/>
  <c r="N465" i="46" s="1"/>
  <c r="M172" i="46"/>
  <c r="M179" i="46" s="1"/>
  <c r="L172" i="46"/>
  <c r="K172" i="46"/>
  <c r="J172" i="46"/>
  <c r="I172" i="46"/>
  <c r="H172" i="46"/>
  <c r="CC171" i="46"/>
  <c r="CC170" i="46"/>
  <c r="CC169" i="46"/>
  <c r="CC168" i="46"/>
  <c r="CC167" i="46"/>
  <c r="CC166" i="46"/>
  <c r="CC165" i="46"/>
  <c r="CB164" i="46"/>
  <c r="CA164" i="46"/>
  <c r="BZ164" i="46"/>
  <c r="BY164" i="46"/>
  <c r="BX164" i="46"/>
  <c r="BW164" i="46"/>
  <c r="BV164" i="46"/>
  <c r="BU164" i="46"/>
  <c r="BT164" i="46"/>
  <c r="BS164" i="46"/>
  <c r="BR164" i="46"/>
  <c r="BQ164" i="46"/>
  <c r="BP164" i="46"/>
  <c r="BO164" i="46"/>
  <c r="BN164" i="46"/>
  <c r="BM164" i="46"/>
  <c r="BL164" i="46"/>
  <c r="BK164" i="46"/>
  <c r="BJ164" i="46"/>
  <c r="BI164" i="46"/>
  <c r="BH164" i="46"/>
  <c r="BG164" i="46"/>
  <c r="BF164" i="46"/>
  <c r="BE164" i="46"/>
  <c r="BD164" i="46"/>
  <c r="BC164" i="46"/>
  <c r="BB164" i="46"/>
  <c r="BA164" i="46"/>
  <c r="AZ164" i="46"/>
  <c r="AY164" i="46"/>
  <c r="AX164" i="46"/>
  <c r="AW164" i="46"/>
  <c r="AV164" i="46"/>
  <c r="AU164" i="46"/>
  <c r="AT164" i="46"/>
  <c r="AS164" i="46"/>
  <c r="AR164" i="46"/>
  <c r="AQ164" i="46"/>
  <c r="AP164" i="46"/>
  <c r="AO164" i="46"/>
  <c r="AN164" i="46"/>
  <c r="AM164" i="46"/>
  <c r="AL164" i="46"/>
  <c r="AK164" i="46"/>
  <c r="AJ164" i="46"/>
  <c r="AI164" i="46"/>
  <c r="AH164" i="46"/>
  <c r="AG164" i="46"/>
  <c r="AF164" i="46"/>
  <c r="AE164" i="46"/>
  <c r="AD164" i="46"/>
  <c r="AC164" i="46"/>
  <c r="AB164" i="46"/>
  <c r="AA164" i="46"/>
  <c r="Z164" i="46"/>
  <c r="Y164" i="46"/>
  <c r="X164" i="46"/>
  <c r="W164" i="46"/>
  <c r="V164" i="46"/>
  <c r="U164" i="46"/>
  <c r="T164" i="46"/>
  <c r="S164" i="46"/>
  <c r="R164" i="46"/>
  <c r="Q164" i="46"/>
  <c r="P164" i="46"/>
  <c r="O164" i="46"/>
  <c r="N164" i="46"/>
  <c r="M164" i="46"/>
  <c r="L164" i="46"/>
  <c r="K164" i="46"/>
  <c r="J164" i="46"/>
  <c r="I164" i="46"/>
  <c r="H164" i="46"/>
  <c r="CC163" i="46"/>
  <c r="CC162" i="46"/>
  <c r="CC161" i="46"/>
  <c r="CC160" i="46"/>
  <c r="CC159" i="46"/>
  <c r="CC158" i="46"/>
  <c r="CC157" i="46"/>
  <c r="CC156" i="46"/>
  <c r="CC155" i="46"/>
  <c r="CC154" i="46"/>
  <c r="CC153" i="46"/>
  <c r="CC152" i="46"/>
  <c r="CC151" i="46"/>
  <c r="CC150" i="46"/>
  <c r="CC149" i="46"/>
  <c r="CC148" i="46"/>
  <c r="CC147" i="46"/>
  <c r="CC146" i="46"/>
  <c r="CC145" i="46"/>
  <c r="CC144" i="46"/>
  <c r="CC143" i="46"/>
  <c r="CC142" i="46"/>
  <c r="CC141" i="46"/>
  <c r="CC140" i="46"/>
  <c r="CC139" i="46"/>
  <c r="CC138" i="46"/>
  <c r="CC137" i="46"/>
  <c r="CC136" i="46"/>
  <c r="CC135" i="46"/>
  <c r="CC134" i="46"/>
  <c r="CC133" i="46"/>
  <c r="CC132" i="46"/>
  <c r="CC131" i="46"/>
  <c r="CC130" i="46"/>
  <c r="CC129" i="46"/>
  <c r="CC128" i="46"/>
  <c r="CC127" i="46"/>
  <c r="CC126" i="46"/>
  <c r="CC125" i="46"/>
  <c r="CC124" i="46"/>
  <c r="CC123" i="46"/>
  <c r="CC122" i="46"/>
  <c r="CC121" i="46"/>
  <c r="CB121" i="46"/>
  <c r="CA121" i="46"/>
  <c r="BZ121" i="46"/>
  <c r="BY121" i="46"/>
  <c r="BX121" i="46"/>
  <c r="BW121" i="46"/>
  <c r="BV121" i="46"/>
  <c r="BU121" i="46"/>
  <c r="BT121" i="46"/>
  <c r="BS121" i="46"/>
  <c r="BR121" i="46"/>
  <c r="BQ121" i="46"/>
  <c r="BP121" i="46"/>
  <c r="BO121" i="46"/>
  <c r="BN121" i="46"/>
  <c r="BM121" i="46"/>
  <c r="BL121" i="46"/>
  <c r="BK121" i="46"/>
  <c r="BJ121" i="46"/>
  <c r="BI121" i="46"/>
  <c r="BH121" i="46"/>
  <c r="BG121" i="46"/>
  <c r="BF121" i="46"/>
  <c r="BE121" i="46"/>
  <c r="BD121" i="46"/>
  <c r="BC121" i="46"/>
  <c r="BB121" i="46"/>
  <c r="BA121" i="46"/>
  <c r="AZ121" i="46"/>
  <c r="AY121" i="46"/>
  <c r="AX121" i="46"/>
  <c r="AW121" i="46"/>
  <c r="AV121" i="46"/>
  <c r="AU121" i="46"/>
  <c r="AT121" i="46"/>
  <c r="AS121" i="46"/>
  <c r="AR121" i="46"/>
  <c r="AQ121" i="46"/>
  <c r="AP121" i="46"/>
  <c r="AO121" i="46"/>
  <c r="AN121" i="46"/>
  <c r="AM121" i="46"/>
  <c r="AL121" i="46"/>
  <c r="AK121" i="46"/>
  <c r="AJ121" i="46"/>
  <c r="AI121" i="46"/>
  <c r="AH121" i="46"/>
  <c r="AG121" i="46"/>
  <c r="AF121" i="46"/>
  <c r="AE121" i="46"/>
  <c r="AD121" i="46"/>
  <c r="AC121" i="46"/>
  <c r="AB121" i="46"/>
  <c r="AA121" i="46"/>
  <c r="Z121" i="46"/>
  <c r="Y121" i="46"/>
  <c r="X121" i="46"/>
  <c r="W121" i="46"/>
  <c r="V121" i="46"/>
  <c r="U121" i="46"/>
  <c r="T121" i="46"/>
  <c r="S121" i="46"/>
  <c r="R121" i="46"/>
  <c r="Q121" i="46"/>
  <c r="P121" i="46"/>
  <c r="O121" i="46"/>
  <c r="N121" i="46"/>
  <c r="M121" i="46"/>
  <c r="L121" i="46"/>
  <c r="K121" i="46"/>
  <c r="J121" i="46"/>
  <c r="I121" i="46"/>
  <c r="H121" i="46"/>
  <c r="CC120" i="46"/>
  <c r="CB119" i="46"/>
  <c r="CA119" i="46"/>
  <c r="BZ119" i="46"/>
  <c r="BY119" i="46"/>
  <c r="BX119" i="46"/>
  <c r="BW119" i="46"/>
  <c r="BV119" i="46"/>
  <c r="BU119" i="46"/>
  <c r="BT119" i="46"/>
  <c r="BS119" i="46"/>
  <c r="BR119" i="46"/>
  <c r="BQ119" i="46"/>
  <c r="BP119" i="46"/>
  <c r="BO119" i="46"/>
  <c r="BN119" i="46"/>
  <c r="BM119" i="46"/>
  <c r="BL119" i="46"/>
  <c r="BK119" i="46"/>
  <c r="BJ119" i="46"/>
  <c r="BI119" i="46"/>
  <c r="BH119" i="46"/>
  <c r="BG119" i="46"/>
  <c r="BF119" i="46"/>
  <c r="BE119" i="46"/>
  <c r="BD119" i="46"/>
  <c r="BC119" i="46"/>
  <c r="BB119" i="46"/>
  <c r="BA119" i="46"/>
  <c r="AZ119" i="46"/>
  <c r="AY119" i="46"/>
  <c r="AX119" i="46"/>
  <c r="AW119" i="46"/>
  <c r="AV119" i="46"/>
  <c r="AU119" i="46"/>
  <c r="AT119" i="46"/>
  <c r="AS119" i="46"/>
  <c r="AR119" i="46"/>
  <c r="AQ119" i="46"/>
  <c r="AP119" i="46"/>
  <c r="AO119" i="46"/>
  <c r="AN119" i="46"/>
  <c r="AM119" i="46"/>
  <c r="AL119" i="46"/>
  <c r="AK119" i="46"/>
  <c r="AJ119" i="46"/>
  <c r="AI119" i="46"/>
  <c r="AH119" i="46"/>
  <c r="AG119" i="46"/>
  <c r="AF119" i="46"/>
  <c r="AE119" i="46"/>
  <c r="AD119" i="46"/>
  <c r="AC119" i="46"/>
  <c r="AB119" i="46"/>
  <c r="AA119" i="46"/>
  <c r="Z119" i="46"/>
  <c r="Y119" i="46"/>
  <c r="X119" i="46"/>
  <c r="W119" i="46"/>
  <c r="V119" i="46"/>
  <c r="U119" i="46"/>
  <c r="T119" i="46"/>
  <c r="S119" i="46"/>
  <c r="R119" i="46"/>
  <c r="Q119" i="46"/>
  <c r="P119" i="46"/>
  <c r="O119" i="46"/>
  <c r="N119" i="46"/>
  <c r="M119" i="46"/>
  <c r="L119" i="46"/>
  <c r="K119" i="46"/>
  <c r="J119" i="46"/>
  <c r="I119" i="46"/>
  <c r="H119" i="46"/>
  <c r="CC118" i="46"/>
  <c r="CC117" i="46"/>
  <c r="CC116" i="46"/>
  <c r="CC115" i="46"/>
  <c r="CC114" i="46"/>
  <c r="CC113" i="46"/>
  <c r="CC112" i="46"/>
  <c r="CC111" i="46"/>
  <c r="CC110" i="46"/>
  <c r="CC109" i="46"/>
  <c r="CC108" i="46"/>
  <c r="CC107" i="46"/>
  <c r="CC106" i="46"/>
  <c r="CC105" i="46"/>
  <c r="CC104" i="46"/>
  <c r="CC103" i="46"/>
  <c r="CC102" i="46"/>
  <c r="CC101" i="46"/>
  <c r="CC100" i="46"/>
  <c r="CC99" i="46"/>
  <c r="CC98" i="46"/>
  <c r="CC97" i="46"/>
  <c r="CC96" i="46"/>
  <c r="CB95" i="46"/>
  <c r="CA95" i="46"/>
  <c r="BZ95" i="46"/>
  <c r="BY95" i="46"/>
  <c r="BX95" i="46"/>
  <c r="BW95" i="46"/>
  <c r="BV95" i="46"/>
  <c r="BU95" i="46"/>
  <c r="BT95" i="46"/>
  <c r="BS95" i="46"/>
  <c r="BR95" i="46"/>
  <c r="BQ95" i="46"/>
  <c r="BP95" i="46"/>
  <c r="BO95" i="46"/>
  <c r="BN95" i="46"/>
  <c r="BM95" i="46"/>
  <c r="BL95" i="46"/>
  <c r="BK95" i="46"/>
  <c r="BJ95" i="46"/>
  <c r="BI95" i="46"/>
  <c r="BH95" i="46"/>
  <c r="BG95" i="46"/>
  <c r="BF95" i="46"/>
  <c r="BE95" i="46"/>
  <c r="BD95" i="46"/>
  <c r="BC95" i="46"/>
  <c r="BB95" i="46"/>
  <c r="BA95" i="46"/>
  <c r="AZ95" i="46"/>
  <c r="AY95" i="46"/>
  <c r="AX95" i="46"/>
  <c r="AW95" i="46"/>
  <c r="AV95" i="46"/>
  <c r="AU95" i="46"/>
  <c r="AT95" i="46"/>
  <c r="AS95" i="46"/>
  <c r="AR95" i="46"/>
  <c r="AQ95" i="46"/>
  <c r="AP95" i="46"/>
  <c r="AO95" i="46"/>
  <c r="AN95" i="46"/>
  <c r="AM95" i="46"/>
  <c r="AL95" i="46"/>
  <c r="AK95" i="46"/>
  <c r="AJ95" i="46"/>
  <c r="AI95" i="46"/>
  <c r="AH95" i="46"/>
  <c r="AG95" i="46"/>
  <c r="AF95" i="46"/>
  <c r="AE95" i="46"/>
  <c r="AD95" i="46"/>
  <c r="AC95" i="46"/>
  <c r="AB95" i="46"/>
  <c r="AA95" i="46"/>
  <c r="Z95" i="46"/>
  <c r="Y95" i="46"/>
  <c r="X95" i="46"/>
  <c r="W95" i="46"/>
  <c r="V95" i="46"/>
  <c r="U95" i="46"/>
  <c r="T95" i="46"/>
  <c r="S95" i="46"/>
  <c r="R95" i="46"/>
  <c r="Q95" i="46"/>
  <c r="P95" i="46"/>
  <c r="O95" i="46"/>
  <c r="N95" i="46"/>
  <c r="M95" i="46"/>
  <c r="L95" i="46"/>
  <c r="K95" i="46"/>
  <c r="J95" i="46"/>
  <c r="I95" i="46"/>
  <c r="H95" i="46"/>
  <c r="CC94" i="46"/>
  <c r="CC93" i="46"/>
  <c r="CC92" i="46"/>
  <c r="CC91" i="46"/>
  <c r="CC90" i="46"/>
  <c r="CC89" i="46"/>
  <c r="CC88" i="46"/>
  <c r="CC87" i="46"/>
  <c r="CC86" i="46"/>
  <c r="CC85" i="46"/>
  <c r="CC84" i="46"/>
  <c r="CC83" i="46"/>
  <c r="CC82" i="46"/>
  <c r="CC81" i="46"/>
  <c r="CC80" i="46"/>
  <c r="CC79" i="46"/>
  <c r="CB78" i="46"/>
  <c r="CA78" i="46"/>
  <c r="BZ78" i="46"/>
  <c r="BY78" i="46"/>
  <c r="BX78" i="46"/>
  <c r="BW78" i="46"/>
  <c r="BV78" i="46"/>
  <c r="BU78" i="46"/>
  <c r="BT78" i="46"/>
  <c r="BS78" i="46"/>
  <c r="BR78" i="46"/>
  <c r="BQ78" i="46"/>
  <c r="BP78" i="46"/>
  <c r="BO78" i="46"/>
  <c r="BN78" i="46"/>
  <c r="BM78" i="46"/>
  <c r="BL78" i="46"/>
  <c r="BK78" i="46"/>
  <c r="BJ78" i="46"/>
  <c r="BI78" i="46"/>
  <c r="BH78" i="46"/>
  <c r="BG78" i="46"/>
  <c r="BF78" i="46"/>
  <c r="BE78" i="46"/>
  <c r="BD78" i="46"/>
  <c r="BC78" i="46"/>
  <c r="BB78" i="46"/>
  <c r="BA78" i="46"/>
  <c r="AZ78" i="46"/>
  <c r="AY78" i="46"/>
  <c r="AX78" i="46"/>
  <c r="AW78" i="46"/>
  <c r="AV78" i="46"/>
  <c r="AU78" i="46"/>
  <c r="AT78" i="46"/>
  <c r="AS78" i="46"/>
  <c r="AR78" i="46"/>
  <c r="AQ78" i="46"/>
  <c r="AQ179" i="46" s="1"/>
  <c r="AQ464" i="46" s="1"/>
  <c r="AQ465" i="46" s="1"/>
  <c r="AP78" i="46"/>
  <c r="AO78" i="46"/>
  <c r="AN78" i="46"/>
  <c r="AM78" i="46"/>
  <c r="AL78" i="46"/>
  <c r="AK78" i="46"/>
  <c r="AJ78" i="46"/>
  <c r="AI78" i="46"/>
  <c r="AH78" i="46"/>
  <c r="AG78" i="46"/>
  <c r="AF78" i="46"/>
  <c r="AE78" i="46"/>
  <c r="AE179" i="46" s="1"/>
  <c r="AE464" i="46" s="1"/>
  <c r="AE465" i="46" s="1"/>
  <c r="AD78" i="46"/>
  <c r="AC78" i="46"/>
  <c r="AB78" i="46"/>
  <c r="AA78" i="46"/>
  <c r="Z78" i="46"/>
  <c r="Y78" i="46"/>
  <c r="X78" i="46"/>
  <c r="W78" i="46"/>
  <c r="V78" i="46"/>
  <c r="U78" i="46"/>
  <c r="T78" i="46"/>
  <c r="S78" i="46"/>
  <c r="R78" i="46"/>
  <c r="Q78" i="46"/>
  <c r="P78" i="46"/>
  <c r="O78" i="46"/>
  <c r="N78" i="46"/>
  <c r="M78" i="46"/>
  <c r="L78" i="46"/>
  <c r="K78" i="46"/>
  <c r="J78" i="46"/>
  <c r="I78" i="46"/>
  <c r="H78" i="46"/>
  <c r="CC77" i="46"/>
  <c r="CC76" i="46"/>
  <c r="CC75" i="46"/>
  <c r="CC74" i="46"/>
  <c r="CC73" i="46"/>
  <c r="CC72" i="46"/>
  <c r="CC71" i="46"/>
  <c r="CC70" i="46"/>
  <c r="CC69" i="46"/>
  <c r="CC68" i="46"/>
  <c r="CC67" i="46"/>
  <c r="CC66" i="46"/>
  <c r="CC65" i="46"/>
  <c r="CC64" i="46"/>
  <c r="CC63" i="46"/>
  <c r="CC78" i="46" s="1"/>
  <c r="CB62" i="46"/>
  <c r="CA62" i="46"/>
  <c r="BZ62" i="46"/>
  <c r="BY62" i="46"/>
  <c r="BX62" i="46"/>
  <c r="BW62" i="46"/>
  <c r="BV62" i="46"/>
  <c r="BU62" i="46"/>
  <c r="BT62" i="46"/>
  <c r="BS62" i="46"/>
  <c r="BR62" i="46"/>
  <c r="BQ62" i="46"/>
  <c r="BP62" i="46"/>
  <c r="BO62" i="46"/>
  <c r="BN62" i="46"/>
  <c r="BM62" i="46"/>
  <c r="BL62" i="46"/>
  <c r="BK62" i="46"/>
  <c r="BJ62" i="46"/>
  <c r="BI62" i="46"/>
  <c r="BH62" i="46"/>
  <c r="BG62" i="46"/>
  <c r="BF62" i="46"/>
  <c r="BE62" i="46"/>
  <c r="BD62" i="46"/>
  <c r="BC62" i="46"/>
  <c r="BB62" i="46"/>
  <c r="BA62" i="46"/>
  <c r="AZ62" i="46"/>
  <c r="AY62" i="46"/>
  <c r="AX62" i="46"/>
  <c r="AW62" i="46"/>
  <c r="AV62" i="46"/>
  <c r="AU62" i="46"/>
  <c r="AT62" i="46"/>
  <c r="AS62" i="46"/>
  <c r="AR62" i="46"/>
  <c r="AQ62" i="46"/>
  <c r="AP62" i="46"/>
  <c r="AO62" i="46"/>
  <c r="AN62" i="46"/>
  <c r="AM62" i="46"/>
  <c r="AL62" i="46"/>
  <c r="AK62" i="46"/>
  <c r="AJ62" i="46"/>
  <c r="AI62" i="46"/>
  <c r="AH62" i="46"/>
  <c r="AG62" i="46"/>
  <c r="AF62" i="46"/>
  <c r="AE62" i="46"/>
  <c r="AD62" i="46"/>
  <c r="AC62" i="46"/>
  <c r="AB62" i="46"/>
  <c r="AA62" i="46"/>
  <c r="Z62" i="46"/>
  <c r="Y62" i="46"/>
  <c r="X62" i="46"/>
  <c r="W62" i="46"/>
  <c r="V62" i="46"/>
  <c r="U62" i="46"/>
  <c r="T62" i="46"/>
  <c r="S62" i="46"/>
  <c r="R62" i="46"/>
  <c r="Q62" i="46"/>
  <c r="P62" i="46"/>
  <c r="O62" i="46"/>
  <c r="N62" i="46"/>
  <c r="M62" i="46"/>
  <c r="L62" i="46"/>
  <c r="K62" i="46"/>
  <c r="J62" i="46"/>
  <c r="I62" i="46"/>
  <c r="H62" i="46"/>
  <c r="CC61" i="46"/>
  <c r="CC60" i="46"/>
  <c r="CC59" i="46"/>
  <c r="CC58" i="46"/>
  <c r="CC57" i="46"/>
  <c r="CC62" i="46" s="1"/>
  <c r="CB56" i="46"/>
  <c r="CA56" i="46"/>
  <c r="BZ56" i="46"/>
  <c r="BY56" i="46"/>
  <c r="BX56" i="46"/>
  <c r="BW56" i="46"/>
  <c r="BV56" i="46"/>
  <c r="BU56" i="46"/>
  <c r="BT56" i="46"/>
  <c r="BS56" i="46"/>
  <c r="BR56" i="46"/>
  <c r="BQ56" i="46"/>
  <c r="BP56" i="46"/>
  <c r="BO56" i="46"/>
  <c r="BN56" i="46"/>
  <c r="BN179" i="46" s="1"/>
  <c r="BN464" i="46" s="1"/>
  <c r="BN465" i="46" s="1"/>
  <c r="BM56" i="46"/>
  <c r="BL56" i="46"/>
  <c r="BK56" i="46"/>
  <c r="BJ56" i="46"/>
  <c r="BI56" i="46"/>
  <c r="BH56" i="46"/>
  <c r="BG56" i="46"/>
  <c r="BF56" i="46"/>
  <c r="BE56" i="46"/>
  <c r="BD56" i="46"/>
  <c r="BC56" i="46"/>
  <c r="BB56" i="46"/>
  <c r="BA56" i="46"/>
  <c r="AZ56" i="46"/>
  <c r="AY56" i="46"/>
  <c r="AX56" i="46"/>
  <c r="AW56" i="46"/>
  <c r="AV56" i="46"/>
  <c r="AU56" i="46"/>
  <c r="AT56" i="46"/>
  <c r="AS56" i="46"/>
  <c r="AR56" i="46"/>
  <c r="AQ56" i="46"/>
  <c r="AP56" i="46"/>
  <c r="AP179" i="46" s="1"/>
  <c r="AP464" i="46" s="1"/>
  <c r="AP465" i="46" s="1"/>
  <c r="AO56" i="46"/>
  <c r="AN56" i="46"/>
  <c r="AM56" i="46"/>
  <c r="AL56" i="46"/>
  <c r="AK56" i="46"/>
  <c r="AJ56" i="46"/>
  <c r="AI56" i="46"/>
  <c r="AH56" i="46"/>
  <c r="AG56" i="46"/>
  <c r="AF56" i="46"/>
  <c r="AE56" i="46"/>
  <c r="AD56" i="46"/>
  <c r="AD179" i="46" s="1"/>
  <c r="AD464" i="46" s="1"/>
  <c r="AD465" i="46" s="1"/>
  <c r="AC56" i="46"/>
  <c r="AB56" i="46"/>
  <c r="AA56" i="46"/>
  <c r="Z56" i="46"/>
  <c r="Y56" i="46"/>
  <c r="X56" i="46"/>
  <c r="W56" i="46"/>
  <c r="V56" i="46"/>
  <c r="U56" i="46"/>
  <c r="T56" i="46"/>
  <c r="S56" i="46"/>
  <c r="S179" i="46" s="1"/>
  <c r="R56" i="46"/>
  <c r="Q56" i="46"/>
  <c r="P56" i="46"/>
  <c r="O56" i="46"/>
  <c r="N56" i="46"/>
  <c r="M56" i="46"/>
  <c r="L56" i="46"/>
  <c r="K56" i="46"/>
  <c r="J56" i="46"/>
  <c r="I56" i="46"/>
  <c r="H56" i="46"/>
  <c r="CC55" i="46"/>
  <c r="CC54" i="46"/>
  <c r="CC53" i="46"/>
  <c r="CC52" i="46"/>
  <c r="CC51" i="46"/>
  <c r="CC50" i="46"/>
  <c r="CC49" i="46"/>
  <c r="CC48" i="46"/>
  <c r="CB47" i="46"/>
  <c r="CA47" i="46"/>
  <c r="BZ47" i="46"/>
  <c r="BY47" i="46"/>
  <c r="BX47" i="46"/>
  <c r="BW47" i="46"/>
  <c r="BV47" i="46"/>
  <c r="BU47" i="46"/>
  <c r="BT47" i="46"/>
  <c r="BS47" i="46"/>
  <c r="BR47" i="46"/>
  <c r="BQ47" i="46"/>
  <c r="BP47" i="46"/>
  <c r="BO47" i="46"/>
  <c r="BN47" i="46"/>
  <c r="BM47" i="46"/>
  <c r="BL47" i="46"/>
  <c r="BK47" i="46"/>
  <c r="BJ47" i="46"/>
  <c r="BI47" i="46"/>
  <c r="BH47" i="46"/>
  <c r="BG47" i="46"/>
  <c r="BF47" i="46"/>
  <c r="BE47" i="46"/>
  <c r="BD47" i="46"/>
  <c r="BC47" i="46"/>
  <c r="BB47" i="46"/>
  <c r="BA47" i="46"/>
  <c r="AZ47" i="46"/>
  <c r="AY47" i="46"/>
  <c r="AX47" i="46"/>
  <c r="AW47" i="46"/>
  <c r="AV47" i="46"/>
  <c r="AU47" i="46"/>
  <c r="AT47" i="46"/>
  <c r="AS47" i="46"/>
  <c r="AR47" i="46"/>
  <c r="AQ47" i="46"/>
  <c r="AP47" i="46"/>
  <c r="AO47" i="46"/>
  <c r="AN47" i="46"/>
  <c r="AM47" i="46"/>
  <c r="AL47" i="46"/>
  <c r="AK47" i="46"/>
  <c r="AJ47" i="46"/>
  <c r="AI47" i="46"/>
  <c r="AH47" i="46"/>
  <c r="AG47" i="46"/>
  <c r="AF47" i="46"/>
  <c r="AE47" i="46"/>
  <c r="AD47" i="46"/>
  <c r="AC47" i="46"/>
  <c r="AB47" i="46"/>
  <c r="AA47" i="46"/>
  <c r="Z47" i="46"/>
  <c r="Y47" i="46"/>
  <c r="X47" i="46"/>
  <c r="W47" i="46"/>
  <c r="V47" i="46"/>
  <c r="U47" i="46"/>
  <c r="T47" i="46"/>
  <c r="S47" i="46"/>
  <c r="R47" i="46"/>
  <c r="Q47" i="46"/>
  <c r="P47" i="46"/>
  <c r="O47" i="46"/>
  <c r="N47" i="46"/>
  <c r="M47" i="46"/>
  <c r="L47" i="46"/>
  <c r="K47" i="46"/>
  <c r="J47" i="46"/>
  <c r="I47" i="46"/>
  <c r="H47" i="46"/>
  <c r="CC46" i="46"/>
  <c r="CC45" i="46"/>
  <c r="CC44" i="46"/>
  <c r="CC43" i="46"/>
  <c r="CC42" i="46"/>
  <c r="CC41" i="46"/>
  <c r="CB40" i="46"/>
  <c r="CA40" i="46"/>
  <c r="BZ40" i="46"/>
  <c r="BY40" i="46"/>
  <c r="BX40" i="46"/>
  <c r="BW40" i="46"/>
  <c r="BV40" i="46"/>
  <c r="BU40" i="46"/>
  <c r="BT40" i="46"/>
  <c r="BS40" i="46"/>
  <c r="BR40" i="46"/>
  <c r="BQ40" i="46"/>
  <c r="BP40" i="46"/>
  <c r="BO40" i="46"/>
  <c r="BN40" i="46"/>
  <c r="BM40" i="46"/>
  <c r="BL40" i="46"/>
  <c r="BK40" i="46"/>
  <c r="BJ40" i="46"/>
  <c r="BI40" i="46"/>
  <c r="BH40" i="46"/>
  <c r="BG40" i="46"/>
  <c r="BF40" i="46"/>
  <c r="BE40" i="46"/>
  <c r="BD40" i="46"/>
  <c r="BC40" i="46"/>
  <c r="BB40" i="46"/>
  <c r="BA40" i="46"/>
  <c r="AZ40" i="46"/>
  <c r="AY40" i="46"/>
  <c r="AX40" i="46"/>
  <c r="AW40" i="46"/>
  <c r="AV40" i="46"/>
  <c r="AU40" i="46"/>
  <c r="AT40" i="46"/>
  <c r="AS40" i="46"/>
  <c r="AR40" i="46"/>
  <c r="AQ40" i="46"/>
  <c r="AP40" i="46"/>
  <c r="AO40" i="46"/>
  <c r="AN40" i="46"/>
  <c r="AM40" i="46"/>
  <c r="AL40" i="46"/>
  <c r="AK40" i="46"/>
  <c r="AJ40" i="46"/>
  <c r="AI40" i="46"/>
  <c r="AH40" i="46"/>
  <c r="AG40" i="46"/>
  <c r="AF40" i="46"/>
  <c r="AE40" i="46"/>
  <c r="AD40" i="46"/>
  <c r="AC40" i="46"/>
  <c r="AB40" i="46"/>
  <c r="AA40" i="46"/>
  <c r="Z40" i="46"/>
  <c r="Y40" i="46"/>
  <c r="X40" i="46"/>
  <c r="W40" i="46"/>
  <c r="V40" i="46"/>
  <c r="U40" i="46"/>
  <c r="T40" i="46"/>
  <c r="S40" i="46"/>
  <c r="R40" i="46"/>
  <c r="Q40" i="46"/>
  <c r="P40" i="46"/>
  <c r="O40" i="46"/>
  <c r="N40" i="46"/>
  <c r="M40" i="46"/>
  <c r="L40" i="46"/>
  <c r="K40" i="46"/>
  <c r="J40" i="46"/>
  <c r="I40" i="46"/>
  <c r="H40" i="46"/>
  <c r="CC39" i="46"/>
  <c r="CC40" i="46" s="1"/>
  <c r="CB38" i="46"/>
  <c r="CA38" i="46"/>
  <c r="BZ38" i="46"/>
  <c r="BY38" i="46"/>
  <c r="BX38" i="46"/>
  <c r="BW38" i="46"/>
  <c r="BV38" i="46"/>
  <c r="BU38" i="46"/>
  <c r="BT38" i="46"/>
  <c r="BS38" i="46"/>
  <c r="BR38" i="46"/>
  <c r="BQ38" i="46"/>
  <c r="BP38" i="46"/>
  <c r="BO38" i="46"/>
  <c r="BN38" i="46"/>
  <c r="BM38" i="46"/>
  <c r="BL38" i="46"/>
  <c r="BK38" i="46"/>
  <c r="BJ38" i="46"/>
  <c r="BI38" i="46"/>
  <c r="BH38" i="46"/>
  <c r="BG38" i="46"/>
  <c r="BF38" i="46"/>
  <c r="BE38" i="46"/>
  <c r="BD38" i="46"/>
  <c r="BC38" i="46"/>
  <c r="BB38" i="46"/>
  <c r="BA38" i="46"/>
  <c r="AZ38" i="46"/>
  <c r="AY38" i="46"/>
  <c r="AX38" i="46"/>
  <c r="AW38" i="46"/>
  <c r="AV38" i="46"/>
  <c r="AU38" i="46"/>
  <c r="AT38" i="46"/>
  <c r="AS38" i="46"/>
  <c r="AR38" i="46"/>
  <c r="AQ38" i="46"/>
  <c r="AP38" i="46"/>
  <c r="AO38" i="46"/>
  <c r="AN38" i="46"/>
  <c r="AM38" i="46"/>
  <c r="AL38" i="46"/>
  <c r="AK38" i="46"/>
  <c r="AJ38" i="46"/>
  <c r="AI38" i="46"/>
  <c r="AH38" i="46"/>
  <c r="AG38" i="46"/>
  <c r="AF38" i="46"/>
  <c r="AE38" i="46"/>
  <c r="AD38" i="46"/>
  <c r="AC38" i="46"/>
  <c r="AB38" i="46"/>
  <c r="AA38" i="46"/>
  <c r="Z38" i="46"/>
  <c r="Y38" i="46"/>
  <c r="X38" i="46"/>
  <c r="W38" i="46"/>
  <c r="V38" i="46"/>
  <c r="U38" i="46"/>
  <c r="T38" i="46"/>
  <c r="S38" i="46"/>
  <c r="R38" i="46"/>
  <c r="Q38" i="46"/>
  <c r="P38" i="46"/>
  <c r="O38" i="46"/>
  <c r="N38" i="46"/>
  <c r="M38" i="46"/>
  <c r="L38" i="46"/>
  <c r="K38" i="46"/>
  <c r="J38" i="46"/>
  <c r="I38" i="46"/>
  <c r="H38" i="46"/>
  <c r="CC37" i="46"/>
  <c r="CC36" i="46"/>
  <c r="CC35" i="46"/>
  <c r="CC34" i="46"/>
  <c r="CC33" i="46"/>
  <c r="CC32" i="46"/>
  <c r="CC31" i="46"/>
  <c r="CC30" i="46"/>
  <c r="CC29" i="46"/>
  <c r="CC28" i="46"/>
  <c r="CC27" i="46"/>
  <c r="CC26" i="46"/>
  <c r="CC25" i="46"/>
  <c r="CC24" i="46"/>
  <c r="CC23" i="46"/>
  <c r="CC22" i="46"/>
  <c r="CC21" i="46"/>
  <c r="CC20" i="46"/>
  <c r="CC19" i="46"/>
  <c r="CC18" i="46"/>
  <c r="CC17" i="46"/>
  <c r="CC16" i="46"/>
  <c r="CC15" i="46"/>
  <c r="CC14" i="46"/>
  <c r="CC13" i="46"/>
  <c r="CC12" i="46"/>
  <c r="CC11" i="46"/>
  <c r="CC10" i="46"/>
  <c r="CC9" i="46"/>
  <c r="CC8" i="46"/>
  <c r="CC7" i="46"/>
  <c r="CC6" i="46"/>
  <c r="S464" i="46" l="1"/>
  <c r="S465" i="46" s="1"/>
  <c r="T463" i="46"/>
  <c r="CC56" i="46"/>
  <c r="CC119" i="46"/>
  <c r="CC172" i="46"/>
  <c r="O179" i="46"/>
  <c r="AA179" i="46"/>
  <c r="AM179" i="46"/>
  <c r="AY179" i="46"/>
  <c r="AY464" i="46" s="1"/>
  <c r="AY465" i="46" s="1"/>
  <c r="BK179" i="46"/>
  <c r="BK464" i="46" s="1"/>
  <c r="BK465" i="46" s="1"/>
  <c r="BW179" i="46"/>
  <c r="CC682" i="46"/>
  <c r="CC685" i="46"/>
  <c r="O788" i="46"/>
  <c r="AA788" i="46"/>
  <c r="AM788" i="46"/>
  <c r="AY788" i="46"/>
  <c r="BK788" i="46"/>
  <c r="BW788" i="46"/>
  <c r="CC714" i="46"/>
  <c r="H463" i="46"/>
  <c r="CB463" i="46"/>
  <c r="CB464" i="46" s="1"/>
  <c r="CB465" i="46" s="1"/>
  <c r="CA464" i="46"/>
  <c r="CA465" i="46" s="1"/>
  <c r="AN179" i="46"/>
  <c r="BX179" i="46"/>
  <c r="BU464" i="46"/>
  <c r="BU465" i="46" s="1"/>
  <c r="AR463" i="46"/>
  <c r="BL179" i="46"/>
  <c r="BA179" i="46"/>
  <c r="BA464" i="46" s="1"/>
  <c r="BA465" i="46" s="1"/>
  <c r="BM179" i="46"/>
  <c r="BM464" i="46" s="1"/>
  <c r="BM465" i="46" s="1"/>
  <c r="BY179" i="46"/>
  <c r="BY464" i="46" s="1"/>
  <c r="BY465" i="46" s="1"/>
  <c r="K179" i="46"/>
  <c r="K464" i="46" s="1"/>
  <c r="K465" i="46" s="1"/>
  <c r="W179" i="46"/>
  <c r="W464" i="46" s="1"/>
  <c r="W465" i="46" s="1"/>
  <c r="AI179" i="46"/>
  <c r="AI464" i="46" s="1"/>
  <c r="AI465" i="46" s="1"/>
  <c r="AU179" i="46"/>
  <c r="AU464" i="46" s="1"/>
  <c r="AU465" i="46" s="1"/>
  <c r="BG179" i="46"/>
  <c r="BG464" i="46" s="1"/>
  <c r="BG465" i="46" s="1"/>
  <c r="BS179" i="46"/>
  <c r="BS464" i="46" s="1"/>
  <c r="BS465" i="46" s="1"/>
  <c r="CC276" i="46"/>
  <c r="O463" i="46"/>
  <c r="AA463" i="46"/>
  <c r="AM463" i="46"/>
  <c r="AY463" i="46"/>
  <c r="BK463" i="46"/>
  <c r="BW463" i="46"/>
  <c r="CC687" i="46"/>
  <c r="Q788" i="46"/>
  <c r="AC788" i="46"/>
  <c r="AO788" i="46"/>
  <c r="BA788" i="46"/>
  <c r="BM788" i="46"/>
  <c r="BY788" i="46"/>
  <c r="CC705" i="46"/>
  <c r="BI464" i="46"/>
  <c r="BI465" i="46" s="1"/>
  <c r="AF463" i="46"/>
  <c r="P179" i="46"/>
  <c r="AC179" i="46"/>
  <c r="AC464" i="46" s="1"/>
  <c r="AC465" i="46" s="1"/>
  <c r="X179" i="46"/>
  <c r="X464" i="46" s="1"/>
  <c r="X465" i="46" s="1"/>
  <c r="AV179" i="46"/>
  <c r="AV464" i="46" s="1"/>
  <c r="AV465" i="46" s="1"/>
  <c r="M463" i="46"/>
  <c r="Y463" i="46"/>
  <c r="Y464" i="46" s="1"/>
  <c r="Y465" i="46" s="1"/>
  <c r="AK463" i="46"/>
  <c r="AK464" i="46" s="1"/>
  <c r="AK465" i="46" s="1"/>
  <c r="AW463" i="46"/>
  <c r="AW464" i="46" s="1"/>
  <c r="AW465" i="46" s="1"/>
  <c r="BI463" i="46"/>
  <c r="BU463" i="46"/>
  <c r="AK789" i="46"/>
  <c r="AW789" i="46"/>
  <c r="BI789" i="46"/>
  <c r="BU789" i="46"/>
  <c r="CC688" i="46"/>
  <c r="M788" i="46"/>
  <c r="M789" i="46" s="1"/>
  <c r="Y788" i="46"/>
  <c r="Y789" i="46" s="1"/>
  <c r="AK788" i="46"/>
  <c r="AW788" i="46"/>
  <c r="BI788" i="46"/>
  <c r="BU788" i="46"/>
  <c r="CC706" i="46"/>
  <c r="H464" i="46"/>
  <c r="H465" i="46" s="1"/>
  <c r="AT464" i="46"/>
  <c r="AT465" i="46" s="1"/>
  <c r="Q179" i="46"/>
  <c r="Q464" i="46" s="1"/>
  <c r="Q465" i="46" s="1"/>
  <c r="CC164" i="46"/>
  <c r="L179" i="46"/>
  <c r="L464" i="46" s="1"/>
  <c r="L465" i="46" s="1"/>
  <c r="AJ179" i="46"/>
  <c r="AJ464" i="46" s="1"/>
  <c r="AJ465" i="46" s="1"/>
  <c r="BH179" i="46"/>
  <c r="BH464" i="46" s="1"/>
  <c r="BH465" i="46" s="1"/>
  <c r="BT179" i="46"/>
  <c r="BT464" i="46" s="1"/>
  <c r="BT465" i="46" s="1"/>
  <c r="BZ179" i="46"/>
  <c r="BZ464" i="46" s="1"/>
  <c r="BZ465" i="46" s="1"/>
  <c r="CC211" i="46"/>
  <c r="CC389" i="46"/>
  <c r="S788" i="46"/>
  <c r="AE788" i="46"/>
  <c r="AE789" i="46" s="1"/>
  <c r="AQ788" i="46"/>
  <c r="BC788" i="46"/>
  <c r="BO788" i="46"/>
  <c r="CA788" i="46"/>
  <c r="CC707" i="46"/>
  <c r="CC717" i="46"/>
  <c r="M464" i="46"/>
  <c r="M465" i="46" s="1"/>
  <c r="AR464" i="46"/>
  <c r="AR465" i="46" s="1"/>
  <c r="U789" i="46"/>
  <c r="AO179" i="46"/>
  <c r="AO464" i="46" s="1"/>
  <c r="AO465" i="46" s="1"/>
  <c r="CC47" i="46"/>
  <c r="O789" i="46"/>
  <c r="AA789" i="46"/>
  <c r="AM789" i="46"/>
  <c r="AY789" i="46"/>
  <c r="BK789" i="46"/>
  <c r="BW789" i="46"/>
  <c r="CC708" i="46"/>
  <c r="T464" i="46"/>
  <c r="T465" i="46" s="1"/>
  <c r="AB179" i="46"/>
  <c r="AB464" i="46" s="1"/>
  <c r="AB465" i="46" s="1"/>
  <c r="V464" i="46"/>
  <c r="V465" i="46" s="1"/>
  <c r="I179" i="46"/>
  <c r="I464" i="46" s="1"/>
  <c r="I465" i="46" s="1"/>
  <c r="U179" i="46"/>
  <c r="U464" i="46" s="1"/>
  <c r="U465" i="46" s="1"/>
  <c r="AG179" i="46"/>
  <c r="AG464" i="46" s="1"/>
  <c r="AG465" i="46" s="1"/>
  <c r="AS179" i="46"/>
  <c r="AS464" i="46" s="1"/>
  <c r="AS465" i="46" s="1"/>
  <c r="BE179" i="46"/>
  <c r="BE464" i="46" s="1"/>
  <c r="BE465" i="46" s="1"/>
  <c r="BQ179" i="46"/>
  <c r="BQ464" i="46" s="1"/>
  <c r="BQ465" i="46" s="1"/>
  <c r="P463" i="46"/>
  <c r="AB463" i="46"/>
  <c r="AN463" i="46"/>
  <c r="AZ463" i="46"/>
  <c r="BL463" i="46"/>
  <c r="BX463" i="46"/>
  <c r="P683" i="46"/>
  <c r="AB683" i="46"/>
  <c r="AN683" i="46"/>
  <c r="AZ683" i="46"/>
  <c r="BL683" i="46"/>
  <c r="BX683" i="46"/>
  <c r="I788" i="46"/>
  <c r="I789" i="46" s="1"/>
  <c r="U788" i="46"/>
  <c r="AG788" i="46"/>
  <c r="AG789" i="46" s="1"/>
  <c r="AS788" i="46"/>
  <c r="BE788" i="46"/>
  <c r="BE789" i="46" s="1"/>
  <c r="BQ788" i="46"/>
  <c r="BQ789" i="46" s="1"/>
  <c r="CC698" i="46"/>
  <c r="CC719" i="46"/>
  <c r="BP463" i="46"/>
  <c r="BP464" i="46" s="1"/>
  <c r="BP465" i="46" s="1"/>
  <c r="AZ179" i="46"/>
  <c r="CC95" i="46"/>
  <c r="BB464" i="46"/>
  <c r="BB465" i="46" s="1"/>
  <c r="Q789" i="46"/>
  <c r="AC789" i="46"/>
  <c r="AO789" i="46"/>
  <c r="BA789" i="46"/>
  <c r="BM789" i="46"/>
  <c r="BY789" i="46"/>
  <c r="CC699" i="46"/>
  <c r="CC720" i="46"/>
  <c r="BC464" i="46"/>
  <c r="BC465" i="46" s="1"/>
  <c r="CC463" i="46"/>
  <c r="CC683" i="46"/>
  <c r="R697" i="46"/>
  <c r="R789" i="46" s="1"/>
  <c r="AD697" i="46"/>
  <c r="AD789" i="46" s="1"/>
  <c r="AP697" i="46"/>
  <c r="AP789" i="46" s="1"/>
  <c r="BB697" i="46"/>
  <c r="BB789" i="46" s="1"/>
  <c r="BN697" i="46"/>
  <c r="BN789" i="46" s="1"/>
  <c r="BZ697" i="46"/>
  <c r="BZ789" i="46" s="1"/>
  <c r="CC693" i="46"/>
  <c r="K788" i="46"/>
  <c r="K789" i="46" s="1"/>
  <c r="W788" i="46"/>
  <c r="W789" i="46" s="1"/>
  <c r="AI788" i="46"/>
  <c r="AI789" i="46" s="1"/>
  <c r="AU788" i="46"/>
  <c r="AU789" i="46" s="1"/>
  <c r="BG788" i="46"/>
  <c r="BG789" i="46" s="1"/>
  <c r="BS788" i="46"/>
  <c r="BS789" i="46" s="1"/>
  <c r="CC700" i="46"/>
  <c r="BD463" i="46"/>
  <c r="BD464" i="46" s="1"/>
  <c r="BD465" i="46" s="1"/>
  <c r="AF464" i="46"/>
  <c r="AF465" i="46" s="1"/>
  <c r="AS789" i="46"/>
  <c r="CC38" i="46"/>
  <c r="J463" i="46"/>
  <c r="J464" i="46" s="1"/>
  <c r="J465" i="46" s="1"/>
  <c r="V463" i="46"/>
  <c r="AH463" i="46"/>
  <c r="AH464" i="46" s="1"/>
  <c r="AH465" i="46" s="1"/>
  <c r="AT463" i="46"/>
  <c r="BF463" i="46"/>
  <c r="BF464" i="46" s="1"/>
  <c r="BF465" i="46" s="1"/>
  <c r="BR463" i="46"/>
  <c r="BR464" i="46" s="1"/>
  <c r="BR465" i="46" s="1"/>
  <c r="S789" i="46"/>
  <c r="AQ789" i="46"/>
  <c r="BC789" i="46"/>
  <c r="BO789" i="46"/>
  <c r="CA789" i="46"/>
  <c r="N697" i="46"/>
  <c r="N789" i="46" s="1"/>
  <c r="Z697" i="46"/>
  <c r="Z789" i="46" s="1"/>
  <c r="AL697" i="46"/>
  <c r="AL789" i="46" s="1"/>
  <c r="AX697" i="46"/>
  <c r="AX789" i="46" s="1"/>
  <c r="BJ697" i="46"/>
  <c r="BJ789" i="46" s="1"/>
  <c r="BV697" i="46"/>
  <c r="BV789" i="46" s="1"/>
  <c r="CC694" i="46"/>
  <c r="CC695" i="46"/>
  <c r="CC684" i="46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5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2" i="9"/>
  <c r="I21" i="9"/>
  <c r="I20" i="9"/>
  <c r="I19" i="9"/>
  <c r="I18" i="9"/>
  <c r="I17" i="9"/>
  <c r="I16" i="9"/>
  <c r="I15" i="9"/>
  <c r="I14" i="9"/>
  <c r="I13" i="9"/>
  <c r="I12" i="9"/>
  <c r="I11" i="9"/>
  <c r="I22" i="8"/>
  <c r="I21" i="8"/>
  <c r="I20" i="8"/>
  <c r="I19" i="8"/>
  <c r="I18" i="8"/>
  <c r="I17" i="8"/>
  <c r="I16" i="8"/>
  <c r="I15" i="8"/>
  <c r="I14" i="8"/>
  <c r="I13" i="8"/>
  <c r="I12" i="8"/>
  <c r="I11" i="8"/>
  <c r="I22" i="7"/>
  <c r="I21" i="7"/>
  <c r="I20" i="7"/>
  <c r="I19" i="7"/>
  <c r="I18" i="7"/>
  <c r="I17" i="7"/>
  <c r="I16" i="7"/>
  <c r="I15" i="7"/>
  <c r="I14" i="7"/>
  <c r="I13" i="7"/>
  <c r="I12" i="7"/>
  <c r="I11" i="7"/>
  <c r="I22" i="6"/>
  <c r="I21" i="6"/>
  <c r="I20" i="6"/>
  <c r="I19" i="6"/>
  <c r="I18" i="6"/>
  <c r="I17" i="6"/>
  <c r="I16" i="6"/>
  <c r="I15" i="6"/>
  <c r="I14" i="6"/>
  <c r="I13" i="6"/>
  <c r="I12" i="6"/>
  <c r="I11" i="6"/>
  <c r="I22" i="5"/>
  <c r="I21" i="5"/>
  <c r="I20" i="5"/>
  <c r="I19" i="5"/>
  <c r="I18" i="5"/>
  <c r="I17" i="5"/>
  <c r="I16" i="5"/>
  <c r="I15" i="5"/>
  <c r="I14" i="5"/>
  <c r="I13" i="5"/>
  <c r="I12" i="5"/>
  <c r="I11" i="5"/>
  <c r="I22" i="4"/>
  <c r="I21" i="4"/>
  <c r="I20" i="4"/>
  <c r="I19" i="4"/>
  <c r="I18" i="4"/>
  <c r="I17" i="4"/>
  <c r="I16" i="4"/>
  <c r="I15" i="4"/>
  <c r="I14" i="4"/>
  <c r="I13" i="4"/>
  <c r="I12" i="4"/>
  <c r="I11" i="4"/>
  <c r="I22" i="3"/>
  <c r="I21" i="3"/>
  <c r="I20" i="3"/>
  <c r="I19" i="3"/>
  <c r="I18" i="3"/>
  <c r="I17" i="3"/>
  <c r="I16" i="3"/>
  <c r="I15" i="3"/>
  <c r="I14" i="3"/>
  <c r="I13" i="3"/>
  <c r="I12" i="3"/>
  <c r="I11" i="3"/>
  <c r="I22" i="2"/>
  <c r="I21" i="2"/>
  <c r="I20" i="2"/>
  <c r="I19" i="2"/>
  <c r="I18" i="2"/>
  <c r="I17" i="2"/>
  <c r="I16" i="2"/>
  <c r="I15" i="2"/>
  <c r="I14" i="2"/>
  <c r="I13" i="2"/>
  <c r="I12" i="2"/>
  <c r="I11" i="2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2" i="1"/>
  <c r="I21" i="1"/>
  <c r="I20" i="1"/>
  <c r="I19" i="1"/>
  <c r="I18" i="1"/>
  <c r="I17" i="1"/>
  <c r="I16" i="1"/>
  <c r="I15" i="1"/>
  <c r="I14" i="1"/>
  <c r="I13" i="1"/>
  <c r="I12" i="1"/>
  <c r="I11" i="1"/>
  <c r="CC788" i="46" l="1"/>
  <c r="BL464" i="46"/>
  <c r="BL465" i="46" s="1"/>
  <c r="AM464" i="46"/>
  <c r="AM465" i="46" s="1"/>
  <c r="AA464" i="46"/>
  <c r="AA465" i="46" s="1"/>
  <c r="CC697" i="46"/>
  <c r="CC789" i="46" s="1"/>
  <c r="O464" i="46"/>
  <c r="O465" i="46" s="1"/>
  <c r="CC179" i="46"/>
  <c r="CC464" i="46" s="1"/>
  <c r="CC465" i="46" s="1"/>
  <c r="P464" i="46"/>
  <c r="P465" i="46" s="1"/>
  <c r="BX464" i="46"/>
  <c r="BX465" i="46" s="1"/>
  <c r="AN464" i="46"/>
  <c r="AN465" i="46" s="1"/>
  <c r="AZ464" i="46"/>
  <c r="AZ465" i="46" s="1"/>
  <c r="BW464" i="46"/>
  <c r="BW465" i="46" s="1"/>
  <c r="I42" i="9"/>
  <c r="I43" i="9" s="1"/>
  <c r="I44" i="9" s="1"/>
  <c r="I42" i="8"/>
  <c r="I43" i="8" s="1"/>
  <c r="I44" i="8" s="1"/>
  <c r="I42" i="7"/>
  <c r="I43" i="7" s="1"/>
  <c r="I44" i="7" s="1"/>
  <c r="I42" i="6"/>
  <c r="I43" i="6" s="1"/>
  <c r="I44" i="6" s="1"/>
  <c r="I42" i="5"/>
  <c r="I43" i="5" s="1"/>
  <c r="I44" i="5" s="1"/>
  <c r="I42" i="4"/>
  <c r="I43" i="4" s="1"/>
  <c r="I44" i="4" s="1"/>
  <c r="I42" i="3"/>
  <c r="I43" i="3" s="1"/>
  <c r="I44" i="3" s="1"/>
  <c r="I42" i="2"/>
  <c r="I43" i="2" s="1"/>
  <c r="I44" i="2" s="1"/>
  <c r="I23" i="9"/>
  <c r="I24" i="9" s="1"/>
  <c r="I25" i="9" s="1"/>
  <c r="I23" i="8"/>
  <c r="I24" i="8" s="1"/>
  <c r="I25" i="8" s="1"/>
  <c r="I23" i="7"/>
  <c r="I24" i="7" s="1"/>
  <c r="I25" i="7" s="1"/>
  <c r="I23" i="6"/>
  <c r="I24" i="6" s="1"/>
  <c r="I25" i="6" s="1"/>
  <c r="I23" i="5"/>
  <c r="I24" i="5" s="1"/>
  <c r="I25" i="5" s="1"/>
  <c r="I23" i="4"/>
  <c r="I24" i="4" s="1"/>
  <c r="I25" i="4" s="1"/>
  <c r="I23" i="3"/>
  <c r="I24" i="3" s="1"/>
  <c r="I25" i="3" s="1"/>
  <c r="I23" i="2"/>
  <c r="I24" i="2" s="1"/>
  <c r="I25" i="2" s="1"/>
  <c r="I42" i="1"/>
  <c r="I43" i="1" s="1"/>
  <c r="I44" i="1" s="1"/>
  <c r="I23" i="1"/>
  <c r="I24" i="1" s="1"/>
  <c r="I25" i="1" s="1"/>
  <c r="J29" i="6" l="1"/>
  <c r="C133" i="12" l="1"/>
  <c r="C87" i="12" l="1"/>
  <c r="C133" i="9" l="1"/>
  <c r="C122" i="9"/>
  <c r="C107" i="9"/>
  <c r="C93" i="9"/>
  <c r="C87" i="9"/>
  <c r="C70" i="9"/>
  <c r="C133" i="8"/>
  <c r="C122" i="8"/>
  <c r="C107" i="8"/>
  <c r="C93" i="8"/>
  <c r="C87" i="8"/>
  <c r="C70" i="8"/>
  <c r="C133" i="7"/>
  <c r="C122" i="7"/>
  <c r="C107" i="7"/>
  <c r="C93" i="7"/>
  <c r="C87" i="7"/>
  <c r="C70" i="7"/>
  <c r="C133" i="6"/>
  <c r="C122" i="6"/>
  <c r="C107" i="6"/>
  <c r="C93" i="6"/>
  <c r="C87" i="6"/>
  <c r="C70" i="6"/>
  <c r="C133" i="5"/>
  <c r="C122" i="5"/>
  <c r="C107" i="5"/>
  <c r="C93" i="5"/>
  <c r="C87" i="5"/>
  <c r="C70" i="5"/>
  <c r="C133" i="4"/>
  <c r="C122" i="4"/>
  <c r="C107" i="4"/>
  <c r="C93" i="4"/>
  <c r="C87" i="4"/>
  <c r="C70" i="4"/>
  <c r="C133" i="3"/>
  <c r="C122" i="3"/>
  <c r="C107" i="3"/>
  <c r="C93" i="3"/>
  <c r="C87" i="3"/>
  <c r="C70" i="3"/>
  <c r="C133" i="2"/>
  <c r="C122" i="2"/>
  <c r="C107" i="2"/>
  <c r="C93" i="2"/>
  <c r="C87" i="2"/>
  <c r="C70" i="2"/>
  <c r="C87" i="1"/>
  <c r="K46" i="11" l="1"/>
  <c r="J46" i="11"/>
  <c r="I46" i="11"/>
  <c r="H46" i="11"/>
  <c r="G46" i="11"/>
  <c r="F46" i="11"/>
  <c r="E46" i="11"/>
  <c r="D46" i="11"/>
  <c r="C46" i="11"/>
  <c r="D11" i="12" l="1"/>
  <c r="L6" i="11"/>
  <c r="G11" i="12" l="1"/>
  <c r="J11" i="12" l="1"/>
  <c r="I11" i="12"/>
  <c r="D23" i="1"/>
  <c r="C23" i="1"/>
  <c r="C24" i="1" s="1"/>
  <c r="C25" i="1" s="1"/>
  <c r="D24" i="1" l="1"/>
  <c r="D25" i="1" l="1"/>
  <c r="C54" i="12" l="1"/>
  <c r="D54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C133" i="1" l="1"/>
  <c r="C122" i="1"/>
  <c r="C107" i="1"/>
  <c r="C93" i="1"/>
  <c r="C70" i="1"/>
  <c r="D54" i="1"/>
  <c r="C36" i="11" l="1"/>
  <c r="C37" i="11" s="1"/>
  <c r="J28" i="9" l="1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J40" i="1"/>
  <c r="J41" i="1"/>
  <c r="C42" i="1" l="1"/>
  <c r="C46" i="1" s="1"/>
  <c r="D28" i="12" l="1"/>
  <c r="D29" i="12"/>
  <c r="D30" i="12"/>
  <c r="D31" i="12"/>
  <c r="D32" i="12"/>
  <c r="D33" i="12"/>
  <c r="D34" i="12"/>
  <c r="D35" i="12"/>
  <c r="D36" i="12"/>
  <c r="D37" i="12"/>
  <c r="D38" i="12"/>
  <c r="D39" i="12"/>
  <c r="D41" i="12"/>
  <c r="D40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1" i="12"/>
  <c r="C40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2" i="2"/>
  <c r="C46" i="2" l="1"/>
  <c r="F23" i="12"/>
  <c r="C93" i="12"/>
  <c r="C53" i="12"/>
  <c r="D53" i="12" s="1"/>
  <c r="C52" i="12"/>
  <c r="D52" i="12" s="1"/>
  <c r="C51" i="12"/>
  <c r="D51" i="12" s="1"/>
  <c r="D53" i="1"/>
  <c r="D52" i="1"/>
  <c r="D51" i="1"/>
  <c r="D42" i="9"/>
  <c r="C42" i="9"/>
  <c r="D42" i="8"/>
  <c r="C42" i="8"/>
  <c r="D42" i="7"/>
  <c r="D42" i="6"/>
  <c r="C42" i="6"/>
  <c r="D42" i="5"/>
  <c r="C42" i="5"/>
  <c r="D42" i="4"/>
  <c r="C42" i="4"/>
  <c r="D42" i="3"/>
  <c r="C42" i="3"/>
  <c r="D42" i="2"/>
  <c r="F24" i="12" l="1"/>
  <c r="D27" i="12"/>
  <c r="F42" i="12" s="1"/>
  <c r="F43" i="12" s="1"/>
  <c r="F44" i="12" s="1"/>
  <c r="C27" i="12"/>
  <c r="C42" i="12" s="1"/>
  <c r="C11" i="12"/>
  <c r="M40" i="9"/>
  <c r="J21" i="9"/>
  <c r="L21" i="9" s="1"/>
  <c r="M40" i="8"/>
  <c r="J21" i="8"/>
  <c r="M21" i="8" s="1"/>
  <c r="M40" i="7"/>
  <c r="J21" i="7"/>
  <c r="M21" i="7" s="1"/>
  <c r="M40" i="6"/>
  <c r="J21" i="6"/>
  <c r="M21" i="6" s="1"/>
  <c r="M40" i="5"/>
  <c r="J21" i="5"/>
  <c r="M21" i="5" s="1"/>
  <c r="C23" i="5"/>
  <c r="C46" i="5" s="1"/>
  <c r="M40" i="4"/>
  <c r="J21" i="4"/>
  <c r="M21" i="4" s="1"/>
  <c r="C23" i="4"/>
  <c r="C46" i="4" s="1"/>
  <c r="C23" i="3"/>
  <c r="C46" i="3" s="1"/>
  <c r="M40" i="3"/>
  <c r="J21" i="3"/>
  <c r="M41" i="2"/>
  <c r="J20" i="1"/>
  <c r="J21" i="1"/>
  <c r="M21" i="1" s="1"/>
  <c r="J22" i="1"/>
  <c r="J21" i="2"/>
  <c r="M21" i="2" s="1"/>
  <c r="J22" i="2"/>
  <c r="D23" i="2"/>
  <c r="C24" i="2"/>
  <c r="C43" i="1"/>
  <c r="C44" i="1" s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I46" i="1" s="1"/>
  <c r="M40" i="1"/>
  <c r="E40" i="1"/>
  <c r="E21" i="1"/>
  <c r="C18" i="11"/>
  <c r="D36" i="11"/>
  <c r="E36" i="11"/>
  <c r="F36" i="11"/>
  <c r="G36" i="11"/>
  <c r="H36" i="11"/>
  <c r="I36" i="11"/>
  <c r="J36" i="11"/>
  <c r="K36" i="11"/>
  <c r="L35" i="11"/>
  <c r="G41" i="12" s="1"/>
  <c r="L16" i="11"/>
  <c r="G21" i="12" s="1"/>
  <c r="F46" i="12" l="1"/>
  <c r="F47" i="12"/>
  <c r="D46" i="1"/>
  <c r="E46" i="1" s="1"/>
  <c r="C25" i="2"/>
  <c r="I46" i="2"/>
  <c r="D46" i="2"/>
  <c r="E46" i="2" s="1"/>
  <c r="C23" i="12"/>
  <c r="C46" i="12" s="1"/>
  <c r="C47" i="12" s="1"/>
  <c r="D24" i="2"/>
  <c r="D42" i="12"/>
  <c r="C38" i="11"/>
  <c r="C39" i="11" s="1"/>
  <c r="C19" i="11"/>
  <c r="D43" i="1"/>
  <c r="I47" i="1" s="1"/>
  <c r="K40" i="3"/>
  <c r="K41" i="2"/>
  <c r="E40" i="12"/>
  <c r="K21" i="3"/>
  <c r="L21" i="3"/>
  <c r="E21" i="12"/>
  <c r="J21" i="12"/>
  <c r="M21" i="9"/>
  <c r="K40" i="9"/>
  <c r="L40" i="9"/>
  <c r="K40" i="8"/>
  <c r="L40" i="8"/>
  <c r="K40" i="7"/>
  <c r="L40" i="7"/>
  <c r="L40" i="6"/>
  <c r="K40" i="6"/>
  <c r="K40" i="5"/>
  <c r="L40" i="5"/>
  <c r="K40" i="4"/>
  <c r="L40" i="4"/>
  <c r="M21" i="3"/>
  <c r="L40" i="3"/>
  <c r="L41" i="2"/>
  <c r="H21" i="12"/>
  <c r="I21" i="12"/>
  <c r="K21" i="9"/>
  <c r="K21" i="8"/>
  <c r="L21" i="8"/>
  <c r="K21" i="7"/>
  <c r="L21" i="7"/>
  <c r="K21" i="6"/>
  <c r="L21" i="6"/>
  <c r="K21" i="5"/>
  <c r="L21" i="5"/>
  <c r="K21" i="4"/>
  <c r="L21" i="4"/>
  <c r="K21" i="2"/>
  <c r="L21" i="2"/>
  <c r="K40" i="1"/>
  <c r="L40" i="1"/>
  <c r="K21" i="1"/>
  <c r="L21" i="1"/>
  <c r="D25" i="2" l="1"/>
  <c r="I48" i="1"/>
  <c r="D44" i="1"/>
  <c r="E44" i="1" s="1"/>
  <c r="C122" i="12"/>
  <c r="C107" i="12"/>
  <c r="C70" i="12"/>
  <c r="E25" i="2" l="1"/>
  <c r="D18" i="11"/>
  <c r="E18" i="11"/>
  <c r="F18" i="11"/>
  <c r="G18" i="11"/>
  <c r="H18" i="11"/>
  <c r="I18" i="11"/>
  <c r="J18" i="11"/>
  <c r="K18" i="11"/>
  <c r="J23" i="9" s="1"/>
  <c r="D23" i="12" l="1"/>
  <c r="D48" i="12" l="1"/>
  <c r="C48" i="12" s="1"/>
  <c r="D46" i="12"/>
  <c r="D24" i="12"/>
  <c r="D25" i="12" s="1"/>
  <c r="D47" i="12" l="1"/>
  <c r="D49" i="12"/>
  <c r="D50" i="12"/>
  <c r="C50" i="12" s="1"/>
  <c r="J24" i="1"/>
  <c r="C24" i="4"/>
  <c r="C23" i="9"/>
  <c r="C46" i="9" s="1"/>
  <c r="D23" i="9"/>
  <c r="C43" i="9"/>
  <c r="C44" i="9" s="1"/>
  <c r="I46" i="9" l="1"/>
  <c r="D46" i="9"/>
  <c r="E46" i="9" s="1"/>
  <c r="C25" i="4"/>
  <c r="J25" i="1"/>
  <c r="C24" i="9"/>
  <c r="D24" i="9"/>
  <c r="D43" i="9"/>
  <c r="E42" i="9"/>
  <c r="D44" i="9" l="1"/>
  <c r="E44" i="9" s="1"/>
  <c r="D25" i="9"/>
  <c r="D47" i="9"/>
  <c r="C25" i="9"/>
  <c r="C48" i="9" s="1"/>
  <c r="C47" i="9"/>
  <c r="E24" i="9"/>
  <c r="E43" i="9"/>
  <c r="H19" i="11"/>
  <c r="J24" i="6" s="1"/>
  <c r="F37" i="11"/>
  <c r="J43" i="4" s="1"/>
  <c r="J44" i="4" s="1"/>
  <c r="E25" i="9" l="1"/>
  <c r="D48" i="9"/>
  <c r="E48" i="9" s="1"/>
  <c r="D50" i="9"/>
  <c r="C50" i="9" s="1"/>
  <c r="E47" i="9"/>
  <c r="D49" i="9"/>
  <c r="C49" i="9" s="1"/>
  <c r="I48" i="9"/>
  <c r="I47" i="9"/>
  <c r="J25" i="6"/>
  <c r="C43" i="12"/>
  <c r="C44" i="12" s="1"/>
  <c r="C43" i="8"/>
  <c r="C44" i="8" s="1"/>
  <c r="C43" i="7"/>
  <c r="C44" i="7" s="1"/>
  <c r="C43" i="6"/>
  <c r="C44" i="6" s="1"/>
  <c r="C43" i="5"/>
  <c r="C44" i="5" s="1"/>
  <c r="C43" i="4"/>
  <c r="C43" i="3"/>
  <c r="C44" i="3" s="1"/>
  <c r="C43" i="2"/>
  <c r="C24" i="12"/>
  <c r="C25" i="12" s="1"/>
  <c r="E25" i="12" s="1"/>
  <c r="D23" i="8"/>
  <c r="C23" i="8"/>
  <c r="C46" i="8" s="1"/>
  <c r="D23" i="7"/>
  <c r="C23" i="7"/>
  <c r="C46" i="7" s="1"/>
  <c r="D23" i="6"/>
  <c r="C23" i="6"/>
  <c r="C46" i="6" s="1"/>
  <c r="D23" i="5"/>
  <c r="C24" i="5"/>
  <c r="D23" i="4"/>
  <c r="D23" i="3"/>
  <c r="C24" i="3"/>
  <c r="I46" i="6" l="1"/>
  <c r="D46" i="6"/>
  <c r="E46" i="6" s="1"/>
  <c r="I46" i="3"/>
  <c r="D46" i="3"/>
  <c r="E46" i="3" s="1"/>
  <c r="I46" i="8"/>
  <c r="D46" i="8"/>
  <c r="E46" i="8" s="1"/>
  <c r="C44" i="2"/>
  <c r="C48" i="2" s="1"/>
  <c r="C47" i="2"/>
  <c r="I46" i="7"/>
  <c r="D46" i="7"/>
  <c r="E46" i="7" s="1"/>
  <c r="C47" i="3"/>
  <c r="C25" i="3"/>
  <c r="C48" i="3" s="1"/>
  <c r="C25" i="5"/>
  <c r="C48" i="5" s="1"/>
  <c r="C47" i="5"/>
  <c r="I46" i="5"/>
  <c r="D46" i="5"/>
  <c r="E46" i="5" s="1"/>
  <c r="I46" i="4"/>
  <c r="D46" i="4"/>
  <c r="E46" i="4" s="1"/>
  <c r="C44" i="4"/>
  <c r="C48" i="4" s="1"/>
  <c r="C47" i="4"/>
  <c r="C24" i="8"/>
  <c r="C24" i="7"/>
  <c r="C24" i="6"/>
  <c r="D43" i="2"/>
  <c r="D24" i="8"/>
  <c r="D43" i="8"/>
  <c r="D24" i="7"/>
  <c r="D43" i="7"/>
  <c r="D24" i="6"/>
  <c r="D43" i="6"/>
  <c r="D24" i="5"/>
  <c r="D43" i="5"/>
  <c r="D24" i="4"/>
  <c r="D43" i="4"/>
  <c r="D24" i="3"/>
  <c r="D43" i="3"/>
  <c r="E23" i="1"/>
  <c r="L47" i="11"/>
  <c r="E43" i="2" l="1"/>
  <c r="D44" i="5"/>
  <c r="E44" i="5" s="1"/>
  <c r="D25" i="6"/>
  <c r="D47" i="6"/>
  <c r="D25" i="5"/>
  <c r="D47" i="5"/>
  <c r="D44" i="8"/>
  <c r="E44" i="8" s="1"/>
  <c r="D44" i="6"/>
  <c r="E44" i="6" s="1"/>
  <c r="D47" i="8"/>
  <c r="D25" i="8"/>
  <c r="C47" i="8"/>
  <c r="C25" i="8"/>
  <c r="C48" i="8" s="1"/>
  <c r="D44" i="7"/>
  <c r="E44" i="7" s="1"/>
  <c r="D47" i="7"/>
  <c r="D25" i="7"/>
  <c r="D44" i="2"/>
  <c r="D47" i="2"/>
  <c r="D25" i="3"/>
  <c r="D47" i="3"/>
  <c r="C47" i="6"/>
  <c r="C25" i="6"/>
  <c r="C48" i="6" s="1"/>
  <c r="D44" i="3"/>
  <c r="E44" i="3" s="1"/>
  <c r="C47" i="7"/>
  <c r="C25" i="7"/>
  <c r="C48" i="7" s="1"/>
  <c r="D25" i="4"/>
  <c r="D47" i="4"/>
  <c r="E47" i="4" s="1"/>
  <c r="D44" i="4"/>
  <c r="D48" i="1"/>
  <c r="D47" i="1"/>
  <c r="C48" i="1"/>
  <c r="E48" i="1" s="1"/>
  <c r="C47" i="1"/>
  <c r="E43" i="5"/>
  <c r="E43" i="8"/>
  <c r="E24" i="8"/>
  <c r="E43" i="7"/>
  <c r="E24" i="7"/>
  <c r="E24" i="6"/>
  <c r="M24" i="6"/>
  <c r="E43" i="6"/>
  <c r="E24" i="5"/>
  <c r="M43" i="4"/>
  <c r="E43" i="4"/>
  <c r="E24" i="4"/>
  <c r="E43" i="3"/>
  <c r="E24" i="3"/>
  <c r="E24" i="2"/>
  <c r="E24" i="1"/>
  <c r="M24" i="1"/>
  <c r="J12" i="1"/>
  <c r="J13" i="1"/>
  <c r="J14" i="1"/>
  <c r="J15" i="1"/>
  <c r="J16" i="1"/>
  <c r="J17" i="1"/>
  <c r="J18" i="1"/>
  <c r="J19" i="1"/>
  <c r="J11" i="1"/>
  <c r="E47" i="1" l="1"/>
  <c r="I47" i="7"/>
  <c r="I48" i="7"/>
  <c r="D50" i="5"/>
  <c r="C50" i="5" s="1"/>
  <c r="E47" i="5"/>
  <c r="D49" i="5"/>
  <c r="C49" i="5" s="1"/>
  <c r="E44" i="2"/>
  <c r="D48" i="2"/>
  <c r="E48" i="2" s="1"/>
  <c r="E25" i="5"/>
  <c r="D48" i="5"/>
  <c r="E48" i="5" s="1"/>
  <c r="D50" i="7"/>
  <c r="C50" i="7" s="1"/>
  <c r="D49" i="7"/>
  <c r="C49" i="7" s="1"/>
  <c r="E47" i="7"/>
  <c r="I47" i="5"/>
  <c r="I48" i="5"/>
  <c r="D50" i="6"/>
  <c r="C50" i="6" s="1"/>
  <c r="E47" i="6"/>
  <c r="D49" i="6"/>
  <c r="C49" i="6" s="1"/>
  <c r="D50" i="3"/>
  <c r="C50" i="3" s="1"/>
  <c r="D49" i="3"/>
  <c r="C49" i="3" s="1"/>
  <c r="E47" i="3"/>
  <c r="E25" i="6"/>
  <c r="D48" i="6"/>
  <c r="E48" i="6" s="1"/>
  <c r="M25" i="6"/>
  <c r="E25" i="3"/>
  <c r="D48" i="3"/>
  <c r="E48" i="3" s="1"/>
  <c r="E25" i="8"/>
  <c r="D48" i="8"/>
  <c r="E48" i="8" s="1"/>
  <c r="I47" i="6"/>
  <c r="I48" i="2"/>
  <c r="I47" i="2"/>
  <c r="I48" i="3"/>
  <c r="I47" i="3"/>
  <c r="D50" i="8"/>
  <c r="C50" i="8" s="1"/>
  <c r="D49" i="8"/>
  <c r="C49" i="8" s="1"/>
  <c r="E47" i="8"/>
  <c r="E25" i="7"/>
  <c r="D48" i="7"/>
  <c r="E48" i="7" s="1"/>
  <c r="D50" i="2"/>
  <c r="C50" i="2" s="1"/>
  <c r="D49" i="2"/>
  <c r="C49" i="2" s="1"/>
  <c r="E47" i="2"/>
  <c r="I47" i="8"/>
  <c r="I48" i="8"/>
  <c r="L44" i="4"/>
  <c r="K44" i="4"/>
  <c r="E25" i="4"/>
  <c r="D48" i="4"/>
  <c r="E48" i="4" s="1"/>
  <c r="E44" i="4"/>
  <c r="M44" i="4"/>
  <c r="D50" i="4"/>
  <c r="C50" i="4" s="1"/>
  <c r="D49" i="4"/>
  <c r="C49" i="4" s="1"/>
  <c r="I48" i="4"/>
  <c r="I47" i="4"/>
  <c r="D50" i="1"/>
  <c r="C50" i="1" s="1"/>
  <c r="D49" i="1"/>
  <c r="C49" i="1" s="1"/>
  <c r="L25" i="1"/>
  <c r="E25" i="1"/>
  <c r="M25" i="1"/>
  <c r="M11" i="1"/>
  <c r="L11" i="1"/>
  <c r="K24" i="6"/>
  <c r="K25" i="6" s="1"/>
  <c r="L24" i="6"/>
  <c r="K43" i="4"/>
  <c r="L43" i="4"/>
  <c r="L24" i="1"/>
  <c r="K24" i="1"/>
  <c r="K25" i="1" s="1"/>
  <c r="D19" i="11"/>
  <c r="J24" i="2" s="1"/>
  <c r="I48" i="6" l="1"/>
  <c r="L25" i="6"/>
  <c r="J25" i="2"/>
  <c r="M25" i="2" s="1"/>
  <c r="K24" i="2"/>
  <c r="K25" i="2" s="1"/>
  <c r="M24" i="2"/>
  <c r="L24" i="2"/>
  <c r="L25" i="2" l="1"/>
  <c r="E11" i="1"/>
  <c r="J22" i="9" l="1"/>
  <c r="J20" i="9"/>
  <c r="J19" i="9"/>
  <c r="J18" i="9"/>
  <c r="J17" i="9"/>
  <c r="J16" i="9"/>
  <c r="J15" i="9"/>
  <c r="J14" i="9"/>
  <c r="J13" i="9"/>
  <c r="J12" i="9"/>
  <c r="J22" i="8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9"/>
  <c r="J11" i="9"/>
  <c r="J27" i="8"/>
  <c r="J11" i="8"/>
  <c r="J27" i="7"/>
  <c r="J11" i="7"/>
  <c r="J27" i="5"/>
  <c r="J11" i="5"/>
  <c r="J27" i="4"/>
  <c r="J11" i="4"/>
  <c r="J27" i="3"/>
  <c r="J11" i="3"/>
  <c r="J27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L27" i="1" s="1"/>
  <c r="L41" i="9" l="1"/>
  <c r="E41" i="9"/>
  <c r="L39" i="9"/>
  <c r="E39" i="9"/>
  <c r="L38" i="9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E42" i="8"/>
  <c r="L41" i="8"/>
  <c r="E41" i="8"/>
  <c r="L39" i="8"/>
  <c r="E39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E42" i="7"/>
  <c r="M41" i="7"/>
  <c r="L41" i="7"/>
  <c r="K41" i="7"/>
  <c r="E41" i="7"/>
  <c r="M39" i="7"/>
  <c r="L39" i="7"/>
  <c r="K39" i="7"/>
  <c r="E39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E42" i="5"/>
  <c r="L41" i="5"/>
  <c r="E41" i="5"/>
  <c r="L39" i="5"/>
  <c r="E39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E42" i="4"/>
  <c r="L41" i="4"/>
  <c r="E41" i="4"/>
  <c r="L39" i="4"/>
  <c r="E39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E42" i="3"/>
  <c r="L41" i="3"/>
  <c r="K41" i="3"/>
  <c r="E41" i="3"/>
  <c r="M39" i="3"/>
  <c r="L39" i="3"/>
  <c r="K39" i="3"/>
  <c r="E39" i="3"/>
  <c r="L38" i="3"/>
  <c r="E38" i="3"/>
  <c r="L37" i="3"/>
  <c r="E37" i="3"/>
  <c r="L36" i="3"/>
  <c r="E36" i="3"/>
  <c r="L35" i="3"/>
  <c r="K35" i="3"/>
  <c r="E35" i="3"/>
  <c r="L34" i="3"/>
  <c r="K34" i="3"/>
  <c r="E34" i="3"/>
  <c r="L33" i="3"/>
  <c r="E33" i="3"/>
  <c r="L32" i="3"/>
  <c r="E32" i="3"/>
  <c r="L31" i="3"/>
  <c r="K31" i="3"/>
  <c r="E31" i="3"/>
  <c r="L30" i="3"/>
  <c r="E30" i="3"/>
  <c r="L29" i="3"/>
  <c r="K29" i="3"/>
  <c r="E29" i="3"/>
  <c r="M28" i="3"/>
  <c r="L28" i="3"/>
  <c r="K28" i="3"/>
  <c r="E28" i="3"/>
  <c r="M27" i="3"/>
  <c r="L27" i="3"/>
  <c r="K27" i="3"/>
  <c r="E27" i="3"/>
  <c r="E42" i="2"/>
  <c r="L40" i="2"/>
  <c r="E40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41" i="1"/>
  <c r="L39" i="1"/>
  <c r="E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E27" i="1"/>
  <c r="E23" i="9"/>
  <c r="M22" i="9"/>
  <c r="E22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3" i="8"/>
  <c r="L22" i="8"/>
  <c r="E22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3" i="7"/>
  <c r="L22" i="7"/>
  <c r="E22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3" i="5"/>
  <c r="M22" i="5"/>
  <c r="E22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3" i="4"/>
  <c r="L22" i="4"/>
  <c r="E22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3" i="3"/>
  <c r="L22" i="3"/>
  <c r="E22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3" i="2"/>
  <c r="L22" i="2"/>
  <c r="E22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2" i="1"/>
  <c r="E22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23" i="12" l="1"/>
  <c r="E11" i="12"/>
  <c r="M29" i="3"/>
  <c r="K30" i="3"/>
  <c r="M30" i="3"/>
  <c r="M31" i="3"/>
  <c r="K32" i="3"/>
  <c r="M32" i="3"/>
  <c r="K33" i="3"/>
  <c r="M33" i="3"/>
  <c r="M34" i="3"/>
  <c r="M35" i="3"/>
  <c r="K36" i="3"/>
  <c r="M36" i="3"/>
  <c r="K37" i="3"/>
  <c r="M37" i="3"/>
  <c r="K38" i="3"/>
  <c r="M41" i="3"/>
  <c r="M38" i="3"/>
  <c r="K12" i="3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39" i="9"/>
  <c r="M39" i="9"/>
  <c r="K41" i="9"/>
  <c r="M41" i="9"/>
  <c r="K11" i="2"/>
  <c r="M11" i="2"/>
  <c r="K12" i="2"/>
  <c r="M12" i="2"/>
  <c r="K13" i="2"/>
  <c r="K22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2" i="7"/>
  <c r="M22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2" i="8"/>
  <c r="M22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39" i="8"/>
  <c r="M39" i="8"/>
  <c r="K41" i="8"/>
  <c r="M41" i="8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39" i="5"/>
  <c r="M39" i="5"/>
  <c r="K41" i="5"/>
  <c r="M41" i="5"/>
  <c r="M17" i="4"/>
  <c r="K18" i="4"/>
  <c r="M18" i="4"/>
  <c r="K19" i="4"/>
  <c r="M19" i="4"/>
  <c r="K20" i="4"/>
  <c r="M20" i="4"/>
  <c r="K22" i="4"/>
  <c r="M22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39" i="4"/>
  <c r="M39" i="4"/>
  <c r="K41" i="4"/>
  <c r="M41" i="4"/>
  <c r="K11" i="4"/>
  <c r="M11" i="4"/>
  <c r="K12" i="4"/>
  <c r="M12" i="4"/>
  <c r="K13" i="4"/>
  <c r="M13" i="4"/>
  <c r="K14" i="4"/>
  <c r="M14" i="4"/>
  <c r="K15" i="4"/>
  <c r="M15" i="4"/>
  <c r="K16" i="4"/>
  <c r="M16" i="4"/>
  <c r="E28" i="12"/>
  <c r="E46" i="12" s="1"/>
  <c r="E30" i="12"/>
  <c r="E34" i="12"/>
  <c r="E36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2" i="3"/>
  <c r="M22" i="3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K40" i="2"/>
  <c r="M40" i="2"/>
  <c r="E32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2" i="2"/>
  <c r="E38" i="12"/>
  <c r="E41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2" i="1"/>
  <c r="M22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1" i="1"/>
  <c r="M41" i="1"/>
  <c r="E12" i="12"/>
  <c r="E13" i="12"/>
  <c r="E14" i="12"/>
  <c r="E15" i="12"/>
  <c r="E16" i="12"/>
  <c r="E17" i="12"/>
  <c r="E18" i="12"/>
  <c r="E19" i="12"/>
  <c r="E20" i="12"/>
  <c r="E22" i="12"/>
  <c r="E27" i="12"/>
  <c r="E29" i="12"/>
  <c r="E31" i="12"/>
  <c r="E33" i="12"/>
  <c r="E35" i="12"/>
  <c r="E37" i="12"/>
  <c r="E39" i="12"/>
  <c r="L11" i="9"/>
  <c r="L12" i="9"/>
  <c r="L13" i="9"/>
  <c r="L14" i="9"/>
  <c r="L15" i="9"/>
  <c r="L16" i="9"/>
  <c r="L17" i="9"/>
  <c r="L18" i="9"/>
  <c r="L19" i="9"/>
  <c r="L20" i="9"/>
  <c r="L22" i="9"/>
  <c r="K11" i="9"/>
  <c r="K12" i="9"/>
  <c r="K13" i="9"/>
  <c r="K14" i="9"/>
  <c r="K15" i="9"/>
  <c r="K16" i="9"/>
  <c r="K17" i="9"/>
  <c r="K18" i="9"/>
  <c r="K19" i="9"/>
  <c r="K20" i="9"/>
  <c r="K22" i="9"/>
  <c r="L11" i="5"/>
  <c r="L12" i="5"/>
  <c r="L13" i="5"/>
  <c r="L14" i="5"/>
  <c r="L15" i="5"/>
  <c r="L16" i="5"/>
  <c r="L17" i="5"/>
  <c r="L18" i="5"/>
  <c r="L19" i="5"/>
  <c r="L20" i="5"/>
  <c r="L22" i="5"/>
  <c r="K11" i="5"/>
  <c r="K12" i="5"/>
  <c r="K13" i="5"/>
  <c r="K14" i="5"/>
  <c r="K15" i="5"/>
  <c r="K16" i="5"/>
  <c r="K17" i="5"/>
  <c r="K18" i="5"/>
  <c r="K19" i="5"/>
  <c r="K20" i="5"/>
  <c r="K22" i="5"/>
  <c r="E42" i="12" l="1"/>
  <c r="D43" i="12"/>
  <c r="D44" i="12" s="1"/>
  <c r="E47" i="12"/>
  <c r="E11" i="6"/>
  <c r="E44" i="12" l="1"/>
  <c r="E43" i="12"/>
  <c r="E24" i="12"/>
  <c r="J27" i="6"/>
  <c r="J12" i="6"/>
  <c r="J13" i="6"/>
  <c r="J14" i="6"/>
  <c r="J15" i="6"/>
  <c r="J16" i="6"/>
  <c r="J17" i="6"/>
  <c r="J18" i="6"/>
  <c r="J19" i="6"/>
  <c r="J20" i="6"/>
  <c r="J22" i="6"/>
  <c r="J11" i="6"/>
  <c r="L46" i="11"/>
  <c r="L44" i="11"/>
  <c r="L34" i="11"/>
  <c r="G40" i="12" s="1"/>
  <c r="L33" i="11"/>
  <c r="G39" i="12" s="1"/>
  <c r="L32" i="11"/>
  <c r="G38" i="12" s="1"/>
  <c r="L31" i="11"/>
  <c r="G37" i="12" s="1"/>
  <c r="L30" i="11"/>
  <c r="G36" i="12" s="1"/>
  <c r="L29" i="11"/>
  <c r="G35" i="12" s="1"/>
  <c r="L28" i="11"/>
  <c r="G34" i="12" s="1"/>
  <c r="L27" i="11"/>
  <c r="G33" i="12" s="1"/>
  <c r="L26" i="11"/>
  <c r="G32" i="12" s="1"/>
  <c r="L25" i="11"/>
  <c r="G31" i="12" s="1"/>
  <c r="L24" i="11"/>
  <c r="G30" i="12" s="1"/>
  <c r="L23" i="11"/>
  <c r="G29" i="12" s="1"/>
  <c r="L22" i="11"/>
  <c r="G28" i="12" s="1"/>
  <c r="H37" i="11"/>
  <c r="J43" i="6" s="1"/>
  <c r="J42" i="4"/>
  <c r="L17" i="11"/>
  <c r="G22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G12" i="12" s="1"/>
  <c r="F19" i="11"/>
  <c r="J24" i="4" s="1"/>
  <c r="J23" i="1"/>
  <c r="J39" i="12" l="1"/>
  <c r="I39" i="12"/>
  <c r="G23" i="12"/>
  <c r="J44" i="6"/>
  <c r="J48" i="6" s="1"/>
  <c r="J47" i="6"/>
  <c r="J25" i="4"/>
  <c r="J48" i="4" s="1"/>
  <c r="J47" i="4"/>
  <c r="I40" i="12"/>
  <c r="J40" i="12"/>
  <c r="H40" i="12"/>
  <c r="M43" i="6"/>
  <c r="L43" i="6"/>
  <c r="K43" i="6"/>
  <c r="J42" i="8"/>
  <c r="J37" i="11"/>
  <c r="J43" i="8" s="1"/>
  <c r="J44" i="8" s="1"/>
  <c r="J42" i="2"/>
  <c r="L42" i="2" s="1"/>
  <c r="D37" i="11"/>
  <c r="J43" i="2" s="1"/>
  <c r="J43" i="1"/>
  <c r="J47" i="1" s="1"/>
  <c r="J42" i="3"/>
  <c r="L42" i="3" s="1"/>
  <c r="E37" i="11"/>
  <c r="J43" i="3" s="1"/>
  <c r="J44" i="3" s="1"/>
  <c r="J42" i="5"/>
  <c r="G37" i="11"/>
  <c r="J43" i="5" s="1"/>
  <c r="J44" i="5" s="1"/>
  <c r="J42" i="7"/>
  <c r="I37" i="11"/>
  <c r="J43" i="7" s="1"/>
  <c r="J44" i="7" s="1"/>
  <c r="K37" i="11"/>
  <c r="J43" i="9" s="1"/>
  <c r="J44" i="9" s="1"/>
  <c r="J42" i="9"/>
  <c r="M24" i="4"/>
  <c r="K24" i="4"/>
  <c r="K25" i="4" s="1"/>
  <c r="L24" i="4"/>
  <c r="J23" i="7"/>
  <c r="I19" i="11"/>
  <c r="J24" i="7" s="1"/>
  <c r="K19" i="11"/>
  <c r="J24" i="9" s="1"/>
  <c r="J23" i="3"/>
  <c r="E19" i="11"/>
  <c r="J24" i="3" s="1"/>
  <c r="J23" i="5"/>
  <c r="G19" i="11"/>
  <c r="J24" i="5" s="1"/>
  <c r="J19" i="11"/>
  <c r="J24" i="8" s="1"/>
  <c r="J23" i="8"/>
  <c r="J46" i="8" s="1"/>
  <c r="J12" i="12"/>
  <c r="J42" i="1"/>
  <c r="J46" i="1" s="1"/>
  <c r="J28" i="12"/>
  <c r="I28" i="12"/>
  <c r="H28" i="12"/>
  <c r="J30" i="12"/>
  <c r="I30" i="12"/>
  <c r="H30" i="12"/>
  <c r="J32" i="12"/>
  <c r="H32" i="12"/>
  <c r="I32" i="12"/>
  <c r="J34" i="12"/>
  <c r="I34" i="12"/>
  <c r="H34" i="12"/>
  <c r="J36" i="12"/>
  <c r="I36" i="12"/>
  <c r="H36" i="12"/>
  <c r="J38" i="12"/>
  <c r="I38" i="12"/>
  <c r="H38" i="12"/>
  <c r="J41" i="12"/>
  <c r="I41" i="12"/>
  <c r="H41" i="12"/>
  <c r="J29" i="12"/>
  <c r="I29" i="12"/>
  <c r="H29" i="12"/>
  <c r="H31" i="12"/>
  <c r="J31" i="12"/>
  <c r="I31" i="12"/>
  <c r="J33" i="12"/>
  <c r="I33" i="12"/>
  <c r="H33" i="12"/>
  <c r="I35" i="12"/>
  <c r="J35" i="12"/>
  <c r="H35" i="12"/>
  <c r="J37" i="12"/>
  <c r="H37" i="12"/>
  <c r="I37" i="12"/>
  <c r="H39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2" i="12"/>
  <c r="H22" i="12"/>
  <c r="I22" i="12"/>
  <c r="D38" i="11"/>
  <c r="D39" i="11" s="1"/>
  <c r="J23" i="2"/>
  <c r="F38" i="11"/>
  <c r="F39" i="11" s="1"/>
  <c r="J23" i="4"/>
  <c r="J46" i="4" s="1"/>
  <c r="J38" i="11"/>
  <c r="J39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42" i="6"/>
  <c r="H38" i="11"/>
  <c r="H39" i="11" s="1"/>
  <c r="J23" i="6"/>
  <c r="L45" i="11"/>
  <c r="L11" i="6"/>
  <c r="M11" i="6"/>
  <c r="E38" i="11"/>
  <c r="E39" i="11" s="1"/>
  <c r="G38" i="11"/>
  <c r="G39" i="11" s="1"/>
  <c r="I38" i="11"/>
  <c r="I39" i="11" s="1"/>
  <c r="K38" i="11"/>
  <c r="K39" i="11" s="1"/>
  <c r="L18" i="11"/>
  <c r="L21" i="11"/>
  <c r="L36" i="11" s="1"/>
  <c r="J46" i="7" l="1"/>
  <c r="L44" i="6"/>
  <c r="K44" i="6"/>
  <c r="M44" i="6"/>
  <c r="G24" i="12"/>
  <c r="H23" i="12"/>
  <c r="L25" i="4"/>
  <c r="M25" i="4"/>
  <c r="J46" i="5"/>
  <c r="M46" i="5" s="1"/>
  <c r="M46" i="1"/>
  <c r="L46" i="1"/>
  <c r="K46" i="1"/>
  <c r="J44" i="2"/>
  <c r="J48" i="2" s="1"/>
  <c r="J47" i="2"/>
  <c r="M47" i="1"/>
  <c r="L47" i="1"/>
  <c r="K47" i="1"/>
  <c r="L47" i="6"/>
  <c r="K47" i="6"/>
  <c r="M47" i="6"/>
  <c r="J46" i="6"/>
  <c r="M46" i="6" s="1"/>
  <c r="M48" i="6"/>
  <c r="L48" i="6"/>
  <c r="K23" i="9"/>
  <c r="J46" i="9"/>
  <c r="J25" i="7"/>
  <c r="J48" i="7" s="1"/>
  <c r="J47" i="7"/>
  <c r="M46" i="7"/>
  <c r="K46" i="7"/>
  <c r="L46" i="7"/>
  <c r="J25" i="9"/>
  <c r="J48" i="9" s="1"/>
  <c r="J47" i="9"/>
  <c r="M46" i="4"/>
  <c r="L46" i="4"/>
  <c r="K46" i="4"/>
  <c r="M46" i="8"/>
  <c r="L46" i="8"/>
  <c r="K46" i="8"/>
  <c r="J25" i="8"/>
  <c r="J48" i="8" s="1"/>
  <c r="J47" i="8"/>
  <c r="M47" i="4"/>
  <c r="L47" i="4"/>
  <c r="K47" i="4"/>
  <c r="M23" i="2"/>
  <c r="J46" i="2"/>
  <c r="J25" i="5"/>
  <c r="J48" i="5" s="1"/>
  <c r="J47" i="5"/>
  <c r="M48" i="4"/>
  <c r="L48" i="4"/>
  <c r="J25" i="3"/>
  <c r="J48" i="3" s="1"/>
  <c r="J47" i="3"/>
  <c r="M23" i="3"/>
  <c r="J46" i="3"/>
  <c r="M44" i="9"/>
  <c r="L44" i="9"/>
  <c r="K44" i="9"/>
  <c r="M44" i="8"/>
  <c r="L44" i="8"/>
  <c r="K44" i="8"/>
  <c r="M44" i="7"/>
  <c r="L44" i="7"/>
  <c r="K44" i="7"/>
  <c r="M44" i="5"/>
  <c r="L44" i="5"/>
  <c r="K44" i="5"/>
  <c r="M44" i="3"/>
  <c r="L44" i="3"/>
  <c r="K44" i="3"/>
  <c r="K43" i="1"/>
  <c r="J44" i="1"/>
  <c r="J48" i="1" s="1"/>
  <c r="L48" i="1" s="1"/>
  <c r="H12" i="12"/>
  <c r="I12" i="12"/>
  <c r="M43" i="9"/>
  <c r="K43" i="9"/>
  <c r="L43" i="9"/>
  <c r="M42" i="9"/>
  <c r="K42" i="9"/>
  <c r="L42" i="9"/>
  <c r="M43" i="7"/>
  <c r="K43" i="7"/>
  <c r="L43" i="7"/>
  <c r="M43" i="5"/>
  <c r="L43" i="5"/>
  <c r="K43" i="5"/>
  <c r="K43" i="3"/>
  <c r="M43" i="3"/>
  <c r="L43" i="3"/>
  <c r="M43" i="2"/>
  <c r="K43" i="2"/>
  <c r="L43" i="2"/>
  <c r="M43" i="8"/>
  <c r="K43" i="8"/>
  <c r="L43" i="8"/>
  <c r="M24" i="5"/>
  <c r="K24" i="5"/>
  <c r="K25" i="5" s="1"/>
  <c r="L24" i="5"/>
  <c r="M24" i="9"/>
  <c r="K24" i="9"/>
  <c r="K25" i="9" s="1"/>
  <c r="L24" i="9"/>
  <c r="K24" i="8"/>
  <c r="K25" i="8" s="1"/>
  <c r="M24" i="8"/>
  <c r="L24" i="8"/>
  <c r="K24" i="3"/>
  <c r="K25" i="3" s="1"/>
  <c r="M24" i="3"/>
  <c r="L24" i="3"/>
  <c r="K24" i="7"/>
  <c r="K25" i="7" s="1"/>
  <c r="L24" i="7"/>
  <c r="M24" i="7"/>
  <c r="G27" i="12"/>
  <c r="G42" i="12" s="1"/>
  <c r="G43" i="12" s="1"/>
  <c r="G44" i="12" s="1"/>
  <c r="L42" i="1"/>
  <c r="M42" i="1"/>
  <c r="K42" i="1"/>
  <c r="L42" i="4"/>
  <c r="K42" i="4"/>
  <c r="M42" i="4"/>
  <c r="L42" i="8"/>
  <c r="K42" i="8"/>
  <c r="M42" i="8"/>
  <c r="L42" i="5"/>
  <c r="K42" i="5"/>
  <c r="M42" i="5"/>
  <c r="M42" i="3"/>
  <c r="K42" i="3"/>
  <c r="L42" i="7"/>
  <c r="M42" i="7"/>
  <c r="K42" i="7"/>
  <c r="K42" i="2"/>
  <c r="M42" i="2"/>
  <c r="L23" i="7"/>
  <c r="M23" i="7"/>
  <c r="K23" i="7"/>
  <c r="L23" i="2"/>
  <c r="K23" i="2"/>
  <c r="M23" i="5"/>
  <c r="L23" i="5"/>
  <c r="K23" i="5"/>
  <c r="L23" i="3"/>
  <c r="K23" i="3"/>
  <c r="L23" i="1"/>
  <c r="K23" i="1"/>
  <c r="M23" i="1"/>
  <c r="L23" i="4"/>
  <c r="K23" i="4"/>
  <c r="M23" i="4"/>
  <c r="L23" i="8"/>
  <c r="K23" i="8"/>
  <c r="M23" i="8"/>
  <c r="M23" i="9"/>
  <c r="L23" i="9"/>
  <c r="H44" i="12" l="1"/>
  <c r="I44" i="12"/>
  <c r="J44" i="12"/>
  <c r="G25" i="12"/>
  <c r="H24" i="12"/>
  <c r="L25" i="8"/>
  <c r="M25" i="8"/>
  <c r="K44" i="2"/>
  <c r="L44" i="2"/>
  <c r="M44" i="2"/>
  <c r="K46" i="5"/>
  <c r="L46" i="5"/>
  <c r="K48" i="5"/>
  <c r="L25" i="9"/>
  <c r="K48" i="8"/>
  <c r="M25" i="9"/>
  <c r="M25" i="7"/>
  <c r="K48" i="2"/>
  <c r="K48" i="7"/>
  <c r="K48" i="4"/>
  <c r="L25" i="7"/>
  <c r="K46" i="6"/>
  <c r="M48" i="1"/>
  <c r="L46" i="6"/>
  <c r="M47" i="2"/>
  <c r="L47" i="2"/>
  <c r="K47" i="2"/>
  <c r="M48" i="2"/>
  <c r="L48" i="2"/>
  <c r="K48" i="9"/>
  <c r="K48" i="1"/>
  <c r="K48" i="3"/>
  <c r="M48" i="5"/>
  <c r="L48" i="5"/>
  <c r="M47" i="5"/>
  <c r="K47" i="5"/>
  <c r="L47" i="5"/>
  <c r="M47" i="3"/>
  <c r="L47" i="3"/>
  <c r="K47" i="3"/>
  <c r="M46" i="2"/>
  <c r="L46" i="2"/>
  <c r="K46" i="2"/>
  <c r="M48" i="3"/>
  <c r="L48" i="3"/>
  <c r="M47" i="9"/>
  <c r="K47" i="9"/>
  <c r="L47" i="9"/>
  <c r="M48" i="9"/>
  <c r="L48" i="9"/>
  <c r="L25" i="3"/>
  <c r="M25" i="3"/>
  <c r="M47" i="8"/>
  <c r="K47" i="8"/>
  <c r="L47" i="8"/>
  <c r="L25" i="5"/>
  <c r="M48" i="8"/>
  <c r="L48" i="8"/>
  <c r="M47" i="7"/>
  <c r="K47" i="7"/>
  <c r="L47" i="7"/>
  <c r="M25" i="5"/>
  <c r="M48" i="7"/>
  <c r="L48" i="7"/>
  <c r="M46" i="9"/>
  <c r="K46" i="9"/>
  <c r="L46" i="9"/>
  <c r="M46" i="3"/>
  <c r="L46" i="3"/>
  <c r="K46" i="3"/>
  <c r="M44" i="1"/>
  <c r="L44" i="1"/>
  <c r="K44" i="1"/>
  <c r="H42" i="12"/>
  <c r="L37" i="11"/>
  <c r="L19" i="11"/>
  <c r="M43" i="1"/>
  <c r="L43" i="1"/>
  <c r="L38" i="11"/>
  <c r="L39" i="11" s="1"/>
  <c r="H11" i="12"/>
  <c r="H27" i="12"/>
  <c r="J27" i="12"/>
  <c r="I27" i="12"/>
  <c r="K11" i="6"/>
  <c r="K42" i="6"/>
  <c r="K38" i="6"/>
  <c r="L23" i="6"/>
  <c r="K22" i="6"/>
  <c r="E23" i="6"/>
  <c r="M42" i="6"/>
  <c r="L42" i="6"/>
  <c r="E42" i="6"/>
  <c r="M41" i="6"/>
  <c r="K41" i="6"/>
  <c r="E41" i="6"/>
  <c r="M39" i="6"/>
  <c r="L39" i="6"/>
  <c r="K39" i="6"/>
  <c r="E39" i="6"/>
  <c r="M38" i="6"/>
  <c r="L38" i="6"/>
  <c r="E38" i="6"/>
  <c r="M37" i="6"/>
  <c r="L37" i="6"/>
  <c r="K37" i="6"/>
  <c r="E37" i="6"/>
  <c r="M36" i="6"/>
  <c r="K36" i="6"/>
  <c r="E36" i="6"/>
  <c r="M35" i="6"/>
  <c r="L35" i="6"/>
  <c r="K35" i="6"/>
  <c r="E35" i="6"/>
  <c r="M34" i="6"/>
  <c r="K34" i="6"/>
  <c r="E34" i="6"/>
  <c r="M33" i="6"/>
  <c r="L33" i="6"/>
  <c r="K33" i="6"/>
  <c r="E33" i="6"/>
  <c r="M32" i="6"/>
  <c r="K32" i="6"/>
  <c r="E32" i="6"/>
  <c r="M31" i="6"/>
  <c r="L31" i="6"/>
  <c r="K31" i="6"/>
  <c r="E31" i="6"/>
  <c r="M30" i="6"/>
  <c r="K30" i="6"/>
  <c r="E30" i="6"/>
  <c r="M29" i="6"/>
  <c r="L29" i="6"/>
  <c r="K29" i="6"/>
  <c r="E29" i="6"/>
  <c r="M28" i="6"/>
  <c r="K28" i="6"/>
  <c r="E28" i="6"/>
  <c r="M27" i="6"/>
  <c r="K27" i="6"/>
  <c r="E27" i="6"/>
  <c r="M23" i="6"/>
  <c r="M22" i="6"/>
  <c r="E22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H25" i="12" l="1"/>
  <c r="I25" i="12"/>
  <c r="J25" i="12"/>
  <c r="G46" i="12"/>
  <c r="I42" i="12"/>
  <c r="J42" i="12"/>
  <c r="I23" i="12"/>
  <c r="J43" i="12"/>
  <c r="H43" i="12"/>
  <c r="I43" i="12"/>
  <c r="J24" i="12"/>
  <c r="I24" i="12"/>
  <c r="J23" i="12"/>
  <c r="L12" i="6"/>
  <c r="K12" i="6"/>
  <c r="L28" i="6"/>
  <c r="L30" i="6"/>
  <c r="L32" i="6"/>
  <c r="L34" i="6"/>
  <c r="L36" i="6"/>
  <c r="L41" i="6"/>
  <c r="L27" i="6"/>
  <c r="L13" i="6"/>
  <c r="L14" i="6"/>
  <c r="L15" i="6"/>
  <c r="L16" i="6"/>
  <c r="L17" i="6"/>
  <c r="L18" i="6"/>
  <c r="L19" i="6"/>
  <c r="L20" i="6"/>
  <c r="L22" i="6"/>
  <c r="K13" i="6"/>
  <c r="K14" i="6"/>
  <c r="K15" i="6"/>
  <c r="K16" i="6"/>
  <c r="K17" i="6"/>
  <c r="K18" i="6"/>
  <c r="K19" i="6"/>
  <c r="K20" i="6"/>
  <c r="K23" i="6"/>
  <c r="K48" i="6" s="1"/>
  <c r="J46" i="12" l="1"/>
  <c r="I46" i="12"/>
  <c r="G47" i="12"/>
  <c r="J47" i="12" s="1"/>
  <c r="H46" i="12"/>
  <c r="I47" i="12" l="1"/>
  <c r="H47" i="12"/>
  <c r="E41" i="1"/>
  <c r="E42" i="1"/>
  <c r="E43" i="1" l="1"/>
</calcChain>
</file>

<file path=xl/sharedStrings.xml><?xml version="1.0" encoding="utf-8"?>
<sst xmlns="http://schemas.openxmlformats.org/spreadsheetml/2006/main" count="5465" uniqueCount="1825">
  <si>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</si>
  <si>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</si>
  <si>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</si>
  <si>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</si>
  <si>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</si>
  <si>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</si>
  <si>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</si>
  <si>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</si>
  <si>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</si>
  <si>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</si>
  <si>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</si>
  <si>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</si>
  <si>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</si>
  <si>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</si>
  <si>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</si>
  <si>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</si>
  <si>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</si>
  <si>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</si>
  <si>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</si>
  <si>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</si>
  <si>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</si>
  <si>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</si>
  <si>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</si>
  <si>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</si>
  <si>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</si>
  <si>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</si>
  <si>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</si>
  <si>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</si>
  <si>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</si>
  <si>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</si>
  <si>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</si>
  <si>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</si>
  <si>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</si>
  <si>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</si>
  <si>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</si>
  <si>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</si>
  <si>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</si>
  <si>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</si>
  <si>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</si>
  <si>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</si>
  <si>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</si>
  <si>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</si>
  <si>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</si>
  <si>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</si>
  <si>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</si>
  <si>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</si>
  <si>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</si>
  <si>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</si>
  <si>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</si>
  <si>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</si>
  <si>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</si>
  <si>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</si>
  <si>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</si>
  <si>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</si>
  <si>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</si>
  <si>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</si>
  <si>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</si>
  <si>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</si>
  <si>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</si>
  <si>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</si>
  <si>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</si>
  <si>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</si>
  <si>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</si>
  <si>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</si>
  <si>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</si>
  <si>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</si>
  <si>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</si>
  <si>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</si>
  <si>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</si>
  <si>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</si>
  <si>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</si>
  <si>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</si>
  <si>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</si>
  <si>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</si>
  <si>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</si>
  <si>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</si>
  <si>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</si>
  <si>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</si>
  <si>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</si>
  <si>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</si>
  <si>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</si>
  <si>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</si>
  <si>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</si>
  <si>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</si>
  <si>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</si>
  <si>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</si>
  <si>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</si>
  <si>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</si>
  <si>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</si>
  <si>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</si>
  <si>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</si>
  <si>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</si>
  <si>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</si>
  <si>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</si>
  <si>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</si>
  <si>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</si>
  <si>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</si>
  <si>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</si>
  <si>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</si>
  <si>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</si>
  <si>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</si>
  <si>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</si>
  <si>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</si>
  <si>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</si>
  <si>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</si>
  <si>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</si>
  <si>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</si>
  <si>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</si>
  <si>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</si>
  <si>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</si>
  <si>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</si>
  <si>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</si>
  <si>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</si>
  <si>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</si>
  <si>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</si>
  <si>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</si>
  <si>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</si>
  <si>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</si>
  <si>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</si>
  <si>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</si>
  <si>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</si>
  <si>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</si>
  <si>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</si>
  <si>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</si>
  <si>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</si>
  <si>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</si>
  <si>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</si>
  <si>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</si>
  <si>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</si>
  <si>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</si>
  <si>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</si>
  <si>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</si>
  <si>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</si>
  <si>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</si>
  <si>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</si>
  <si>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</si>
  <si>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</si>
  <si>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</si>
  <si>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</si>
  <si>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</si>
  <si>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</si>
  <si>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</si>
  <si>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</si>
  <si>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</si>
  <si>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</si>
  <si>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</si>
  <si>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</si>
  <si>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</si>
  <si>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</si>
  <si>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</si>
  <si>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</si>
  <si>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</si>
  <si>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รวม</t>
  </si>
  <si>
    <t>Fixed Cost ตามประกาศ (สธ0204/22819 ลว.15 กค.60)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</si>
  <si>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</si>
  <si>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</si>
  <si>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</si>
  <si>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</si>
  <si>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</si>
  <si>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</si>
  <si>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</si>
  <si>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</si>
  <si>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</si>
  <si>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</si>
  <si>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</si>
  <si>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</si>
  <si>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</si>
  <si>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</si>
  <si>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</si>
  <si>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</si>
  <si>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</si>
  <si>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</si>
  <si>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</si>
  <si>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</si>
  <si>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</si>
  <si>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</si>
  <si>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</si>
  <si>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</si>
  <si>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</si>
  <si>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</si>
  <si>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</si>
  <si>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</si>
  <si>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</si>
  <si>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</si>
  <si>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</si>
  <si>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</si>
  <si>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</si>
  <si>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</si>
  <si>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</si>
  <si>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</si>
  <si>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</si>
  <si>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</si>
  <si>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</si>
  <si>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</si>
  <si>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</si>
  <si>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</si>
  <si>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</si>
  <si>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</si>
  <si>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</si>
  <si>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</si>
  <si>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</si>
  <si>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</si>
  <si>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</si>
  <si>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</si>
  <si>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</si>
  <si>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</si>
  <si>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</si>
  <si>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</si>
  <si>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</si>
  <si>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</si>
  <si>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</si>
  <si>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</si>
  <si>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</si>
  <si>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</si>
  <si>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</si>
  <si>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</si>
  <si>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</si>
  <si>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</si>
  <si>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</si>
  <si>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</si>
  <si>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</si>
  <si>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</si>
  <si>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</si>
  <si>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</si>
  <si>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</si>
  <si>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</si>
  <si>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</si>
  <si>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</si>
  <si>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</si>
  <si>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</si>
  <si>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</si>
  <si>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</si>
  <si>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</si>
  <si>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</si>
  <si>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</si>
  <si>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</si>
  <si>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</si>
  <si>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</si>
  <si>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</si>
  <si>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</si>
  <si>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</si>
  <si>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</si>
  <si>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</si>
  <si>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</si>
  <si>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</si>
  <si>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</si>
  <si>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</si>
  <si>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</si>
  <si>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</si>
  <si>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</si>
  <si>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</si>
  <si>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</si>
  <si>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</si>
  <si>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</si>
  <si>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</si>
  <si>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</si>
  <si>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</si>
  <si>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</si>
  <si>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</si>
  <si>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</si>
  <si>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</si>
  <si>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</si>
  <si>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</si>
  <si>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</si>
  <si>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</si>
  <si>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</si>
  <si>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</si>
  <si>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</si>
  <si>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</si>
  <si>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</si>
  <si>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</si>
  <si>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</si>
  <si>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</si>
  <si>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</si>
  <si>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</si>
  <si>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</si>
  <si>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</si>
  <si>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</si>
  <si>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</si>
  <si>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</si>
  <si>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</si>
  <si>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</si>
  <si>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</si>
  <si>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</si>
  <si>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</si>
  <si>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</si>
  <si>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</si>
  <si>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</si>
  <si>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</si>
  <si>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</si>
  <si>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</si>
  <si>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</si>
  <si>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</si>
  <si>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</si>
  <si>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</si>
  <si>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</si>
  <si>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</si>
  <si>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</si>
  <si>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</si>
  <si>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</si>
  <si>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</si>
  <si>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</si>
  <si>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</si>
  <si>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</si>
  <si>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</si>
  <si>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</si>
  <si>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</si>
  <si>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</si>
  <si>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</si>
  <si>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</si>
  <si>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</si>
  <si>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</si>
  <si>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</si>
  <si>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</si>
  <si>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</si>
  <si>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</si>
  <si>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</si>
  <si>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</si>
  <si>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</si>
  <si>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</si>
  <si>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</si>
  <si>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</si>
  <si>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</si>
  <si>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</si>
  <si>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</si>
  <si>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</si>
  <si>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</si>
  <si>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</si>
  <si>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</si>
  <si>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</si>
  <si>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</si>
  <si>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</si>
  <si>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</si>
  <si>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</si>
  <si>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</si>
  <si>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</si>
  <si>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</si>
  <si>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</si>
  <si>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</si>
  <si>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</si>
  <si>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</si>
  <si>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</si>
  <si>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</si>
  <si>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</si>
  <si>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</si>
  <si>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</si>
  <si>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</si>
  <si>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</si>
  <si>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</si>
  <si>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</si>
  <si>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</si>
  <si>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</si>
  <si>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</si>
  <si>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</si>
  <si>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</si>
  <si>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</si>
  <si>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</si>
  <si>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</si>
  <si>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</si>
  <si>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</si>
  <si>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</si>
  <si>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</si>
  <si>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</si>
  <si>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</si>
  <si>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</si>
  <si>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</si>
  <si>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</si>
  <si>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</si>
  <si>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</si>
  <si>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</si>
  <si>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</si>
  <si>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</si>
  <si>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</si>
  <si>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</si>
  <si>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</si>
  <si>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</si>
  <si>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</si>
  <si>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</si>
  <si>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</si>
  <si>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</si>
  <si>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</si>
  <si>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</si>
  <si>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</si>
  <si>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</si>
  <si>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</si>
  <si>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</si>
  <si>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</si>
  <si>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</si>
  <si>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</si>
  <si>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</si>
  <si>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</si>
  <si>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</si>
  <si>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</si>
  <si>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</si>
  <si>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</si>
  <si>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</si>
  <si>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</si>
  <si>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</si>
  <si>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</si>
  <si>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</si>
  <si>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</si>
  <si>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</si>
  <si>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</si>
  <si>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</si>
  <si>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</si>
  <si>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</si>
  <si>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</si>
  <si>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</si>
  <si>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</si>
  <si>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</si>
  <si>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</si>
  <si>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</si>
  <si>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</si>
  <si>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</si>
  <si>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</si>
  <si>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</si>
  <si>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</si>
  <si>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</si>
  <si>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</si>
  <si>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</si>
  <si>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</si>
  <si>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</si>
  <si>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</si>
  <si>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</si>
  <si>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</si>
  <si>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</si>
  <si>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</si>
  <si>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</si>
  <si>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</si>
  <si>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</si>
  <si>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</si>
  <si>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</si>
  <si>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</si>
  <si>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</si>
  <si>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</si>
  <si>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</si>
  <si>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</si>
  <si>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</si>
  <si>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</si>
  <si>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</si>
  <si>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</si>
  <si>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</si>
  <si>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</si>
  <si>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</si>
  <si>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</si>
  <si>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</si>
  <si>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</si>
  <si>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</si>
  <si>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</si>
  <si>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</si>
  <si>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</si>
  <si>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</si>
  <si>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</si>
  <si>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</si>
  <si>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</si>
  <si>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</si>
  <si>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</si>
  <si>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</si>
  <si>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</si>
  <si>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</si>
  <si>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</si>
  <si>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</si>
  <si>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</si>
  <si>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</si>
  <si>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</si>
  <si>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</si>
  <si>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</si>
  <si>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</si>
  <si>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4301020106.320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</si>
  <si>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</si>
  <si>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</si>
  <si>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</si>
  <si>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</si>
  <si>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</si>
  <si>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</si>
  <si>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</si>
  <si>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</si>
  <si>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</si>
  <si>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</si>
  <si>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</si>
  <si>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</si>
  <si>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</si>
  <si>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</si>
  <si>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</si>
  <si>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</si>
  <si>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</si>
  <si>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</si>
  <si>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</si>
  <si>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</si>
  <si>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</si>
  <si>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</si>
  <si>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</si>
  <si>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</si>
  <si>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</si>
  <si>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</si>
  <si>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</si>
  <si>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</si>
  <si>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</si>
  <si>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</si>
  <si>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</si>
  <si>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</si>
  <si>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</si>
  <si>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</si>
  <si>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</si>
  <si>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</si>
  <si>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</si>
  <si>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</si>
  <si>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</si>
  <si>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</si>
  <si>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</si>
  <si>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</si>
  <si>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</si>
  <si>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</si>
  <si>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</si>
  <si>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</si>
  <si>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</si>
  <si>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</si>
  <si>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</si>
  <si>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</si>
  <si>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</si>
  <si>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</si>
  <si>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</si>
  <si>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</si>
  <si>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</si>
  <si>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</si>
  <si>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</si>
  <si>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</si>
  <si>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</si>
  <si>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</si>
  <si>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</si>
  <si>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</si>
  <si>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</si>
  <si>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</si>
  <si>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</si>
  <si>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</si>
  <si>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</si>
  <si>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</si>
  <si>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</si>
  <si>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</si>
  <si>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</si>
  <si>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</si>
  <si>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</si>
  <si>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</si>
  <si>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</si>
  <si>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</si>
  <si>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</si>
  <si>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</si>
  <si>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</si>
  <si>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</si>
  <si>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</si>
  <si>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</si>
  <si>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</si>
  <si>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</si>
  <si>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</si>
  <si>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</si>
  <si>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</si>
  <si>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</si>
  <si>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</si>
  <si>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</si>
  <si>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</si>
  <si>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</si>
  <si>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</si>
  <si>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</si>
  <si>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</si>
  <si>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</si>
  <si>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</si>
  <si>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</si>
  <si>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</si>
  <si>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</si>
  <si>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</si>
  <si>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</si>
  <si>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</si>
  <si>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</si>
  <si>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</si>
  <si>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</si>
  <si>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</si>
  <si>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</si>
  <si>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</si>
  <si>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</si>
  <si>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</si>
  <si>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</si>
  <si>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</si>
  <si>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</si>
  <si>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</si>
  <si>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</si>
  <si>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</si>
  <si>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</si>
  <si>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</si>
  <si>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</si>
  <si>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</si>
  <si>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</si>
  <si>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</si>
  <si>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</si>
  <si>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</si>
  <si>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</si>
  <si>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</si>
  <si>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</si>
  <si>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</si>
  <si>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</si>
  <si>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</si>
  <si>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</si>
  <si>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</si>
  <si>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</si>
  <si>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</si>
  <si>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</si>
  <si>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</si>
  <si>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</si>
  <si>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</si>
  <si>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</si>
  <si>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</si>
  <si>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</si>
  <si>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</si>
  <si>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</si>
  <si>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</si>
  <si>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</si>
  <si>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</si>
  <si>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</si>
  <si>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</si>
  <si>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</si>
  <si>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</si>
  <si>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</si>
  <si>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</si>
  <si>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</si>
  <si>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</si>
  <si>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</si>
  <si>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</si>
  <si>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</si>
  <si>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</si>
  <si>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</si>
  <si>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</si>
  <si>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</si>
  <si>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</si>
  <si>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</si>
  <si>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</si>
  <si>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</si>
  <si>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</si>
  <si>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</si>
  <si>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</si>
  <si>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</si>
  <si>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</si>
  <si>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</si>
  <si>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</si>
  <si>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</si>
  <si>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</si>
  <si>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</si>
  <si>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</si>
  <si>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</si>
  <si>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</si>
  <si>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</si>
  <si>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</si>
  <si>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</si>
  <si>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</si>
  <si>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</si>
  <si>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</si>
  <si>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</si>
  <si>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</si>
  <si>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</si>
  <si>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</si>
  <si>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</si>
  <si>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</si>
  <si>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</si>
  <si>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</si>
  <si>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</si>
  <si>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</si>
  <si>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</si>
  <si>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</si>
  <si>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</si>
  <si>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</si>
  <si>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</si>
  <si>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</si>
  <si>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</si>
  <si>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</si>
  <si>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</si>
  <si>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</si>
  <si>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</si>
  <si>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</si>
  <si>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</si>
  <si>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</si>
  <si>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</si>
  <si>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</si>
  <si>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</si>
  <si>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</si>
  <si>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</si>
  <si>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</si>
  <si>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</si>
  <si>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</si>
  <si>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</si>
  <si>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</si>
  <si>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</si>
  <si>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</si>
  <si>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</si>
  <si>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</si>
  <si>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</si>
  <si>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</si>
  <si>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</si>
  <si>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</si>
  <si>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</si>
  <si>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</si>
  <si>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</si>
  <si>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</si>
  <si>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</si>
  <si>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</si>
  <si>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</si>
  <si>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</si>
  <si>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</si>
  <si>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</si>
  <si>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</si>
  <si>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</si>
  <si>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</si>
  <si>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</si>
  <si>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</si>
  <si>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</si>
  <si>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</si>
  <si>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</si>
  <si>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</si>
  <si>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</si>
  <si>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</si>
  <si>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</si>
  <si>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</si>
  <si>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</si>
  <si>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</si>
  <si>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</si>
  <si>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</si>
  <si>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</si>
  <si>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</si>
  <si>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</si>
  <si>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</si>
  <si>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</si>
  <si>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</si>
  <si>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</si>
  <si>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</si>
  <si>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</si>
  <si>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</si>
  <si>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</si>
  <si>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</si>
  <si>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</si>
  <si>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</si>
  <si>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</si>
  <si>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</si>
  <si>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</si>
  <si>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</si>
  <si>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</si>
  <si>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</si>
  <si>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</si>
  <si>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</si>
  <si>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</si>
  <si>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</si>
  <si>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</si>
  <si>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</si>
  <si>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</si>
  <si>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</si>
  <si>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</si>
  <si>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</si>
  <si>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</si>
  <si>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</si>
  <si>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</si>
  <si>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</si>
  <si>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</si>
  <si>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</si>
  <si>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</si>
  <si>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</si>
  <si>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5101020114.114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</si>
  <si>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</si>
  <si>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</si>
  <si>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</si>
  <si>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</si>
  <si>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</si>
  <si>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</si>
  <si>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</si>
  <si>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</si>
  <si>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</si>
  <si>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</si>
  <si>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</si>
  <si>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</si>
  <si>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</si>
  <si>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</si>
  <si>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</si>
  <si>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</si>
  <si>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</si>
  <si>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</si>
  <si>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</si>
  <si>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</si>
  <si>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</si>
  <si>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</si>
  <si>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</si>
  <si>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</si>
  <si>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</si>
  <si>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</si>
  <si>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</si>
  <si>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</si>
  <si>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</si>
  <si>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</si>
  <si>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</si>
  <si>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</si>
  <si>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</si>
  <si>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</si>
  <si>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</si>
  <si>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</si>
  <si>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</si>
  <si>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</si>
  <si>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</si>
  <si>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</si>
  <si>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</si>
  <si>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</si>
  <si>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</si>
  <si>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</si>
  <si>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</si>
  <si>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</si>
  <si>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</si>
  <si>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</si>
  <si>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</si>
  <si>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</si>
  <si>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</si>
  <si>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</si>
  <si>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</si>
  <si>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</si>
  <si>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</si>
  <si>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</si>
  <si>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</si>
  <si>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</si>
  <si>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</si>
  <si>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</si>
  <si>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</si>
  <si>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</si>
  <si>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</si>
  <si>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</si>
  <si>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</si>
  <si>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</si>
  <si>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</si>
  <si>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</si>
  <si>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</si>
  <si>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</si>
  <si>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</si>
  <si>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</si>
  <si>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</si>
  <si>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</si>
  <si>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</si>
  <si>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</si>
  <si>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</si>
  <si>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</si>
  <si>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</si>
  <si>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</si>
  <si>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</si>
  <si>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</si>
  <si>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</si>
  <si>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</si>
  <si>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</si>
  <si>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</si>
  <si>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</si>
  <si>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</si>
  <si>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</si>
  <si>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</si>
  <si>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</si>
  <si>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</si>
  <si>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</si>
  <si>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</si>
  <si>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</si>
  <si>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</si>
  <si>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</si>
  <si>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</si>
  <si>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</si>
  <si>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</si>
  <si>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</si>
  <si>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</si>
  <si>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</si>
  <si>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</si>
  <si>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</si>
  <si>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</si>
  <si>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</si>
  <si>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</si>
  <si>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</si>
  <si>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</si>
  <si>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</si>
  <si>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</si>
  <si>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</si>
  <si>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</si>
  <si>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</si>
  <si>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</si>
  <si>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</si>
  <si>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</si>
  <si>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</si>
  <si>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</si>
  <si>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</si>
  <si>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</si>
  <si>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</si>
  <si>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</si>
  <si>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</si>
  <si>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</si>
  <si>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</si>
  <si>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</si>
  <si>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</si>
  <si>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</si>
  <si>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</si>
  <si>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</si>
  <si>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</si>
  <si>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</si>
  <si>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</si>
  <si>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</si>
  <si>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</si>
  <si>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</si>
  <si>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</si>
  <si>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</si>
  <si>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</si>
  <si>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</si>
  <si>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</si>
  <si>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</si>
  <si>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</si>
  <si>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</si>
  <si>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</si>
  <si>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</si>
  <si>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</si>
  <si>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</si>
  <si>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</si>
  <si>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</si>
  <si>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</si>
  <si>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</si>
  <si>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</si>
  <si>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</si>
  <si>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</si>
  <si>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</si>
  <si>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</si>
  <si>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</si>
  <si>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</si>
  <si>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</si>
  <si>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</si>
  <si>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</si>
  <si>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</si>
  <si>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</si>
  <si>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</si>
  <si>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</si>
  <si>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</si>
  <si>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</si>
  <si>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</si>
  <si>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</si>
  <si>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</si>
  <si>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</si>
  <si>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</si>
  <si>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</si>
  <si>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</si>
  <si>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</si>
  <si>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</si>
  <si>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</si>
  <si>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</si>
  <si>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</si>
  <si>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</si>
  <si>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</si>
  <si>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</si>
  <si>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</si>
  <si>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</si>
  <si>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</si>
  <si>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</si>
  <si>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</si>
  <si>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</si>
  <si>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</si>
  <si>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</si>
  <si>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</si>
  <si>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</si>
  <si>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</si>
  <si>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</si>
  <si>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</si>
  <si>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</si>
  <si>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</si>
  <si>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</si>
  <si>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</si>
  <si>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</si>
  <si>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</si>
  <si>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</si>
  <si>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</si>
  <si>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</si>
  <si>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</si>
  <si>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</si>
  <si>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</si>
  <si>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</si>
  <si>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</si>
  <si>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</si>
  <si>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</si>
  <si>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</si>
  <si>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</si>
  <si>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</si>
  <si>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</si>
  <si>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</si>
  <si>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</si>
  <si>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</si>
  <si>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</si>
  <si>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</si>
  <si>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</si>
  <si>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</si>
  <si>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</si>
  <si>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</si>
  <si>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</si>
  <si>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</si>
  <si>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</si>
  <si>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</si>
  <si>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</si>
  <si>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</si>
  <si>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</si>
  <si>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</si>
  <si>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</si>
  <si>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</si>
  <si>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</si>
  <si>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</si>
  <si>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</si>
  <si>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</si>
  <si>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</si>
  <si>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</si>
  <si>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</si>
  <si>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</si>
  <si>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</si>
  <si>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</si>
  <si>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</si>
  <si>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</si>
  <si>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</si>
  <si>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</si>
  <si>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</si>
  <si>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</si>
  <si>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</si>
  <si>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</si>
  <si>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</si>
  <si>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</si>
  <si>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</si>
  <si>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</si>
  <si>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</si>
  <si>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</si>
  <si>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</si>
  <si>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</si>
  <si>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</si>
  <si>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</si>
  <si>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</si>
  <si>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</si>
  <si>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</si>
  <si>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</si>
  <si>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</si>
  <si>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</si>
  <si>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</si>
  <si>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</si>
  <si>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</si>
  <si>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</si>
  <si>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</si>
  <si>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</si>
  <si>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</si>
  <si>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</si>
  <si>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</si>
  <si>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</si>
  <si>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</si>
  <si>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</si>
  <si>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</si>
  <si>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</si>
  <si>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</si>
  <si>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</si>
  <si>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</si>
  <si>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</si>
  <si>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</si>
  <si>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</si>
  <si>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</si>
  <si>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</si>
  <si>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</si>
  <si>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</si>
  <si>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</si>
  <si>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</si>
  <si>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</si>
  <si>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</si>
  <si>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</si>
  <si>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</si>
  <si>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</si>
  <si>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</si>
  <si>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</si>
  <si>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</si>
  <si>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</si>
  <si>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</si>
  <si>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</si>
  <si>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</si>
  <si>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</si>
  <si>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</si>
  <si>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</si>
  <si>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</si>
  <si>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</si>
  <si>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</si>
  <si>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</si>
  <si>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</si>
  <si>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</si>
  <si>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</si>
  <si>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</si>
  <si>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</si>
  <si>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</si>
  <si>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</si>
  <si>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</si>
  <si>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</si>
  <si>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</si>
  <si>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</si>
  <si>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</si>
  <si>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</si>
  <si>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</si>
  <si>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</si>
  <si>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</si>
  <si>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</si>
  <si>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</si>
  <si>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</si>
  <si>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5104030299.203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</si>
  <si>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</si>
  <si>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</si>
  <si>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</si>
  <si>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</si>
  <si>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</si>
  <si>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</si>
  <si>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</si>
  <si>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</si>
  <si>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</si>
  <si>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</si>
  <si>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</si>
  <si>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</si>
  <si>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</si>
  <si>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</si>
  <si>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</si>
  <si>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</si>
  <si>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</si>
  <si>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</si>
  <si>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</si>
  <si>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</si>
  <si>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</si>
  <si>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</si>
  <si>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</si>
  <si>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</si>
  <si>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</si>
  <si>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</si>
  <si>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</si>
  <si>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</si>
  <si>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</si>
  <si>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</si>
  <si>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</si>
  <si>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</si>
  <si>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</si>
  <si>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</si>
  <si>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</si>
  <si>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</si>
  <si>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</si>
  <si>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</si>
  <si>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</si>
  <si>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</si>
  <si>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</si>
  <si>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</si>
  <si>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</si>
  <si>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</si>
  <si>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</si>
  <si>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</si>
  <si>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</si>
  <si>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</si>
  <si>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</si>
  <si>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</si>
  <si>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</si>
  <si>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</si>
  <si>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</si>
  <si>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</si>
  <si>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</si>
  <si>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</si>
  <si>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</si>
  <si>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</si>
  <si>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</si>
  <si>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</si>
  <si>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</si>
  <si>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</si>
  <si>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</si>
  <si>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</si>
  <si>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</si>
  <si>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</si>
  <si>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</si>
  <si>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</si>
  <si>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</si>
  <si>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</si>
  <si>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</si>
  <si>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</si>
  <si>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</si>
  <si>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</si>
  <si>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</si>
  <si>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</si>
  <si>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</si>
  <si>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</si>
  <si>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</si>
  <si>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</si>
  <si>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</si>
  <si>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</si>
  <si>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</si>
  <si>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</si>
  <si>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</si>
  <si>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</si>
  <si>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5212010199.111</t>
  </si>
  <si>
    <t>5212010199.112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</si>
  <si>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</si>
  <si>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</si>
  <si>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</si>
  <si>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</si>
  <si>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</si>
  <si>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</si>
  <si>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</si>
  <si>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</si>
  <si>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</si>
  <si>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</si>
  <si>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</si>
  <si>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</si>
  <si>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</si>
  <si>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</si>
  <si>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</si>
  <si>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</si>
  <si>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</si>
  <si>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</si>
  <si>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</si>
  <si>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</si>
  <si>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</si>
  <si>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</si>
  <si>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</si>
  <si>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</si>
  <si>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</si>
  <si>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</si>
  <si>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</si>
  <si>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1101030101.101</t>
  </si>
  <si>
    <t>เงินฝากธนาคาร -นอกงบประมาณ กระแสรายวัน</t>
  </si>
  <si>
    <t>1101030101.102</t>
  </si>
  <si>
    <t>1101030101.103</t>
  </si>
  <si>
    <t>1101030102.101</t>
  </si>
  <si>
    <t>เงินฝากธนาคาร-นอกงบประมาณ ออมทรัพย์</t>
  </si>
  <si>
    <t>1101030102.102</t>
  </si>
  <si>
    <t>1101030102.103</t>
  </si>
  <si>
    <t>เงินฝากธนาคาร-นอกงบประมาณที่มีวัตถุประสงค์เฉพาะออมทรัพย์</t>
  </si>
  <si>
    <t>1102010101.101</t>
  </si>
  <si>
    <t>1102010102.101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</si>
  <si>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</si>
  <si>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</si>
  <si>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</si>
  <si>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</si>
  <si>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</si>
  <si>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</si>
  <si>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</si>
  <si>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</si>
  <si>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</si>
  <si>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</si>
  <si>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</si>
  <si>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</si>
  <si>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</si>
  <si>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</si>
  <si>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</si>
  <si>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</si>
  <si>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</si>
  <si>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</si>
  <si>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</si>
  <si>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</si>
  <si>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</si>
  <si>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</si>
  <si>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</si>
  <si>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</si>
  <si>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</si>
  <si>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1102050123.115</t>
  </si>
  <si>
    <t>1102050124.101</t>
  </si>
  <si>
    <t>1102050194.101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</si>
  <si>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</si>
  <si>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</si>
  <si>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</si>
  <si>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</si>
  <si>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</si>
  <si>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</si>
  <si>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</si>
  <si>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</si>
  <si>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</si>
  <si>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</si>
  <si>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</si>
  <si>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</si>
  <si>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</si>
  <si>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</si>
  <si>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</si>
  <si>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</si>
  <si>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</si>
  <si>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</si>
  <si>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</si>
  <si>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</si>
  <si>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</si>
  <si>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</si>
  <si>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</si>
  <si>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</si>
  <si>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</si>
  <si>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</si>
  <si>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</si>
  <si>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</si>
  <si>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</si>
  <si>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</si>
  <si>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</si>
  <si>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</si>
  <si>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</si>
  <si>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</si>
  <si>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</si>
  <si>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</si>
  <si>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</si>
  <si>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</si>
  <si>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</si>
  <si>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</si>
  <si>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</si>
  <si>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</si>
  <si>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</si>
  <si>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</si>
  <si>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</si>
  <si>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</si>
  <si>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</si>
  <si>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</si>
  <si>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</si>
  <si>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</si>
  <si>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</si>
  <si>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</si>
  <si>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</si>
  <si>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</si>
  <si>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</si>
  <si>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</si>
  <si>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</si>
  <si>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</si>
  <si>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</si>
  <si>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</si>
  <si>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</si>
  <si>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</si>
  <si>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</si>
  <si>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</si>
  <si>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</si>
  <si>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</si>
  <si>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</si>
  <si>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</si>
  <si>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</si>
  <si>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</si>
  <si>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</si>
  <si>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</si>
  <si>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</si>
  <si>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</si>
  <si>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</si>
  <si>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</si>
  <si>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</si>
  <si>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</si>
  <si>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</si>
  <si>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</si>
  <si>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</si>
  <si>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</si>
  <si>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</si>
  <si>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</si>
  <si>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</si>
  <si>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</si>
  <si>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</si>
  <si>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</si>
  <si>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</si>
  <si>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</si>
  <si>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</si>
  <si>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1102050194.804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</si>
  <si>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</si>
  <si>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</si>
  <si>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</si>
  <si>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</si>
  <si>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</si>
  <si>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</si>
  <si>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</si>
  <si>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</si>
  <si>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</si>
  <si>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</si>
  <si>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</si>
  <si>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</si>
  <si>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</si>
  <si>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</si>
  <si>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</si>
  <si>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</si>
  <si>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</si>
  <si>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</si>
  <si>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</si>
  <si>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</si>
  <si>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</si>
  <si>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</si>
  <si>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</si>
  <si>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</si>
  <si>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</si>
  <si>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</si>
  <si>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</si>
  <si>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</si>
  <si>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</si>
  <si>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</si>
  <si>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</si>
  <si>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</si>
  <si>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</si>
  <si>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</si>
  <si>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</si>
  <si>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</si>
  <si>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</si>
  <si>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</si>
  <si>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</si>
  <si>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</si>
  <si>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</si>
  <si>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</si>
  <si>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</si>
  <si>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</si>
  <si>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</si>
  <si>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</si>
  <si>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</si>
  <si>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</si>
  <si>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</si>
  <si>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</si>
  <si>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</si>
  <si>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</si>
  <si>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</si>
  <si>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</si>
  <si>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</si>
  <si>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</si>
  <si>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</si>
  <si>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</si>
  <si>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</si>
  <si>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</si>
  <si>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</si>
  <si>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</si>
  <si>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</si>
  <si>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</si>
  <si>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</si>
  <si>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</si>
  <si>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</si>
  <si>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</si>
  <si>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</si>
  <si>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</si>
  <si>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</si>
  <si>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</si>
  <si>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</si>
  <si>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</si>
  <si>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</si>
  <si>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</si>
  <si>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</si>
  <si>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</si>
  <si>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</si>
  <si>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</si>
  <si>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</si>
  <si>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</si>
  <si>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</si>
  <si>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</si>
  <si>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</si>
  <si>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</si>
  <si>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</si>
  <si>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</si>
  <si>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</si>
  <si>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</si>
  <si>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</si>
  <si>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</si>
  <si>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</si>
  <si>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</si>
  <si>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</si>
  <si>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</si>
  <si>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</si>
  <si>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</si>
  <si>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</si>
  <si>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</si>
  <si>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</si>
  <si>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</si>
  <si>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</si>
  <si>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</si>
  <si>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</si>
  <si>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</si>
  <si>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</si>
  <si>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</si>
  <si>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</si>
  <si>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</si>
  <si>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</si>
  <si>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</si>
  <si>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</si>
  <si>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</si>
  <si>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</si>
  <si>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</si>
  <si>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</si>
  <si>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</si>
  <si>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</si>
  <si>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</si>
  <si>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</si>
  <si>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</si>
  <si>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</si>
  <si>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</si>
  <si>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</si>
  <si>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</si>
  <si>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</si>
  <si>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</si>
  <si>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</si>
  <si>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</si>
  <si>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</si>
  <si>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</si>
  <si>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</si>
  <si>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</si>
  <si>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</si>
  <si>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</si>
  <si>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</si>
  <si>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</si>
  <si>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</si>
  <si>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</si>
  <si>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</si>
  <si>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</si>
  <si>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</si>
  <si>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</si>
  <si>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</si>
  <si>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</si>
  <si>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</si>
  <si>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</si>
  <si>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</si>
  <si>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</si>
  <si>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</si>
  <si>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</si>
  <si>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</si>
  <si>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</si>
  <si>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</si>
  <si>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</si>
  <si>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</si>
  <si>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</si>
  <si>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</si>
  <si>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</si>
  <si>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</si>
  <si>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</si>
  <si>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</si>
  <si>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</si>
  <si>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</si>
  <si>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</si>
  <si>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</si>
  <si>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</si>
  <si>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</si>
  <si>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</si>
  <si>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</si>
  <si>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</si>
  <si>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</si>
  <si>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</si>
  <si>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</si>
  <si>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</si>
  <si>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</si>
  <si>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</si>
  <si>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</si>
  <si>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</si>
  <si>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</si>
  <si>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</si>
  <si>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</si>
  <si>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</si>
  <si>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</si>
  <si>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</si>
  <si>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</si>
  <si>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</si>
  <si>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</si>
  <si>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</si>
  <si>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</si>
  <si>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</si>
  <si>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</si>
  <si>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</si>
  <si>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</si>
  <si>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</si>
  <si>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</si>
  <si>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</si>
  <si>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</si>
  <si>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</si>
  <si>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</si>
  <si>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</si>
  <si>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</si>
  <si>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</si>
  <si>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</si>
  <si>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</si>
  <si>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</si>
  <si>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</si>
  <si>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</si>
  <si>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</si>
  <si>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</si>
  <si>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</si>
  <si>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</si>
  <si>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</si>
  <si>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</si>
  <si>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</si>
  <si>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</si>
  <si>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</si>
  <si>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</si>
  <si>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</si>
  <si>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</si>
  <si>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</si>
  <si>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</si>
  <si>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</si>
  <si>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</si>
  <si>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</si>
  <si>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</si>
  <si>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</si>
  <si>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</si>
  <si>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P13SS</t>
  </si>
  <si>
    <t>P26SS</t>
  </si>
  <si>
    <t>รวมแผนการลงทุนเพิ่ม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</si>
  <si>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</si>
  <si>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</si>
  <si>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</si>
  <si>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</si>
  <si>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</si>
  <si>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</si>
  <si>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รายได้ค่ารักษา UC - OP นอก CUP ในจังหวัด</t>
  </si>
  <si>
    <t>4301020104.108</t>
  </si>
  <si>
    <t>4301020104.109</t>
  </si>
  <si>
    <t>4301020104.110</t>
  </si>
  <si>
    <t>4301020104.111</t>
  </si>
  <si>
    <t>รายได้กองทุนแรงงานต่างด้าว</t>
  </si>
  <si>
    <t>4301020106.519</t>
  </si>
  <si>
    <t>5101020114.122</t>
  </si>
  <si>
    <t>5101020114.123</t>
  </si>
  <si>
    <t>5101020114.124</t>
  </si>
  <si>
    <t>5101020114.125</t>
  </si>
  <si>
    <t>5104040199.111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</si>
  <si>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</si>
  <si>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</si>
  <si>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</si>
  <si>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</si>
  <si>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5102010199.102</t>
  </si>
  <si>
    <t>ค่าใช้จ่ายด้านการฝึกอบรม-ในประเทศ (เงินนอกงบประมาณ)</t>
  </si>
  <si>
    <t>5102030199.102</t>
  </si>
  <si>
    <t>ค่าเบี้ยเลี้ยง-ในประเทศ (เงินงบประมาณ)</t>
  </si>
  <si>
    <t>5103010102.102</t>
  </si>
  <si>
    <t>5103010103.102</t>
  </si>
  <si>
    <t>5103010199.102</t>
  </si>
  <si>
    <t>ค่าใช้จ่ายตามโครงการ (UC) (PP)</t>
  </si>
  <si>
    <t>5104030299.105</t>
  </si>
  <si>
    <t>5112010103.101</t>
  </si>
  <si>
    <t>1101020606.101</t>
  </si>
  <si>
    <t>เงินฝากธนาคารรายบัญชีเพื่อนำส่งคลัง</t>
  </si>
  <si>
    <t>เงินฝากธนาคาร- นอกงบประมาณ  รอการจัดสรร   กระแสรายวัน</t>
  </si>
  <si>
    <t>เงินฝากธนาคาร-นอกงบประมาณที่มีวัตถุประสงค์เฉพาะ กระแสรายวัน</t>
  </si>
  <si>
    <t>เงินฝากธนาคาร-นอกงบประมาณ  รอการจัดสรร    ออมทรัพย์</t>
  </si>
  <si>
    <t xml:space="preserve">รายได้ค้างรับส่วนต่างค่ารักษาที่ต่ำกว่า OP-Non UC </t>
  </si>
  <si>
    <t>รายได้ค้างรับส่วนต่างค่ารักษาที่ต่ำกว่า IP-Non UC</t>
  </si>
  <si>
    <t xml:space="preserve">รายได้ค้างรับส่วนต่างค่ารักษาที่ต่ำกว่า OP-UC </t>
  </si>
  <si>
    <t>รายได้ค้างรับส่วนต่างค่ารักษาที่ต่ำกว่า IP-UC</t>
  </si>
  <si>
    <t>1102050194.117</t>
  </si>
  <si>
    <t>ลูกหนี้ค่ารักษา-เบิกจ่ายตรงหน่วยงานอื่น OP</t>
  </si>
  <si>
    <t>1102050194.118</t>
  </si>
  <si>
    <t>ลูกหนี้ค่ารักษา-เบิกจ่ายตรงหน่วยงานอื่น IP</t>
  </si>
  <si>
    <t>ลูกหนี้ค่ารักษาด้านการสร้างเสริมสุขภาพและป้องกันโรค (P&amp;P)</t>
  </si>
  <si>
    <t>ลูกหนี้ค่ารักษา UC OP  บริการเฉพาะ (CR)</t>
  </si>
  <si>
    <t>ลูกหนี้ค่ารักษา UC IP  บริการเฉพาะ (CR)</t>
  </si>
  <si>
    <t>ลูกหนี้ค่ารักษา-เบิกจ่ายตรง อปท.รูปแบบพิเศษ OP</t>
  </si>
  <si>
    <t>ลูกหนี้ค่ารักษา-เบิกจ่ายตรงอปท.รูปแบบพิเศษ IP</t>
  </si>
  <si>
    <t>1105010103.108</t>
  </si>
  <si>
    <t>1105010103.109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</si>
  <si>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</si>
  <si>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</si>
  <si>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2111020199.109</t>
  </si>
  <si>
    <t>2111020199.110</t>
  </si>
  <si>
    <t>เงินบำรุงคงเหลือ (+ ) ณ สิ้นเดือน</t>
  </si>
  <si>
    <t>เงินฝากธนาคาร-นอกงบประมาณ  รอการจัดสรรออมทรัพย์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</si>
  <si>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</si>
  <si>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</si>
  <si>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</si>
  <si>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</si>
  <si>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</si>
  <si>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</si>
  <si>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</si>
  <si>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</si>
  <si>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</si>
  <si>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</si>
  <si>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</si>
  <si>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</si>
  <si>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</si>
  <si>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</si>
  <si>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</si>
  <si>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</si>
  <si>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</si>
  <si>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</si>
  <si>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</si>
  <si>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</si>
  <si>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</si>
  <si>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</si>
  <si>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</si>
  <si>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</si>
  <si>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</si>
  <si>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</si>
  <si>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</si>
  <si>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</si>
  <si>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</si>
  <si>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</si>
  <si>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</si>
  <si>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</si>
  <si>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1. แผนประมาณการรายได้-ควบคุมค่าใช้จ่าย ปีงบประมาณ 2563</t>
  </si>
  <si>
    <t>ปิดงบบัญชี ปี 2562</t>
  </si>
  <si>
    <t>ประมาณการปี 2563</t>
  </si>
  <si>
    <t>ปิดงบ 2562 -</t>
  </si>
  <si>
    <t>(ก.ย.2562)</t>
  </si>
  <si>
    <t>ประมาณการ 2563</t>
  </si>
  <si>
    <t>P70</t>
  </si>
  <si>
    <t>มูลค่าการจัดซื้อปี 2563</t>
  </si>
  <si>
    <t>รวมภาระหนี้สิน ปี 2563</t>
  </si>
  <si>
    <t>ประมาณการจ่ายชำระหนี้ปี 2563</t>
  </si>
  <si>
    <t>รวมลูกหนี้ปี 2563</t>
  </si>
  <si>
    <t>ประมาณการลูกหนี้ที่เรียกเก็บได้ปี 2563</t>
  </si>
  <si>
    <t>   ลูกหนี้ เบิกต้นสังกัด</t>
  </si>
  <si>
    <t>จัดซื้อ จัดหาด้วยเงินบำรุงของ รพ. ปี 2563</t>
  </si>
  <si>
    <t>จัดซื้อ จัดหาด้วยงบค่าเสื่อม UC ของ รพ. ปี 2563</t>
  </si>
  <si>
    <t>จัดซื้อ จัดหาด้วยเงินงบประมาณ ของ รพ. ปี 2563</t>
  </si>
  <si>
    <t>จัดซื้อ จัดหาด้วยเงินบริจาค ของ รพ. ปี 2563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</si>
  <si>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</si>
  <si>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</si>
  <si>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</si>
  <si>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</si>
  <si>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รายละเอียดผลการดำเนินงาน รายได้- ควบคุมค่าใช้จ่าย ปี 2563</t>
  </si>
  <si>
    <t>รายได้กองทุน UC-P&amp;P อื่น</t>
  </si>
  <si>
    <t>รายได้ค่ารักษา UC- OP-  บริการกรณีเฉพาะ (CR)</t>
  </si>
  <si>
    <t>รายได้ค่ารักษา UC - IP  บริการกรณีเฉพาะ (CR)</t>
  </si>
  <si>
    <t>ส่วนต่างค่ารักษาที่สูงกว่าข้อตกลงในการจ่ายตามDRG กองทุน UC (บริการเฉพาะ)  CR- IP</t>
  </si>
  <si>
    <t>ส่วนต่างค่ารักษาที่ต่ำกว่าข้อตกลงในการจ่ายตาม DRG กองทุน UC (บริการเฉพาะ)  CR- IP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</si>
  <si>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</si>
  <si>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</si>
  <si>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รายได้ค่ารักษาเบิกจ่ายตรง- หน่วยงานอื่น - OP</t>
  </si>
  <si>
    <t>รายได้ค่ารักษาเบิกจ่ายตรงหน่วยงานอื่น- IP</t>
  </si>
  <si>
    <t>ส่วนต่างค่ารักษาที่สูงกว่าข้อตกลงในการจ่ายตาม DRG -เบิกจ่ายตรง หน่วยงานอื่น</t>
  </si>
  <si>
    <t>ส่วนต่างค่ารักษาที่ต่ำกว่าข้อตกลงในการจ่ายตาม DRG -เบิกจ่ายตรง หน่วยงานอื่น</t>
  </si>
  <si>
    <t>รายได้ค่ารักษาเบิกจ่ายตรงอปท. IP</t>
  </si>
  <si>
    <t>รายได้ค่ารักษาเบิกจ่ายตรง-  อปท.รูปแบบพิเศษ OP</t>
  </si>
  <si>
    <t>รายได้ค่ารักษาเบิกจ่ายตรง- อปท.รูปแบบพิเศษ IP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</si>
  <si>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</si>
  <si>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</si>
  <si>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ส่วนต่างค่ารักษาที่สูงกว่าข้อตกลงในการจ่ายตาม กองทุนประกันสังคม</t>
  </si>
  <si>
    <t xml:space="preserve">ส่วนต่างค่ารักษาที่ต่ำกว่าข้อตกลงในการจ่ายตาม กองทุนประกันสังคม </t>
  </si>
  <si>
    <t>4301020106.502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</si>
  <si>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</si>
  <si>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รายได้อื่น-เงินงบประมาณงบดำเนินงานรับโอนจาก สสจ./รพศ./รพท./รพช. / รพ.สต.</t>
  </si>
  <si>
    <t>รายได้อื่น-เงินงบประมาณงบรายจ่ายอื่นรับโอนจาก สสจ./รพศ. /รพท./รพช. /   รพ.สต.</t>
  </si>
  <si>
    <t>เงินค่าตอบแทนพนักงานราชการ (สนับสนุน)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</si>
  <si>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</si>
  <si>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ค่าตอบแทนเพิ่มพิเศษสำหรับผู้ปฏิบัติงานด้านสาธารณสุข (พตส.-เงินงบประมาณ)</t>
  </si>
  <si>
    <t>ค่าตอบแทนเพิ่มพิเศษสำหรับผู้ปฏิบัติงานด้านสาธารณสุข (พตส.-เงินนอกงบประมาณ)</t>
  </si>
  <si>
    <t>ค่าตอบแทนตามผลการปฏิบัติงาน (บริการ) - เงินงบประมาณ</t>
  </si>
  <si>
    <t>ค่าตอบแทนตามผลการปฏิบัติงาน (สนับสนุน) - เงินงบประมาณ</t>
  </si>
  <si>
    <t>ค่าตอบแทนการปฏิบัติงานในลักษณะค่าเบี้ยเลี้ยงเหมาจ่าย (บริการ)-เงินงบประมาณ</t>
  </si>
  <si>
    <t>ค่าตอบแทนการปฏิบัติงานในลักษณะค่าเบี้ยเลี้ยงเหมาจ่าย (สนับสนุน)-เงินงบประมาณ</t>
  </si>
  <si>
    <t>ค่าตอบแทนตามผลการปฏิบัติงาน (บริการ) - เงินนอกงบประมาณ</t>
  </si>
  <si>
    <t>ค่าตอบแทนตามผลการปฏิบัติงาน (สนับสนุน)  - เงินนอกงบประมาณ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</si>
  <si>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</si>
  <si>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</si>
  <si>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ค่าตอบแทนการปฎิบัติงานชันสูตรพลิกศพ (งปม.)</t>
  </si>
  <si>
    <t>ค่าตอบแทนการปฎิบัติงานชันสูตรพลิกศพ (เงินนอกฯ)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</si>
  <si>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</si>
  <si>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</si>
  <si>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</si>
  <si>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</si>
  <si>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</si>
  <si>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ค่าใช้จ่ายด้านการฝึกอบรม-ในประเทศ (เงินงบประมาณ)</t>
  </si>
  <si>
    <t>ค่าใช้จ่ายด้านการฝึกอบรม-บุคคลภายนอก (เงินงบประมาณ)</t>
  </si>
  <si>
    <t>ค่าใช้จ่ายด้านการฝึกอบรม-บุคคลภายนอก (เงินนอกงบบระมาณ)</t>
  </si>
  <si>
    <t>ค่าเบี้ยเลี้ยง-ในประเทศ (เงินนอกงบประมาณ)</t>
  </si>
  <si>
    <t>ค่าที่พัก-ในประเทศ (เงินงบประมาณ)</t>
  </si>
  <si>
    <t>ค่าที่พัก-ในประเทศ (เงินนอกงบประมาณ)</t>
  </si>
  <si>
    <t>ค่าใช้จ่ายเดินทางอื่น -ในประเทศ (เงินงบประมาณ)</t>
  </si>
  <si>
    <t>ค่าใช้จ่ายเดินทางอื่น -ในประเทศ (เงินนอกงบประมาณ)</t>
  </si>
  <si>
    <t>วัสดุคอมพิวเตอร์ใช้ไป</t>
  </si>
  <si>
    <t>5104030299.204</t>
  </si>
  <si>
    <t>ค่าจ้าง /ค่าเช่า /ค่าซ่อมบำรุงสิ่งก่อสร้างและครุภัณฑ์ (งบลงทุน UC)</t>
  </si>
  <si>
    <t>ค่าใช้จ่ายตามโครงการ (งปม.)</t>
  </si>
  <si>
    <t>ค่าใช้จ่ายตามโครงการ (เงินนอกฯ)</t>
  </si>
  <si>
    <t>ค่ารักษาตามจ่าย UC ในสังกัด สป. สธ.</t>
  </si>
  <si>
    <t>ค่ารักษาตามจ่าย UC ต่างนอกสังกัด สป. สธ.</t>
  </si>
  <si>
    <t>ค่าสวัสดิการสังคม-อื่น</t>
  </si>
  <si>
    <t>ค่าใช้จ่ายอื่น-เงินงบประมาณงบดำเนินงานโอนไปสสจ./รพศ./รพท./รพช./รพ.สต.</t>
  </si>
  <si>
    <t>ค่าใช้จ่ายอื่น-เงินงบประมาณงบ อุดหนุนโอนไปสสจ./รพศ./รพท./รพช./รพ.สต.</t>
  </si>
  <si>
    <t>ค่าใช้จ่ายอื่น-เงินงบประมาณงบรายจ่ายอื่นโอนไปสสจ./รพศ./รพท./รพช./รพ.สต.</t>
  </si>
  <si>
    <t>ค่าใช้จ่ายอื่น-เงินงบประมาณงบกลางโอนไป สสจ./รพศ. /รพท./รพช./รพ.สต.</t>
  </si>
  <si>
    <t>ค่าใช้จ่ายอื่น-เงินนอกงบประมาณโอนไปสสจ./รพศ.  /รพท./รพช./รพ.สต.</t>
  </si>
  <si>
    <t>ทุนสำรองสุทธิ (Networking Capital) ณ 30 ก.ย. 62</t>
  </si>
  <si>
    <t>เงินบำรุงคงเหลือ ณ 30 ก.ย. 62</t>
  </si>
  <si>
    <t>หนี้สินและภาระผูกพัน ณ 30 ก.ย.62</t>
  </si>
  <si>
    <t>เงินบำรุงคงเหลือ (หักภาระผูกพัน) ณ 30 ก.ย.62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</si>
  <si>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</si>
  <si>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</si>
  <si>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</si>
  <si>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 xml:space="preserve">รายได้กองทุน UC-OP ตามเกณฑ์คุณภาพผลงานบริการ
</t>
  </si>
  <si>
    <t>เงินฝากธนาคาร-นอกงบประมาณ (ไทยเข้มแข็ง)</t>
  </si>
  <si>
    <t>ลูกหนี้เงินยืม -    ในงบประมาณ</t>
  </si>
  <si>
    <t>ค่าเผื่อหนี้สงสัยจะสูญ-ลูกหนี้ค่ารักษาชำระเงิน OPD</t>
  </si>
  <si>
    <t>ค่าเผื่อหนี้สงสัยจะสูญ-ลูกหนี้ค่ารักษาชำระเงิน IPD</t>
  </si>
  <si>
    <t>รายได้จากงบ ประมาณงบบุคลากรค้างรับ</t>
  </si>
  <si>
    <t>ลูกหนี้อื่น-บุคคลภายนอก</t>
  </si>
  <si>
    <t>ลูกหนี้ค่ารักษา UC-OP นอก CUP (ในจังหวัด)</t>
  </si>
  <si>
    <t>ลูกหนี้ค่ารักษา UC-OP นอก CUP (ต่างจังหวัด)</t>
  </si>
  <si>
    <t>ลูกหนี้ค่ารักษา UC -OP ต่างสังกัด สป.</t>
  </si>
  <si>
    <t>รายได้กองทุน UC- ด้านส่งเสริมและป้องกันโรค (P&amp;P) รอรับรู้</t>
  </si>
  <si>
    <t>เงินสมทบประกันสังคมส่วนของลูกจ้าง (เงินงบประมาณ)</t>
  </si>
  <si>
    <t>เงินสมทบประกันสังคมส่วนของลูกจ้าง (เงินนอกงบประมาณ)</t>
  </si>
  <si>
    <t>(แผนครึ่งปี)</t>
  </si>
  <si>
    <t>รพท.S &gt;400</t>
  </si>
  <si>
    <t xml:space="preserve">               : 2. ใช้ข้อมูลจาก http://hfo63.cfo.in.th/  ณ  วันที่  17 มิถุนายน  2563</t>
  </si>
  <si>
    <t xml:space="preserve">             : 2. ใช้ข้อมูลจาก http://hfo63.cfo.in.th/  ณ  วันที่  17 มิถุนายน  2563</t>
  </si>
  <si>
    <t xml:space="preserve">               : 2. ใช้ข้อมูลจาก http://hfo63.cfo.in.th/  ณ  วันที่  17  มิถุนายน   2563</t>
  </si>
  <si>
    <t>ปชช=127,584</t>
  </si>
  <si>
    <t>ปชช UC=83,943</t>
  </si>
  <si>
    <t>OFC=7,981</t>
  </si>
  <si>
    <t>SSS=23,852</t>
  </si>
  <si>
    <t>ปชช=36,596</t>
  </si>
  <si>
    <t>ปชช UC=28,509</t>
  </si>
  <si>
    <t>OFC=1,427</t>
  </si>
  <si>
    <t>SSS=6,307</t>
  </si>
  <si>
    <t>ปชช=53,248</t>
  </si>
  <si>
    <t>ปชช UC=40,389</t>
  </si>
  <si>
    <t>OFC=2,296</t>
  </si>
  <si>
    <t>SSS=10,472</t>
  </si>
  <si>
    <t>ปชช=63,479</t>
  </si>
  <si>
    <t>ปชช UC=47,229</t>
  </si>
  <si>
    <t>OFC=2,611</t>
  </si>
  <si>
    <t>SSS=11,091</t>
  </si>
  <si>
    <t>ปชช=77,657</t>
  </si>
  <si>
    <t>ปชช UC=55,813</t>
  </si>
  <si>
    <t>OFC=4,637</t>
  </si>
  <si>
    <t>SSS=16,979</t>
  </si>
  <si>
    <t>ปชช=94,764</t>
  </si>
  <si>
    <t>ปชช UC=63,492</t>
  </si>
  <si>
    <t>OFC=7,609</t>
  </si>
  <si>
    <t>SSS=14,335</t>
  </si>
  <si>
    <t>ปชช=56,602</t>
  </si>
  <si>
    <t>ปชช UC=43,365</t>
  </si>
  <si>
    <t>OFC=1,683</t>
  </si>
  <si>
    <t>SSS=11,116</t>
  </si>
  <si>
    <t>ปชช=34,625</t>
  </si>
  <si>
    <t>ปชช UC=26,872</t>
  </si>
  <si>
    <t>OFC=1,131</t>
  </si>
  <si>
    <t>SSS=6,663</t>
  </si>
  <si>
    <t>ปชช=24,381</t>
  </si>
  <si>
    <t>ปชช UC=19,593</t>
  </si>
  <si>
    <t>OFC=1,328</t>
  </si>
  <si>
    <t>SSS=4,835</t>
  </si>
  <si>
    <t>เงินเดือนและค่าจ้างประจำ F</t>
  </si>
  <si>
    <t>ปีงบประมาณ 2563  ประจำเดือน  สิงหาคม 2563</t>
  </si>
  <si>
    <t>เฉลี่ย 11 เดือน</t>
  </si>
  <si>
    <t>เดือน ส.ค. 2563</t>
  </si>
  <si>
    <t>ปีงบประมาณ 2563  ประจำเดือน สิงหาคม  2563</t>
  </si>
  <si>
    <t>ประจำเดือน สิงหาคม  2563 ใช้ข้อมูลจาก http://hfo63.cfo.in.th/  ณ วันที่  17 กันยายน 2563</t>
  </si>
  <si>
    <t>Risk score  ส.ค. 2563 = 0B-</t>
  </si>
  <si>
    <t>Risk score  ส.ค. 2563 = 0C-</t>
  </si>
  <si>
    <t>Risk score  ส.ค. 2563 = 3F</t>
  </si>
  <si>
    <t>Risk score  ส.ค. 2563 = 0D</t>
  </si>
  <si>
    <t>Risk score  ส.ค. 2563 = 1F</t>
  </si>
  <si>
    <t>Risk score  ส.ค. 2563 = 1D</t>
  </si>
  <si>
    <t>Risk score  ส.ค. 2563 = 0C</t>
  </si>
  <si>
    <t>หมายเหตุ : ใช้ข้อมูลจาก http://hfo63.cfo.in.th/ ณ วันที่ 17 กันยายน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</si>
</sst>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(* #,##0.00_);_(* \(#,##0.00\);_(* &quot;-&quot;??_);_(@_)"/>
    <numFmt numFmtId="188" formatCode="&quot; &quot;#,##0.00&quot; &quot;;&quot;-&quot;#,##0.00&quot; &quot;;&quot; -&quot;00&quot; &quot;;&quot; &quot;@&quot; &quot;"/>
    <numFmt numFmtId="189" formatCode="#,##0.00_ ;[Red]\-#,##0.00\ "/>
    <numFmt numFmtId="190" formatCode="#,##0.00_ ;\-#,##0.00\ "/>
    <numFmt numFmtId="191" formatCode="0.000"/>
    <numFmt numFmtId="192" formatCode="[$-D00041E]0.#"/>
  </numFmts>
  <fonts count="9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8"/>
      <name val="Tahoma"/>
      <family val="2"/>
      <charset val="22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8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0" fillId="0" borderId="0"/>
    <xf numFmtId="0" fontId="35" fillId="0" borderId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192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192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192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192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192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92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192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192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192" fontId="48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192" fontId="48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192" fontId="48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192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192" fontId="50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192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192" fontId="50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192" fontId="5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192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192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192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192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192" fontId="50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192" fontId="5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192" fontId="50" fillId="14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192" fontId="50" fillId="19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192" fontId="52" fillId="3" borderId="0" applyNumberFormat="0" applyBorder="0" applyAlignment="0" applyProtection="0"/>
    <xf numFmtId="0" fontId="53" fillId="20" borderId="9" applyNumberFormat="0" applyAlignment="0" applyProtection="0"/>
    <xf numFmtId="0" fontId="53" fillId="20" borderId="9" applyNumberFormat="0" applyAlignment="0" applyProtection="0"/>
    <xf numFmtId="192" fontId="54" fillId="20" borderId="9" applyNumberFormat="0" applyAlignment="0" applyProtection="0"/>
    <xf numFmtId="0" fontId="55" fillId="21" borderId="10" applyNumberFormat="0" applyAlignment="0" applyProtection="0"/>
    <xf numFmtId="0" fontId="55" fillId="21" borderId="10" applyNumberFormat="0" applyAlignment="0" applyProtection="0"/>
    <xf numFmtId="192" fontId="56" fillId="21" borderId="10" applyNumberFormat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40" fillId="0" borderId="0" applyFont="0" applyFill="0" applyBorder="0" applyAlignment="0" applyProtection="0"/>
    <xf numFmtId="191" fontId="58" fillId="0" borderId="0" applyFont="0" applyFill="0" applyBorder="0" applyAlignment="0" applyProtection="0"/>
    <xf numFmtId="191" fontId="40" fillId="0" borderId="0" applyFont="0" applyFill="0" applyBorder="0" applyAlignment="0" applyProtection="0"/>
    <xf numFmtId="191" fontId="40" fillId="0" borderId="0" applyFont="0" applyFill="0" applyBorder="0" applyAlignment="0" applyProtection="0"/>
    <xf numFmtId="191" fontId="58" fillId="0" borderId="0" applyFont="0" applyFill="0" applyBorder="0" applyAlignment="0" applyProtection="0"/>
    <xf numFmtId="191" fontId="40" fillId="0" borderId="0" applyFont="0" applyFill="0" applyBorder="0" applyAlignment="0" applyProtection="0"/>
    <xf numFmtId="191" fontId="5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2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192" fontId="63" fillId="4" borderId="0" applyNumberFormat="0" applyBorder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192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192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192" fontId="69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2" fontId="69" fillId="0" borderId="0" applyNumberFormat="0" applyFill="0" applyBorder="0" applyAlignment="0" applyProtection="0"/>
    <xf numFmtId="0" fontId="70" fillId="7" borderId="9" applyNumberFormat="0" applyAlignment="0" applyProtection="0"/>
    <xf numFmtId="0" fontId="70" fillId="7" borderId="9" applyNumberFormat="0" applyAlignment="0" applyProtection="0"/>
    <xf numFmtId="192" fontId="71" fillId="7" borderId="9" applyNumberFormat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192" fontId="73" fillId="0" borderId="14" applyNumberFormat="0" applyFill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192" fontId="75" fillId="22" borderId="0" applyNumberFormat="0" applyBorder="0" applyAlignment="0" applyProtection="0"/>
    <xf numFmtId="0" fontId="76" fillId="0" borderId="0"/>
    <xf numFmtId="19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1" fillId="0" borderId="0"/>
    <xf numFmtId="0" fontId="58" fillId="0" borderId="0"/>
    <xf numFmtId="0" fontId="7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7" fillId="0" borderId="0" applyFill="0" applyProtection="0"/>
    <xf numFmtId="0" fontId="7" fillId="0" borderId="0"/>
    <xf numFmtId="192" fontId="7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76" fillId="0" borderId="0"/>
    <xf numFmtId="0" fontId="5" fillId="0" borderId="0"/>
    <xf numFmtId="0" fontId="76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2" fontId="47" fillId="23" borderId="15" applyNumberFormat="0" applyFont="0" applyAlignment="0" applyProtection="0"/>
    <xf numFmtId="192" fontId="47" fillId="23" borderId="15" applyNumberFormat="0" applyFont="0" applyAlignment="0" applyProtection="0"/>
    <xf numFmtId="0" fontId="79" fillId="20" borderId="16" applyNumberFormat="0" applyAlignment="0" applyProtection="0"/>
    <xf numFmtId="0" fontId="79" fillId="20" borderId="16" applyNumberFormat="0" applyAlignment="0" applyProtection="0"/>
    <xf numFmtId="192" fontId="80" fillId="20" borderId="16" applyNumberFormat="0" applyAlignment="0" applyProtection="0"/>
    <xf numFmtId="9" fontId="5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2" fontId="83" fillId="0" borderId="0" applyNumberFormat="0" applyFill="0" applyBorder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192" fontId="85" fillId="0" borderId="17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2" fontId="8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8" fillId="0" borderId="0"/>
    <xf numFmtId="0" fontId="35" fillId="0" borderId="0"/>
  </cellStyleXfs>
  <cellXfs count="442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26" fillId="0" borderId="28" xfId="1" applyFont="1" applyBorder="1" applyAlignment="1">
      <alignment vertical="center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4" fontId="31" fillId="0" borderId="8" xfId="0" applyNumberFormat="1" applyFont="1" applyBorder="1" applyAlignment="1">
      <alignment horizontal="right" vertical="top" wrapText="1"/>
    </xf>
    <xf numFmtId="4" fontId="31" fillId="0" borderId="0" xfId="0" applyNumberFormat="1" applyFont="1" applyBorder="1" applyAlignment="1">
      <alignment horizontal="right" vertical="top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8" xfId="0" applyFont="1" applyBorder="1" applyAlignment="1" applyProtection="1">
      <alignment vertical="top" wrapText="1"/>
      <protection locked="0"/>
    </xf>
    <xf numFmtId="0" fontId="39" fillId="0" borderId="8" xfId="0" applyFont="1" applyBorder="1" applyAlignment="1" applyProtection="1">
      <alignment vertical="top" wrapText="1"/>
      <protection locked="0"/>
    </xf>
    <xf numFmtId="0" fontId="43" fillId="34" borderId="8" xfId="0" applyFont="1" applyFill="1" applyBorder="1" applyAlignment="1" applyProtection="1">
      <alignment vertical="top" wrapText="1"/>
      <protection locked="0"/>
    </xf>
    <xf numFmtId="0" fontId="43" fillId="35" borderId="8" xfId="0" applyFont="1" applyFill="1" applyBorder="1" applyAlignment="1" applyProtection="1">
      <alignment horizontal="center" vertical="top" wrapText="1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vertical="top" wrapText="1"/>
      <protection locked="0"/>
    </xf>
    <xf numFmtId="43" fontId="38" fillId="0" borderId="0" xfId="1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2" fillId="0" borderId="0" xfId="0" applyFont="1"/>
    <xf numFmtId="4" fontId="27" fillId="0" borderId="0" xfId="0" applyNumberFormat="1" applyFont="1" applyBorder="1" applyAlignment="1">
      <alignment horizontal="right" vertical="center" wrapText="1"/>
    </xf>
    <xf numFmtId="189" fontId="26" fillId="0" borderId="8" xfId="0" applyNumberFormat="1" applyFont="1" applyBorder="1" applyAlignment="1">
      <alignment horizontal="right" vertical="center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3" fillId="24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3" fillId="34" borderId="0" xfId="0" applyFont="1" applyFill="1" applyAlignment="1" applyProtection="1">
      <alignment vertical="top"/>
      <protection locked="0"/>
    </xf>
    <xf numFmtId="0" fontId="43" fillId="34" borderId="0" xfId="0" applyFont="1" applyFill="1" applyAlignment="1" applyProtection="1">
      <alignment horizontal="center" vertical="top"/>
      <protection locked="0"/>
    </xf>
    <xf numFmtId="0" fontId="39" fillId="29" borderId="8" xfId="139" applyFont="1" applyFill="1" applyBorder="1" applyAlignment="1" applyProtection="1">
      <alignment horizontal="center" vertical="top" wrapText="1"/>
      <protection locked="0"/>
    </xf>
    <xf numFmtId="0" fontId="39" fillId="29" borderId="8" xfId="139" applyFont="1" applyFill="1" applyBorder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43" fontId="43" fillId="0" borderId="0" xfId="1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8" xfId="0" applyFont="1" applyBorder="1" applyAlignment="1" applyProtection="1">
      <alignment horizontal="center" vertical="top"/>
      <protection locked="0"/>
    </xf>
    <xf numFmtId="0" fontId="43" fillId="34" borderId="28" xfId="0" applyFont="1" applyFill="1" applyBorder="1" applyAlignment="1" applyProtection="1">
      <alignment vertical="top" wrapText="1"/>
      <protection locked="0"/>
    </xf>
    <xf numFmtId="0" fontId="44" fillId="35" borderId="8" xfId="0" applyFont="1" applyFill="1" applyBorder="1" applyAlignment="1" applyProtection="1">
      <alignment horizontal="center" vertical="top" wrapText="1"/>
      <protection locked="0"/>
    </xf>
    <xf numFmtId="0" fontId="44" fillId="0" borderId="8" xfId="0" applyFont="1" applyBorder="1" applyAlignment="1" applyProtection="1">
      <alignment vertical="top"/>
      <protection locked="0"/>
    </xf>
    <xf numFmtId="0" fontId="43" fillId="34" borderId="8" xfId="0" applyFont="1" applyFill="1" applyBorder="1" applyAlignment="1" applyProtection="1">
      <alignment horizontal="left" vertical="top" wrapText="1"/>
      <protection locked="0"/>
    </xf>
    <xf numFmtId="0" fontId="43" fillId="34" borderId="8" xfId="0" applyFont="1" applyFill="1" applyBorder="1" applyAlignment="1" applyProtection="1">
      <alignment horizontal="center" vertical="top" wrapText="1"/>
      <protection locked="0"/>
    </xf>
    <xf numFmtId="0" fontId="38" fillId="27" borderId="8" xfId="330" applyFont="1" applyFill="1" applyBorder="1" applyAlignment="1">
      <alignment horizontal="center" vertical="top" wrapText="1" shrinkToFit="1"/>
    </xf>
    <xf numFmtId="0" fontId="38" fillId="28" borderId="8" xfId="330" applyFont="1" applyFill="1" applyBorder="1" applyAlignment="1">
      <alignment horizontal="center" vertical="top" wrapText="1" shrinkToFit="1"/>
    </xf>
    <xf numFmtId="0" fontId="38" fillId="26" borderId="8" xfId="330" applyFont="1" applyFill="1" applyBorder="1" applyAlignment="1">
      <alignment horizontal="center" vertical="top" wrapText="1" shrinkToFit="1"/>
    </xf>
    <xf numFmtId="0" fontId="38" fillId="29" borderId="8" xfId="330" applyFont="1" applyFill="1" applyBorder="1" applyAlignment="1">
      <alignment horizontal="center" vertical="top" wrapText="1" shrinkToFit="1"/>
    </xf>
    <xf numFmtId="0" fontId="38" fillId="30" borderId="8" xfId="330" applyFont="1" applyFill="1" applyBorder="1" applyAlignment="1">
      <alignment horizontal="center" vertical="top" wrapText="1" shrinkToFit="1"/>
    </xf>
    <xf numFmtId="0" fontId="38" fillId="31" borderId="8" xfId="330" applyFont="1" applyFill="1" applyBorder="1" applyAlignment="1">
      <alignment horizontal="center" vertical="top" wrapText="1" shrinkToFit="1"/>
    </xf>
    <xf numFmtId="0" fontId="38" fillId="32" borderId="8" xfId="330" applyFont="1" applyFill="1" applyBorder="1" applyAlignment="1">
      <alignment horizontal="center" vertical="top" wrapText="1" shrinkToFit="1"/>
    </xf>
    <xf numFmtId="0" fontId="38" fillId="33" borderId="8" xfId="330" applyFont="1" applyFill="1" applyBorder="1" applyAlignment="1">
      <alignment horizontal="center" vertical="top" wrapText="1" shrinkToFit="1"/>
    </xf>
    <xf numFmtId="0" fontId="44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3" fillId="0" borderId="28" xfId="0" applyFont="1" applyBorder="1" applyAlignment="1" applyProtection="1">
      <alignment vertical="top" wrapText="1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190" fontId="43" fillId="34" borderId="8" xfId="1" applyNumberFormat="1" applyFont="1" applyFill="1" applyBorder="1" applyAlignment="1" applyProtection="1">
      <alignment horizontal="right" vertical="top"/>
      <protection locked="0"/>
    </xf>
    <xf numFmtId="190" fontId="43" fillId="0" borderId="8" xfId="1" applyNumberFormat="1" applyFont="1" applyBorder="1" applyAlignment="1" applyProtection="1">
      <alignment horizontal="right" vertical="top"/>
      <protection locked="0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38" fillId="0" borderId="8" xfId="1" applyNumberFormat="1" applyFont="1" applyBorder="1" applyAlignment="1" applyProtection="1">
      <alignment horizontal="right" vertical="top"/>
      <protection locked="0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3" fontId="26" fillId="0" borderId="8" xfId="0" applyNumberFormat="1" applyFont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4" fontId="38" fillId="0" borderId="8" xfId="1" applyNumberFormat="1" applyFont="1" applyFill="1" applyBorder="1" applyAlignment="1" applyProtection="1">
      <alignment horizontal="right" vertical="top"/>
      <protection locked="0"/>
    </xf>
    <xf numFmtId="190" fontId="43" fillId="0" borderId="8" xfId="1" applyNumberFormat="1" applyFont="1" applyFill="1" applyBorder="1" applyAlignment="1" applyProtection="1">
      <alignment horizontal="right" vertical="top"/>
    </xf>
    <xf numFmtId="4" fontId="38" fillId="0" borderId="7" xfId="1" applyNumberFormat="1" applyFont="1" applyFill="1" applyBorder="1" applyAlignment="1" applyProtection="1">
      <alignment horizontal="right" vertical="top"/>
      <protection locked="0"/>
    </xf>
    <xf numFmtId="190" fontId="43" fillId="34" borderId="8" xfId="1" applyNumberFormat="1" applyFont="1" applyFill="1" applyBorder="1" applyAlignment="1" applyProtection="1">
      <alignment horizontal="right" vertical="top"/>
    </xf>
    <xf numFmtId="4" fontId="42" fillId="0" borderId="8" xfId="1" applyNumberFormat="1" applyFont="1" applyFill="1" applyBorder="1" applyAlignment="1" applyProtection="1">
      <alignment horizontal="right" vertical="top"/>
      <protection locked="0"/>
    </xf>
    <xf numFmtId="49" fontId="41" fillId="36" borderId="8" xfId="429" applyNumberFormat="1" applyFont="1" applyFill="1" applyBorder="1" applyAlignment="1">
      <alignment horizontal="center"/>
    </xf>
    <xf numFmtId="0" fontId="41" fillId="36" borderId="8" xfId="429" applyFont="1" applyFill="1" applyBorder="1"/>
    <xf numFmtId="190" fontId="43" fillId="0" borderId="8" xfId="1" applyNumberFormat="1" applyFont="1" applyBorder="1" applyAlignment="1" applyProtection="1">
      <alignment horizontal="right" vertical="top"/>
    </xf>
    <xf numFmtId="190" fontId="43" fillId="35" borderId="8" xfId="1" applyNumberFormat="1" applyFont="1" applyFill="1" applyBorder="1" applyAlignment="1" applyProtection="1">
      <alignment horizontal="right" vertical="top"/>
    </xf>
    <xf numFmtId="40" fontId="26" fillId="0" borderId="8" xfId="0" applyNumberFormat="1" applyFont="1" applyBorder="1" applyAlignment="1">
      <alignment horizontal="right" vertical="center" wrapText="1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190" fontId="26" fillId="0" borderId="8" xfId="0" applyNumberFormat="1" applyFont="1" applyBorder="1" applyAlignment="1">
      <alignment horizontal="right" vertical="center" wrapText="1"/>
    </xf>
    <xf numFmtId="190" fontId="28" fillId="0" borderId="8" xfId="0" applyNumberFormat="1" applyFont="1" applyBorder="1" applyAlignment="1">
      <alignment horizontal="right" vertical="center" wrapText="1"/>
    </xf>
    <xf numFmtId="4" fontId="26" fillId="37" borderId="8" xfId="0" applyNumberFormat="1" applyFont="1" applyFill="1" applyBorder="1" applyAlignment="1">
      <alignment vertical="center"/>
    </xf>
    <xf numFmtId="4" fontId="27" fillId="37" borderId="8" xfId="0" applyNumberFormat="1" applyFont="1" applyFill="1" applyBorder="1" applyAlignment="1">
      <alignment horizontal="left" vertical="center" wrapText="1"/>
    </xf>
    <xf numFmtId="4" fontId="27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vertical="center" wrapText="1"/>
    </xf>
    <xf numFmtId="4" fontId="31" fillId="37" borderId="8" xfId="1" applyNumberFormat="1" applyFont="1" applyFill="1" applyBorder="1" applyAlignment="1">
      <alignment vertical="center" wrapText="1"/>
    </xf>
    <xf numFmtId="4" fontId="31" fillId="37" borderId="8" xfId="0" applyNumberFormat="1" applyFont="1" applyFill="1" applyBorder="1" applyAlignment="1">
      <alignment horizontal="center" vertical="center" wrapText="1"/>
    </xf>
    <xf numFmtId="4" fontId="31" fillId="37" borderId="8" xfId="1" applyNumberFormat="1" applyFont="1" applyFill="1" applyBorder="1" applyAlignment="1">
      <alignment horizontal="right" vertical="center"/>
    </xf>
    <xf numFmtId="4" fontId="26" fillId="37" borderId="8" xfId="0" applyNumberFormat="1" applyFont="1" applyFill="1" applyBorder="1" applyAlignment="1">
      <alignment horizontal="left" vertical="center"/>
    </xf>
    <xf numFmtId="4" fontId="27" fillId="37" borderId="8" xfId="0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 wrapText="1"/>
    </xf>
    <xf numFmtId="4" fontId="31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31" fillId="0" borderId="8" xfId="1" applyNumberFormat="1" applyFont="1" applyBorder="1" applyAlignment="1">
      <alignment horizontal="right" vertical="center"/>
    </xf>
    <xf numFmtId="4" fontId="32" fillId="0" borderId="8" xfId="1" applyNumberFormat="1" applyFont="1" applyBorder="1" applyAlignment="1">
      <alignment horizontal="right" vertical="center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37" borderId="8" xfId="0" applyNumberFormat="1" applyFont="1" applyFill="1" applyBorder="1" applyAlignment="1">
      <alignment horizontal="left" vertical="center" wrapText="1"/>
    </xf>
    <xf numFmtId="4" fontId="26" fillId="37" borderId="8" xfId="0" applyNumberFormat="1" applyFont="1" applyFill="1" applyBorder="1" applyAlignment="1">
      <alignment horizontal="right" vertical="center" wrapText="1"/>
    </xf>
    <xf numFmtId="4" fontId="32" fillId="37" borderId="8" xfId="0" applyNumberFormat="1" applyFont="1" applyFill="1" applyBorder="1" applyAlignment="1">
      <alignment vertical="center" wrapText="1"/>
    </xf>
    <xf numFmtId="4" fontId="26" fillId="37" borderId="8" xfId="0" applyNumberFormat="1" applyFont="1" applyFill="1" applyBorder="1"/>
    <xf numFmtId="4" fontId="32" fillId="37" borderId="8" xfId="1" applyNumberFormat="1" applyFont="1" applyFill="1" applyBorder="1" applyAlignment="1">
      <alignment horizontal="right" vertical="center"/>
    </xf>
    <xf numFmtId="190" fontId="32" fillId="0" borderId="8" xfId="1" applyNumberFormat="1" applyFont="1" applyBorder="1" applyAlignment="1">
      <alignment horizontal="right" vertical="top" wrapText="1"/>
    </xf>
    <xf numFmtId="190" fontId="26" fillId="0" borderId="8" xfId="1" applyNumberFormat="1" applyFont="1" applyBorder="1" applyAlignment="1">
      <alignment horizontal="right" vertical="center" wrapText="1"/>
    </xf>
    <xf numFmtId="190" fontId="38" fillId="0" borderId="8" xfId="1" applyNumberFormat="1" applyFont="1" applyFill="1" applyBorder="1" applyAlignment="1" applyProtection="1">
      <alignment horizontal="right" vertical="top"/>
      <protection locked="0"/>
    </xf>
    <xf numFmtId="190" fontId="38" fillId="0" borderId="8" xfId="1" applyNumberFormat="1" applyFont="1" applyBorder="1" applyAlignment="1" applyProtection="1">
      <alignment horizontal="right" vertical="top"/>
      <protection locked="0"/>
    </xf>
    <xf numFmtId="190" fontId="39" fillId="0" borderId="8" xfId="1" applyNumberFormat="1" applyFont="1" applyBorder="1" applyAlignment="1" applyProtection="1">
      <alignment horizontal="right" vertical="top"/>
      <protection locked="0"/>
    </xf>
    <xf numFmtId="190" fontId="42" fillId="0" borderId="8" xfId="1" applyNumberFormat="1" applyFont="1" applyBorder="1" applyAlignment="1" applyProtection="1">
      <alignment horizontal="right" vertical="top"/>
      <protection locked="0"/>
    </xf>
    <xf numFmtId="190" fontId="39" fillId="0" borderId="8" xfId="1" applyNumberFormat="1" applyFont="1" applyFill="1" applyBorder="1" applyAlignment="1" applyProtection="1">
      <alignment horizontal="right" vertical="top"/>
      <protection locked="0"/>
    </xf>
    <xf numFmtId="190" fontId="44" fillId="0" borderId="8" xfId="1" applyNumberFormat="1" applyFont="1" applyFill="1" applyBorder="1" applyAlignment="1" applyProtection="1">
      <alignment horizontal="right" vertical="top"/>
    </xf>
    <xf numFmtId="190" fontId="26" fillId="0" borderId="0" xfId="1" applyNumberFormat="1" applyFont="1" applyAlignment="1">
      <alignment vertical="center"/>
    </xf>
    <xf numFmtId="4" fontId="28" fillId="0" borderId="8" xfId="0" applyNumberFormat="1" applyFont="1" applyBorder="1" applyAlignment="1" applyProtection="1">
      <alignment vertical="top" wrapText="1"/>
    </xf>
    <xf numFmtId="4" fontId="26" fillId="0" borderId="8" xfId="0" applyNumberFormat="1" applyFont="1" applyBorder="1" applyAlignment="1">
      <alignment horizontal="left" vertical="center" wrapText="1"/>
    </xf>
    <xf numFmtId="4" fontId="26" fillId="0" borderId="8" xfId="0" applyNumberFormat="1" applyFont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vertical="center" wrapText="1"/>
    </xf>
    <xf numFmtId="0" fontId="32" fillId="0" borderId="8" xfId="0" applyFont="1" applyBorder="1" applyAlignment="1">
      <alignment vertical="top" wrapText="1"/>
    </xf>
    <xf numFmtId="0" fontId="27" fillId="0" borderId="8" xfId="0" applyFont="1" applyBorder="1" applyAlignment="1">
      <alignment horizontal="left" vertical="center" wrapText="1"/>
    </xf>
    <xf numFmtId="4" fontId="27" fillId="37" borderId="8" xfId="0" applyNumberFormat="1" applyFont="1" applyFill="1" applyBorder="1" applyAlignment="1">
      <alignment vertical="center"/>
    </xf>
    <xf numFmtId="0" fontId="26" fillId="0" borderId="8" xfId="0" applyFont="1" applyBorder="1" applyAlignment="1" applyProtection="1">
      <alignment horizontal="left" vertical="center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4" fontId="31" fillId="0" borderId="8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right" vertical="center" wrapText="1"/>
    </xf>
    <xf numFmtId="189" fontId="31" fillId="0" borderId="8" xfId="0" applyNumberFormat="1" applyFont="1" applyBorder="1" applyAlignment="1">
      <alignment vertical="center"/>
    </xf>
    <xf numFmtId="189" fontId="31" fillId="0" borderId="0" xfId="0" applyNumberFormat="1" applyFont="1" applyBorder="1" applyAlignment="1">
      <alignment vertical="center"/>
    </xf>
    <xf numFmtId="4" fontId="27" fillId="0" borderId="8" xfId="1" applyNumberFormat="1" applyFont="1" applyBorder="1" applyAlignment="1">
      <alignment horizontal="left" vertical="center"/>
    </xf>
    <xf numFmtId="43" fontId="27" fillId="0" borderId="0" xfId="1" applyFont="1" applyBorder="1" applyAlignment="1">
      <alignment horizontal="left" vertical="center"/>
    </xf>
    <xf numFmtId="4" fontId="31" fillId="0" borderId="8" xfId="0" applyNumberFormat="1" applyFont="1" applyBorder="1" applyAlignment="1">
      <alignment horizontal="left" vertical="center" wrapText="1"/>
    </xf>
    <xf numFmtId="0" fontId="37" fillId="0" borderId="0" xfId="0" applyFont="1" applyBorder="1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4" fillId="0" borderId="2" xfId="0" applyFont="1" applyFill="1" applyBorder="1" applyAlignment="1" applyProtection="1">
      <alignment horizontal="center" vertical="center"/>
      <protection locked="0"/>
    </xf>
    <xf numFmtId="0" fontId="44" fillId="0" borderId="2" xfId="0" applyFont="1" applyFill="1" applyBorder="1" applyAlignment="1" applyProtection="1">
      <alignment horizontal="center" vertical="center" wrapText="1"/>
      <protection locked="0"/>
    </xf>
    <xf numFmtId="0" fontId="38" fillId="0" borderId="2" xfId="0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44" fillId="0" borderId="5" xfId="0" applyFont="1" applyFill="1" applyBorder="1" applyAlignment="1" applyProtection="1">
      <alignment horizontal="center" vertical="top"/>
      <protection locked="0"/>
    </xf>
    <xf numFmtId="0" fontId="44" fillId="0" borderId="5" xfId="0" applyFont="1" applyFill="1" applyBorder="1" applyAlignment="1" applyProtection="1">
      <alignment horizontal="center" vertical="top" wrapText="1"/>
      <protection locked="0"/>
    </xf>
    <xf numFmtId="0" fontId="38" fillId="0" borderId="5" xfId="0" applyFont="1" applyFill="1" applyBorder="1" applyAlignment="1" applyProtection="1">
      <alignment horizontal="center" vertical="top"/>
      <protection locked="0"/>
    </xf>
    <xf numFmtId="0" fontId="38" fillId="0" borderId="5" xfId="0" applyFont="1" applyFill="1" applyBorder="1" applyAlignment="1" applyProtection="1">
      <alignment horizontal="center" vertical="top" wrapText="1"/>
      <protection locked="0"/>
    </xf>
    <xf numFmtId="0" fontId="38" fillId="0" borderId="0" xfId="0" applyFont="1" applyFill="1" applyAlignment="1" applyProtection="1">
      <alignment horizontal="center" vertical="top"/>
      <protection locked="0"/>
    </xf>
    <xf numFmtId="0" fontId="44" fillId="0" borderId="7" xfId="0" applyFont="1" applyFill="1" applyBorder="1" applyAlignment="1" applyProtection="1">
      <alignment horizontal="center" vertical="top"/>
      <protection locked="0"/>
    </xf>
    <xf numFmtId="0" fontId="45" fillId="0" borderId="7" xfId="138" applyFont="1" applyFill="1" applyBorder="1" applyAlignment="1" applyProtection="1">
      <alignment horizontal="center" vertical="top"/>
      <protection locked="0"/>
    </xf>
    <xf numFmtId="0" fontId="41" fillId="0" borderId="7" xfId="138" applyFont="1" applyFill="1" applyBorder="1" applyAlignment="1" applyProtection="1">
      <alignment horizontal="center" vertical="top"/>
      <protection locked="0"/>
    </xf>
    <xf numFmtId="0" fontId="41" fillId="0" borderId="7" xfId="138" applyFont="1" applyFill="1" applyBorder="1" applyAlignment="1" applyProtection="1">
      <alignment horizontal="center" vertical="top" wrapText="1"/>
      <protection locked="0"/>
    </xf>
    <xf numFmtId="0" fontId="38" fillId="0" borderId="0" xfId="0" applyFont="1" applyFill="1" applyAlignment="1" applyProtection="1">
      <alignment vertical="top"/>
      <protection locked="0"/>
    </xf>
    <xf numFmtId="0" fontId="44" fillId="0" borderId="8" xfId="0" applyFont="1" applyFill="1" applyBorder="1" applyAlignment="1" applyProtection="1">
      <alignment horizontal="center" vertical="top"/>
      <protection locked="0"/>
    </xf>
    <xf numFmtId="0" fontId="45" fillId="0" borderId="8" xfId="138" applyFont="1" applyFill="1" applyBorder="1" applyAlignment="1" applyProtection="1">
      <alignment horizontal="center" vertical="top" wrapText="1"/>
      <protection locked="0"/>
    </xf>
    <xf numFmtId="0" fontId="41" fillId="0" borderId="8" xfId="138" applyFont="1" applyFill="1" applyBorder="1" applyAlignment="1" applyProtection="1">
      <alignment vertical="top" wrapText="1"/>
      <protection locked="0"/>
    </xf>
    <xf numFmtId="1" fontId="41" fillId="0" borderId="8" xfId="138" applyNumberFormat="1" applyFont="1" applyFill="1" applyBorder="1" applyAlignment="1" applyProtection="1">
      <alignment vertical="top" wrapText="1"/>
      <protection locked="0"/>
    </xf>
    <xf numFmtId="49" fontId="42" fillId="0" borderId="8" xfId="138" applyNumberFormat="1" applyFont="1" applyFill="1" applyBorder="1" applyAlignment="1" applyProtection="1">
      <alignment horizontal="center" vertical="top" wrapText="1"/>
      <protection locked="0"/>
    </xf>
    <xf numFmtId="0" fontId="42" fillId="0" borderId="3" xfId="138" applyFont="1" applyFill="1" applyBorder="1" applyAlignment="1" applyProtection="1">
      <alignment horizontal="left" vertical="top" wrapText="1"/>
      <protection locked="0"/>
    </xf>
    <xf numFmtId="0" fontId="45" fillId="0" borderId="7" xfId="138" applyFont="1" applyFill="1" applyBorder="1" applyAlignment="1" applyProtection="1">
      <alignment horizontal="center" vertical="top" wrapText="1"/>
      <protection locked="0"/>
    </xf>
    <xf numFmtId="0" fontId="41" fillId="0" borderId="7" xfId="138" applyFont="1" applyFill="1" applyBorder="1" applyAlignment="1" applyProtection="1">
      <alignment vertical="top" wrapText="1"/>
      <protection locked="0"/>
    </xf>
    <xf numFmtId="1" fontId="41" fillId="0" borderId="7" xfId="138" applyNumberFormat="1" applyFont="1" applyFill="1" applyBorder="1" applyAlignment="1" applyProtection="1">
      <alignment vertical="top" wrapText="1"/>
      <protection locked="0"/>
    </xf>
    <xf numFmtId="0" fontId="39" fillId="0" borderId="7" xfId="138" applyFont="1" applyFill="1" applyBorder="1" applyAlignment="1" applyProtection="1">
      <alignment vertical="top" wrapText="1"/>
      <protection locked="0"/>
    </xf>
    <xf numFmtId="49" fontId="42" fillId="0" borderId="7" xfId="138" applyNumberFormat="1" applyFont="1" applyFill="1" applyBorder="1" applyAlignment="1" applyProtection="1">
      <alignment horizontal="center" vertical="top" wrapText="1"/>
      <protection locked="0"/>
    </xf>
    <xf numFmtId="0" fontId="42" fillId="0" borderId="31" xfId="138" applyFont="1" applyFill="1" applyBorder="1" applyAlignment="1" applyProtection="1">
      <alignment horizontal="left" vertical="top" wrapText="1"/>
      <protection locked="0"/>
    </xf>
    <xf numFmtId="0" fontId="38" fillId="0" borderId="8" xfId="0" applyFont="1" applyFill="1" applyBorder="1" applyAlignment="1" applyProtection="1">
      <alignment vertical="top" wrapText="1"/>
      <protection locked="0"/>
    </xf>
    <xf numFmtId="49" fontId="42" fillId="0" borderId="8" xfId="0" applyNumberFormat="1" applyFont="1" applyFill="1" applyBorder="1" applyAlignment="1" applyProtection="1">
      <alignment horizontal="center" vertical="top" wrapText="1"/>
      <protection locked="0"/>
    </xf>
    <xf numFmtId="0" fontId="42" fillId="0" borderId="8" xfId="0" applyFont="1" applyFill="1" applyBorder="1" applyAlignment="1" applyProtection="1">
      <alignment vertical="top" wrapText="1"/>
      <protection locked="0"/>
    </xf>
    <xf numFmtId="0" fontId="43" fillId="0" borderId="8" xfId="0" applyFont="1" applyFill="1" applyBorder="1" applyAlignment="1" applyProtection="1">
      <alignment horizontal="center" vertical="top"/>
      <protection locked="0"/>
    </xf>
    <xf numFmtId="0" fontId="43" fillId="0" borderId="0" xfId="0" applyFont="1" applyFill="1" applyAlignment="1" applyProtection="1">
      <alignment horizontal="center" vertical="top"/>
      <protection locked="0"/>
    </xf>
    <xf numFmtId="0" fontId="43" fillId="0" borderId="0" xfId="0" applyFont="1" applyFill="1" applyAlignment="1" applyProtection="1">
      <alignment horizontal="left" vertical="top"/>
      <protection locked="0"/>
    </xf>
    <xf numFmtId="0" fontId="46" fillId="0" borderId="8" xfId="138" applyFont="1" applyFill="1" applyBorder="1" applyAlignment="1" applyProtection="1">
      <alignment horizontal="center" vertical="top" wrapText="1"/>
      <protection locked="0"/>
    </xf>
    <xf numFmtId="0" fontId="42" fillId="0" borderId="8" xfId="138" applyFont="1" applyFill="1" applyBorder="1" applyAlignment="1" applyProtection="1">
      <alignment vertical="top" wrapText="1"/>
      <protection locked="0"/>
    </xf>
    <xf numFmtId="0" fontId="39" fillId="0" borderId="8" xfId="138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Alignment="1" applyProtection="1">
      <alignment horizontal="center" vertical="top"/>
      <protection locked="0"/>
    </xf>
    <xf numFmtId="0" fontId="39" fillId="0" borderId="0" xfId="0" applyFont="1" applyFill="1" applyAlignment="1" applyProtection="1">
      <alignment horizontal="left" vertical="top"/>
      <protection locked="0"/>
    </xf>
    <xf numFmtId="0" fontId="42" fillId="0" borderId="8" xfId="138" applyFont="1" applyFill="1" applyBorder="1" applyAlignment="1" applyProtection="1">
      <alignment horizontal="left" vertical="top" wrapText="1"/>
      <protection locked="0"/>
    </xf>
    <xf numFmtId="0" fontId="42" fillId="0" borderId="3" xfId="138" applyFont="1" applyFill="1" applyBorder="1" applyAlignment="1" applyProtection="1">
      <alignment horizontal="left" vertical="top" shrinkToFit="1"/>
      <protection locked="0"/>
    </xf>
    <xf numFmtId="0" fontId="42" fillId="0" borderId="8" xfId="138" applyFont="1" applyFill="1" applyBorder="1" applyAlignment="1" applyProtection="1">
      <alignment horizontal="left" vertical="top" shrinkToFit="1"/>
      <protection locked="0"/>
    </xf>
    <xf numFmtId="0" fontId="42" fillId="0" borderId="8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4" fillId="0" borderId="8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Fill="1" applyAlignment="1" applyProtection="1">
      <alignment horizontal="center" vertical="top"/>
      <protection locked="0"/>
    </xf>
    <xf numFmtId="0" fontId="38" fillId="0" borderId="8" xfId="139" applyFont="1" applyFill="1" applyBorder="1" applyAlignment="1" applyProtection="1">
      <alignment horizontal="center" vertical="top" wrapText="1"/>
      <protection locked="0"/>
    </xf>
    <xf numFmtId="0" fontId="38" fillId="0" borderId="8" xfId="139" applyFont="1" applyFill="1" applyBorder="1" applyAlignment="1" applyProtection="1">
      <alignment horizontal="left" vertical="top" wrapText="1"/>
      <protection locked="0"/>
    </xf>
    <xf numFmtId="0" fontId="38" fillId="0" borderId="8" xfId="137" applyFont="1" applyFill="1" applyBorder="1" applyAlignment="1">
      <alignment vertical="top" wrapText="1"/>
    </xf>
    <xf numFmtId="0" fontId="38" fillId="0" borderId="8" xfId="139" applyFont="1" applyFill="1" applyBorder="1" applyAlignment="1" applyProtection="1">
      <alignment horizontal="left" vertical="top" shrinkToFit="1"/>
      <protection locked="0"/>
    </xf>
    <xf numFmtId="0" fontId="39" fillId="0" borderId="8" xfId="139" applyFont="1" applyFill="1" applyBorder="1" applyAlignment="1" applyProtection="1">
      <alignment horizontal="center" vertical="top" wrapText="1"/>
      <protection locked="0"/>
    </xf>
    <xf numFmtId="0" fontId="39" fillId="0" borderId="8" xfId="139" applyFont="1" applyFill="1" applyBorder="1" applyAlignment="1" applyProtection="1">
      <alignment horizontal="left" vertical="top" wrapText="1"/>
      <protection locked="0"/>
    </xf>
    <xf numFmtId="0" fontId="46" fillId="0" borderId="8" xfId="0" applyFont="1" applyFill="1" applyBorder="1" applyAlignment="1" applyProtection="1">
      <alignment horizontal="center" vertical="top" wrapText="1"/>
      <protection locked="0"/>
    </xf>
    <xf numFmtId="0" fontId="42" fillId="0" borderId="8" xfId="139" applyFont="1" applyFill="1" applyBorder="1" applyAlignment="1" applyProtection="1">
      <alignment horizontal="center" vertical="top" wrapText="1"/>
      <protection locked="0"/>
    </xf>
    <xf numFmtId="0" fontId="42" fillId="0" borderId="8" xfId="139" applyFont="1" applyFill="1" applyBorder="1" applyAlignment="1" applyProtection="1">
      <alignment horizontal="left" vertical="top" wrapText="1"/>
      <protection locked="0"/>
    </xf>
    <xf numFmtId="0" fontId="43" fillId="0" borderId="8" xfId="0" applyFont="1" applyFill="1" applyBorder="1" applyAlignment="1" applyProtection="1">
      <alignment horizontal="center" vertical="top" wrapText="1"/>
      <protection locked="0"/>
    </xf>
    <xf numFmtId="0" fontId="39" fillId="0" borderId="8" xfId="0" applyFont="1" applyFill="1" applyBorder="1" applyAlignment="1" applyProtection="1">
      <alignment vertical="top" wrapText="1"/>
      <protection locked="0"/>
    </xf>
    <xf numFmtId="0" fontId="39" fillId="0" borderId="0" xfId="0" applyFont="1" applyFill="1" applyAlignment="1" applyProtection="1">
      <alignment vertical="top"/>
      <protection locked="0"/>
    </xf>
    <xf numFmtId="0" fontId="43" fillId="0" borderId="29" xfId="0" applyFont="1" applyFill="1" applyBorder="1" applyAlignment="1" applyProtection="1">
      <alignment horizontal="left" vertical="top" wrapText="1"/>
      <protection locked="0"/>
    </xf>
    <xf numFmtId="0" fontId="39" fillId="0" borderId="8" xfId="139" applyFont="1" applyFill="1" applyBorder="1" applyAlignment="1" applyProtection="1">
      <alignment horizontal="left" vertical="top" shrinkToFit="1"/>
      <protection locked="0"/>
    </xf>
    <xf numFmtId="0" fontId="43" fillId="0" borderId="8" xfId="0" applyFont="1" applyFill="1" applyBorder="1" applyAlignment="1" applyProtection="1">
      <alignment horizontal="right" vertical="top" wrapText="1"/>
      <protection locked="0"/>
    </xf>
    <xf numFmtId="0" fontId="44" fillId="0" borderId="0" xfId="0" applyFont="1" applyFill="1" applyAlignment="1" applyProtection="1">
      <alignment horizontal="center" vertical="top" wrapText="1"/>
      <protection locked="0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center" vertical="top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8" xfId="0" applyFont="1" applyFill="1" applyBorder="1" applyAlignment="1" applyProtection="1">
      <alignment horizontal="center" vertical="top" wrapText="1"/>
      <protection locked="0"/>
    </xf>
    <xf numFmtId="4" fontId="28" fillId="0" borderId="8" xfId="0" applyNumberFormat="1" applyFont="1" applyBorder="1" applyAlignment="1" applyProtection="1">
      <alignment vertical="center"/>
      <protection locked="0"/>
    </xf>
    <xf numFmtId="4" fontId="26" fillId="0" borderId="8" xfId="1" applyNumberFormat="1" applyFont="1" applyBorder="1" applyAlignment="1">
      <alignment vertical="center"/>
    </xf>
    <xf numFmtId="4" fontId="32" fillId="0" borderId="8" xfId="1" applyNumberFormat="1" applyFont="1" applyBorder="1" applyAlignment="1">
      <alignment vertical="center" wrapText="1"/>
    </xf>
    <xf numFmtId="4" fontId="31" fillId="0" borderId="8" xfId="1" applyNumberFormat="1" applyFont="1" applyBorder="1" applyAlignment="1">
      <alignment vertical="center" wrapText="1"/>
    </xf>
    <xf numFmtId="4" fontId="31" fillId="25" borderId="8" xfId="1" applyNumberFormat="1" applyFont="1" applyFill="1" applyBorder="1" applyAlignment="1">
      <alignment vertical="center" wrapText="1"/>
    </xf>
    <xf numFmtId="4" fontId="32" fillId="0" borderId="8" xfId="1" applyNumberFormat="1" applyFont="1" applyBorder="1" applyAlignment="1">
      <alignment vertical="center"/>
    </xf>
    <xf numFmtId="4" fontId="33" fillId="0" borderId="8" xfId="1" applyNumberFormat="1" applyFont="1" applyBorder="1" applyAlignment="1">
      <alignment vertical="center" wrapText="1"/>
    </xf>
    <xf numFmtId="4" fontId="27" fillId="0" borderId="29" xfId="1" applyNumberFormat="1" applyFont="1" applyBorder="1" applyAlignment="1">
      <alignment vertical="center" wrapText="1"/>
    </xf>
    <xf numFmtId="4" fontId="27" fillId="0" borderId="28" xfId="1" applyNumberFormat="1" applyFont="1" applyBorder="1" applyAlignment="1">
      <alignment vertical="center" wrapText="1"/>
    </xf>
    <xf numFmtId="4" fontId="33" fillId="0" borderId="8" xfId="1" applyNumberFormat="1" applyFont="1" applyFill="1" applyBorder="1" applyAlignment="1">
      <alignment vertical="center" wrapText="1"/>
    </xf>
    <xf numFmtId="4" fontId="32" fillId="0" borderId="8" xfId="1" applyNumberFormat="1" applyFont="1" applyFill="1" applyBorder="1" applyAlignment="1">
      <alignment vertical="center" wrapText="1"/>
    </xf>
    <xf numFmtId="4" fontId="28" fillId="0" borderId="8" xfId="1" applyNumberFormat="1" applyFont="1" applyBorder="1" applyAlignment="1">
      <alignment vertical="center"/>
    </xf>
    <xf numFmtId="0" fontId="38" fillId="27" borderId="8" xfId="330" applyFont="1" applyFill="1" applyBorder="1" applyAlignment="1">
      <alignment horizontal="center" vertical="center"/>
    </xf>
    <xf numFmtId="0" fontId="38" fillId="28" borderId="8" xfId="330" applyFont="1" applyFill="1" applyBorder="1" applyAlignment="1">
      <alignment horizontal="center" vertical="center"/>
    </xf>
    <xf numFmtId="0" fontId="38" fillId="26" borderId="8" xfId="330" applyFont="1" applyFill="1" applyBorder="1" applyAlignment="1">
      <alignment horizontal="center" vertical="center"/>
    </xf>
    <xf numFmtId="0" fontId="38" fillId="29" borderId="8" xfId="330" applyFont="1" applyFill="1" applyBorder="1" applyAlignment="1">
      <alignment horizontal="center" vertical="center"/>
    </xf>
    <xf numFmtId="0" fontId="38" fillId="30" borderId="8" xfId="330" applyFont="1" applyFill="1" applyBorder="1" applyAlignment="1">
      <alignment horizontal="center" vertical="center"/>
    </xf>
    <xf numFmtId="0" fontId="38" fillId="31" borderId="8" xfId="330" applyFont="1" applyFill="1" applyBorder="1" applyAlignment="1">
      <alignment horizontal="center" vertical="center"/>
    </xf>
    <xf numFmtId="0" fontId="38" fillId="32" borderId="8" xfId="330" applyFont="1" applyFill="1" applyBorder="1" applyAlignment="1">
      <alignment horizontal="center" vertical="center"/>
    </xf>
    <xf numFmtId="0" fontId="38" fillId="33" borderId="8" xfId="330" applyFont="1" applyFill="1" applyBorder="1" applyAlignment="1">
      <alignment horizontal="center" vertical="center"/>
    </xf>
    <xf numFmtId="0" fontId="43" fillId="34" borderId="3" xfId="0" applyFont="1" applyFill="1" applyBorder="1" applyAlignment="1" applyProtection="1">
      <alignment horizontal="left" vertical="top" wrapText="1"/>
      <protection locked="0"/>
    </xf>
    <xf numFmtId="0" fontId="43" fillId="34" borderId="29" xfId="0" applyFont="1" applyFill="1" applyBorder="1" applyAlignment="1" applyProtection="1">
      <alignment horizontal="left" vertical="top" wrapText="1"/>
      <protection locked="0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4" fontId="26" fillId="0" borderId="8" xfId="0" applyNumberFormat="1" applyFont="1" applyBorder="1" applyAlignment="1">
      <alignment horizontal="left" vertical="center" wrapText="1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43" fillId="0" borderId="3" xfId="0" applyFont="1" applyBorder="1" applyAlignment="1" applyProtection="1">
      <alignment horizontal="left" vertical="center" wrapText="1"/>
      <protection locked="0"/>
    </xf>
    <xf numFmtId="0" fontId="43" fillId="0" borderId="29" xfId="0" applyFont="1" applyBorder="1" applyAlignment="1" applyProtection="1">
      <alignment horizontal="left" vertical="center" wrapText="1"/>
      <protection locked="0"/>
    </xf>
    <xf numFmtId="0" fontId="43" fillId="0" borderId="28" xfId="0" applyFont="1" applyBorder="1" applyAlignment="1" applyProtection="1">
      <alignment horizontal="left" vertical="center" wrapText="1"/>
      <protection locked="0"/>
    </xf>
    <xf numFmtId="0" fontId="37" fillId="0" borderId="3" xfId="0" applyFont="1" applyBorder="1" applyAlignment="1" applyProtection="1">
      <alignment horizontal="center" vertical="top" wrapText="1"/>
      <protection locked="0"/>
    </xf>
    <xf numFmtId="0" fontId="37" fillId="0" borderId="29" xfId="0" applyFont="1" applyBorder="1" applyAlignment="1" applyProtection="1">
      <alignment horizontal="center" vertical="top" wrapText="1"/>
      <protection locked="0"/>
    </xf>
    <xf numFmtId="0" fontId="37" fillId="0" borderId="28" xfId="0" applyFont="1" applyBorder="1" applyAlignment="1" applyProtection="1">
      <alignment horizontal="center" vertical="top" wrapText="1"/>
      <protection locked="0"/>
    </xf>
    <xf numFmtId="0" fontId="38" fillId="0" borderId="3" xfId="0" applyFont="1" applyBorder="1" applyAlignment="1" applyProtection="1">
      <alignment horizontal="left" vertical="top" wrapText="1"/>
      <protection locked="0"/>
    </xf>
    <xf numFmtId="0" fontId="38" fillId="0" borderId="29" xfId="0" applyFont="1" applyBorder="1" applyAlignment="1" applyProtection="1">
      <alignment horizontal="left" vertical="top" wrapText="1"/>
      <protection locked="0"/>
    </xf>
    <xf numFmtId="0" fontId="38" fillId="0" borderId="28" xfId="0" applyFont="1" applyBorder="1" applyAlignment="1" applyProtection="1">
      <alignment horizontal="left" vertical="top" wrapText="1"/>
      <protection locked="0"/>
    </xf>
    <xf numFmtId="0" fontId="38" fillId="0" borderId="2" xfId="0" applyFont="1" applyFill="1" applyBorder="1" applyAlignment="1" applyProtection="1">
      <alignment horizontal="left" vertical="top" wrapText="1"/>
      <protection locked="0"/>
    </xf>
    <xf numFmtId="0" fontId="38" fillId="0" borderId="7" xfId="0" applyFont="1" applyFill="1" applyBorder="1" applyAlignment="1" applyProtection="1">
      <alignment horizontal="left" vertical="top" wrapText="1"/>
      <protection locked="0"/>
    </xf>
    <xf numFmtId="0" fontId="43" fillId="35" borderId="3" xfId="0" applyFont="1" applyFill="1" applyBorder="1" applyAlignment="1" applyProtection="1">
      <alignment horizontal="left" vertical="top" wrapText="1"/>
      <protection locked="0"/>
    </xf>
    <xf numFmtId="0" fontId="43" fillId="35" borderId="29" xfId="0" applyFont="1" applyFill="1" applyBorder="1" applyAlignment="1" applyProtection="1">
      <alignment horizontal="left" vertical="top" wrapText="1"/>
      <protection locked="0"/>
    </xf>
    <xf numFmtId="0" fontId="43" fillId="35" borderId="28" xfId="0" applyFont="1" applyFill="1" applyBorder="1" applyAlignment="1" applyProtection="1">
      <alignment horizontal="left" vertical="top" wrapText="1"/>
      <protection locked="0"/>
    </xf>
    <xf numFmtId="0" fontId="38" fillId="0" borderId="5" xfId="0" applyFont="1" applyFill="1" applyBorder="1" applyAlignment="1" applyProtection="1">
      <alignment horizontal="left" vertical="top" wrapText="1"/>
      <protection locked="0"/>
    </xf>
    <xf numFmtId="0" fontId="43" fillId="0" borderId="3" xfId="0" applyFont="1" applyBorder="1" applyAlignment="1" applyProtection="1">
      <alignment horizontal="left" vertical="top" wrapText="1"/>
      <protection locked="0"/>
    </xf>
    <xf numFmtId="0" fontId="43" fillId="0" borderId="29" xfId="0" applyFont="1" applyBorder="1" applyAlignment="1" applyProtection="1">
      <alignment horizontal="left" vertical="top" wrapText="1"/>
      <protection locked="0"/>
    </xf>
    <xf numFmtId="0" fontId="43" fillId="34" borderId="3" xfId="0" applyFont="1" applyFill="1" applyBorder="1" applyAlignment="1" applyProtection="1">
      <alignment horizontal="center" vertical="top" wrapText="1"/>
      <protection locked="0"/>
    </xf>
    <xf numFmtId="0" fontId="43" fillId="34" borderId="29" xfId="0" applyFont="1" applyFill="1" applyBorder="1" applyAlignment="1" applyProtection="1">
      <alignment horizontal="center" vertical="top" wrapText="1"/>
      <protection locked="0"/>
    </xf>
    <xf numFmtId="0" fontId="43" fillId="34" borderId="28" xfId="0" applyFont="1" applyFill="1" applyBorder="1" applyAlignment="1" applyProtection="1">
      <alignment horizontal="center" vertical="top" wrapText="1"/>
      <protection locked="0"/>
    </xf>
    <xf numFmtId="0" fontId="43" fillId="34" borderId="3" xfId="138" applyFont="1" applyFill="1" applyBorder="1" applyAlignment="1" applyProtection="1">
      <alignment horizontal="left" vertical="top" wrapText="1"/>
      <protection locked="0"/>
    </xf>
    <xf numFmtId="0" fontId="43" fillId="34" borderId="29" xfId="138" applyFont="1" applyFill="1" applyBorder="1" applyAlignment="1" applyProtection="1">
      <alignment horizontal="left" vertical="top" wrapText="1"/>
      <protection locked="0"/>
    </xf>
    <xf numFmtId="0" fontId="43" fillId="34" borderId="28" xfId="138" applyFont="1" applyFill="1" applyBorder="1" applyAlignment="1" applyProtection="1">
      <alignment horizontal="left" vertical="top" wrapText="1"/>
      <protection locked="0"/>
    </xf>
    <xf numFmtId="0" fontId="43" fillId="34" borderId="3" xfId="0" applyFont="1" applyFill="1" applyBorder="1" applyAlignment="1" applyProtection="1">
      <alignment horizontal="left" vertical="top" wrapText="1"/>
      <protection locked="0"/>
    </xf>
    <xf numFmtId="0" fontId="43" fillId="34" borderId="29" xfId="0" applyFont="1" applyFill="1" applyBorder="1" applyAlignment="1" applyProtection="1">
      <alignment horizontal="left" vertical="top" wrapText="1"/>
      <protection locked="0"/>
    </xf>
    <xf numFmtId="0" fontId="43" fillId="34" borderId="28" xfId="0" applyFont="1" applyFill="1" applyBorder="1" applyAlignment="1" applyProtection="1">
      <alignment horizontal="left" vertical="top" wrapText="1"/>
      <protection locked="0"/>
    </xf>
    <xf numFmtId="0" fontId="38" fillId="30" borderId="8" xfId="330" applyFont="1" applyFill="1" applyBorder="1" applyAlignment="1">
      <alignment horizontal="center" vertical="center"/>
    </xf>
    <xf numFmtId="0" fontId="38" fillId="31" borderId="8" xfId="330" applyFont="1" applyFill="1" applyBorder="1" applyAlignment="1">
      <alignment horizontal="center" vertical="center"/>
    </xf>
    <xf numFmtId="0" fontId="38" fillId="32" borderId="8" xfId="330" applyFont="1" applyFill="1" applyBorder="1" applyAlignment="1">
      <alignment horizontal="center" vertical="center"/>
    </xf>
    <xf numFmtId="0" fontId="38" fillId="33" borderId="8" xfId="330" applyFont="1" applyFill="1" applyBorder="1" applyAlignment="1">
      <alignment horizontal="center" vertical="center"/>
    </xf>
    <xf numFmtId="0" fontId="43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3" fillId="24" borderId="7" xfId="1" applyNumberFormat="1" applyFont="1" applyFill="1" applyBorder="1" applyAlignment="1" applyProtection="1">
      <alignment horizontal="center" vertical="top" wrapText="1"/>
      <protection locked="0"/>
    </xf>
    <xf numFmtId="0" fontId="37" fillId="0" borderId="0" xfId="0" applyFont="1" applyBorder="1" applyAlignment="1" applyProtection="1">
      <alignment horizontal="left" vertical="center" wrapText="1"/>
      <protection locked="0"/>
    </xf>
    <xf numFmtId="0" fontId="37" fillId="0" borderId="1" xfId="0" applyFont="1" applyFill="1" applyBorder="1" applyAlignment="1" applyProtection="1">
      <alignment horizontal="left" vertical="center"/>
      <protection locked="0"/>
    </xf>
    <xf numFmtId="0" fontId="38" fillId="27" borderId="8" xfId="330" applyFont="1" applyFill="1" applyBorder="1" applyAlignment="1">
      <alignment horizontal="center" vertical="center"/>
    </xf>
    <xf numFmtId="0" fontId="38" fillId="28" borderId="8" xfId="330" applyFont="1" applyFill="1" applyBorder="1" applyAlignment="1">
      <alignment horizontal="center" vertical="center"/>
    </xf>
    <xf numFmtId="0" fontId="38" fillId="26" borderId="8" xfId="330" applyFont="1" applyFill="1" applyBorder="1" applyAlignment="1">
      <alignment horizontal="center" vertical="center"/>
    </xf>
    <xf numFmtId="0" fontId="38" fillId="29" borderId="8" xfId="33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30">
    <cellStyle name="20% - Accent1" xfId="12" xr:uid="{00000000-0005-0000-0000-000000000000}"/>
    <cellStyle name="20% - Accent1 2" xfId="140" xr:uid="{00000000-0005-0000-0000-000001000000}"/>
    <cellStyle name="20% - Accent1 3" xfId="141" xr:uid="{00000000-0005-0000-0000-000002000000}"/>
    <cellStyle name="20% - Accent1 4" xfId="142" xr:uid="{00000000-0005-0000-0000-000003000000}"/>
    <cellStyle name="20% - Accent2" xfId="13" xr:uid="{00000000-0005-0000-0000-000004000000}"/>
    <cellStyle name="20% - Accent2 2" xfId="143" xr:uid="{00000000-0005-0000-0000-000005000000}"/>
    <cellStyle name="20% - Accent2 3" xfId="144" xr:uid="{00000000-0005-0000-0000-000006000000}"/>
    <cellStyle name="20% - Accent2 4" xfId="145" xr:uid="{00000000-0005-0000-0000-000007000000}"/>
    <cellStyle name="20% - Accent3" xfId="14" xr:uid="{00000000-0005-0000-0000-000008000000}"/>
    <cellStyle name="20% - Accent3 2" xfId="146" xr:uid="{00000000-0005-0000-0000-000009000000}"/>
    <cellStyle name="20% - Accent3 3" xfId="147" xr:uid="{00000000-0005-0000-0000-00000A000000}"/>
    <cellStyle name="20% - Accent3 4" xfId="148" xr:uid="{00000000-0005-0000-0000-00000B000000}"/>
    <cellStyle name="20% - Accent4" xfId="15" xr:uid="{00000000-0005-0000-0000-00000C000000}"/>
    <cellStyle name="20% - Accent4 2" xfId="149" xr:uid="{00000000-0005-0000-0000-00000D000000}"/>
    <cellStyle name="20% - Accent4 3" xfId="150" xr:uid="{00000000-0005-0000-0000-00000E000000}"/>
    <cellStyle name="20% - Accent4 4" xfId="151" xr:uid="{00000000-0005-0000-0000-00000F000000}"/>
    <cellStyle name="20% - Accent5" xfId="16" xr:uid="{00000000-0005-0000-0000-000010000000}"/>
    <cellStyle name="20% - Accent5 2" xfId="152" xr:uid="{00000000-0005-0000-0000-000011000000}"/>
    <cellStyle name="20% - Accent5 3" xfId="153" xr:uid="{00000000-0005-0000-0000-000012000000}"/>
    <cellStyle name="20% - Accent5 4" xfId="154" xr:uid="{00000000-0005-0000-0000-000013000000}"/>
    <cellStyle name="20% - Accent6" xfId="17" xr:uid="{00000000-0005-0000-0000-000014000000}"/>
    <cellStyle name="20% - Accent6 2" xfId="155" xr:uid="{00000000-0005-0000-0000-000015000000}"/>
    <cellStyle name="20% - Accent6 3" xfId="156" xr:uid="{00000000-0005-0000-0000-000016000000}"/>
    <cellStyle name="20% - Accent6 4" xfId="157" xr:uid="{00000000-0005-0000-0000-000017000000}"/>
    <cellStyle name="40% - Accent1" xfId="18" xr:uid="{00000000-0005-0000-0000-000018000000}"/>
    <cellStyle name="40% - Accent1 2" xfId="158" xr:uid="{00000000-0005-0000-0000-000019000000}"/>
    <cellStyle name="40% - Accent1 3" xfId="159" xr:uid="{00000000-0005-0000-0000-00001A000000}"/>
    <cellStyle name="40% - Accent1 4" xfId="160" xr:uid="{00000000-0005-0000-0000-00001B000000}"/>
    <cellStyle name="40% - Accent2" xfId="19" xr:uid="{00000000-0005-0000-0000-00001C000000}"/>
    <cellStyle name="40% - Accent2 2" xfId="161" xr:uid="{00000000-0005-0000-0000-00001D000000}"/>
    <cellStyle name="40% - Accent2 3" xfId="162" xr:uid="{00000000-0005-0000-0000-00001E000000}"/>
    <cellStyle name="40% - Accent2 4" xfId="163" xr:uid="{00000000-0005-0000-0000-00001F000000}"/>
    <cellStyle name="40% - Accent3" xfId="20" xr:uid="{00000000-0005-0000-0000-000020000000}"/>
    <cellStyle name="40% - Accent3 2" xfId="164" xr:uid="{00000000-0005-0000-0000-000021000000}"/>
    <cellStyle name="40% - Accent3 3" xfId="165" xr:uid="{00000000-0005-0000-0000-000022000000}"/>
    <cellStyle name="40% - Accent3 4" xfId="166" xr:uid="{00000000-0005-0000-0000-000023000000}"/>
    <cellStyle name="40% - Accent4" xfId="21" xr:uid="{00000000-0005-0000-0000-000024000000}"/>
    <cellStyle name="40% - Accent4 2" xfId="167" xr:uid="{00000000-0005-0000-0000-000025000000}"/>
    <cellStyle name="40% - Accent4 3" xfId="168" xr:uid="{00000000-0005-0000-0000-000026000000}"/>
    <cellStyle name="40% - Accent4 4" xfId="169" xr:uid="{00000000-0005-0000-0000-000027000000}"/>
    <cellStyle name="40% - Accent5" xfId="22" xr:uid="{00000000-0005-0000-0000-000028000000}"/>
    <cellStyle name="40% - Accent5 2" xfId="170" xr:uid="{00000000-0005-0000-0000-000029000000}"/>
    <cellStyle name="40% - Accent5 3" xfId="171" xr:uid="{00000000-0005-0000-0000-00002A000000}"/>
    <cellStyle name="40% - Accent5 4" xfId="172" xr:uid="{00000000-0005-0000-0000-00002B000000}"/>
    <cellStyle name="40% - Accent6" xfId="23" xr:uid="{00000000-0005-0000-0000-00002C000000}"/>
    <cellStyle name="40% - Accent6 2" xfId="173" xr:uid="{00000000-0005-0000-0000-00002D000000}"/>
    <cellStyle name="40% - Accent6 3" xfId="174" xr:uid="{00000000-0005-0000-0000-00002E000000}"/>
    <cellStyle name="40% - Accent6 4" xfId="175" xr:uid="{00000000-0005-0000-0000-00002F000000}"/>
    <cellStyle name="60% - Accent1" xfId="24" xr:uid="{00000000-0005-0000-0000-000030000000}"/>
    <cellStyle name="60% - Accent1 2" xfId="176" xr:uid="{00000000-0005-0000-0000-000031000000}"/>
    <cellStyle name="60% - Accent1 3" xfId="177" xr:uid="{00000000-0005-0000-0000-000032000000}"/>
    <cellStyle name="60% - Accent1 4" xfId="178" xr:uid="{00000000-0005-0000-0000-000033000000}"/>
    <cellStyle name="60% - Accent2" xfId="25" xr:uid="{00000000-0005-0000-0000-000034000000}"/>
    <cellStyle name="60% - Accent2 2" xfId="179" xr:uid="{00000000-0005-0000-0000-000035000000}"/>
    <cellStyle name="60% - Accent2 3" xfId="180" xr:uid="{00000000-0005-0000-0000-000036000000}"/>
    <cellStyle name="60% - Accent2 4" xfId="181" xr:uid="{00000000-0005-0000-0000-000037000000}"/>
    <cellStyle name="60% - Accent3" xfId="26" xr:uid="{00000000-0005-0000-0000-000038000000}"/>
    <cellStyle name="60% - Accent3 2" xfId="182" xr:uid="{00000000-0005-0000-0000-000039000000}"/>
    <cellStyle name="60% - Accent3 3" xfId="183" xr:uid="{00000000-0005-0000-0000-00003A000000}"/>
    <cellStyle name="60% - Accent3 4" xfId="184" xr:uid="{00000000-0005-0000-0000-00003B000000}"/>
    <cellStyle name="60% - Accent4" xfId="27" xr:uid="{00000000-0005-0000-0000-00003C000000}"/>
    <cellStyle name="60% - Accent4 2" xfId="185" xr:uid="{00000000-0005-0000-0000-00003D000000}"/>
    <cellStyle name="60% - Accent4 3" xfId="186" xr:uid="{00000000-0005-0000-0000-00003E000000}"/>
    <cellStyle name="60% - Accent4 4" xfId="187" xr:uid="{00000000-0005-0000-0000-00003F000000}"/>
    <cellStyle name="60% - Accent5" xfId="28" xr:uid="{00000000-0005-0000-0000-000040000000}"/>
    <cellStyle name="60% - Accent5 2" xfId="188" xr:uid="{00000000-0005-0000-0000-000041000000}"/>
    <cellStyle name="60% - Accent5 3" xfId="189" xr:uid="{00000000-0005-0000-0000-000042000000}"/>
    <cellStyle name="60% - Accent5 4" xfId="190" xr:uid="{00000000-0005-0000-0000-000043000000}"/>
    <cellStyle name="60% - Accent6" xfId="29" xr:uid="{00000000-0005-0000-0000-000044000000}"/>
    <cellStyle name="60% - Accent6 2" xfId="191" xr:uid="{00000000-0005-0000-0000-000045000000}"/>
    <cellStyle name="60% - Accent6 3" xfId="192" xr:uid="{00000000-0005-0000-0000-000046000000}"/>
    <cellStyle name="60% - Accent6 4" xfId="193" xr:uid="{00000000-0005-0000-0000-000047000000}"/>
    <cellStyle name="Accent1" xfId="30" xr:uid="{00000000-0005-0000-0000-000048000000}"/>
    <cellStyle name="Accent1 2" xfId="194" xr:uid="{00000000-0005-0000-0000-000049000000}"/>
    <cellStyle name="Accent1 3" xfId="195" xr:uid="{00000000-0005-0000-0000-00004A000000}"/>
    <cellStyle name="Accent1 4" xfId="196" xr:uid="{00000000-0005-0000-0000-00004B000000}"/>
    <cellStyle name="Accent2" xfId="31" xr:uid="{00000000-0005-0000-0000-00004C000000}"/>
    <cellStyle name="Accent2 2" xfId="197" xr:uid="{00000000-0005-0000-0000-00004D000000}"/>
    <cellStyle name="Accent2 3" xfId="198" xr:uid="{00000000-0005-0000-0000-00004E000000}"/>
    <cellStyle name="Accent2 4" xfId="199" xr:uid="{00000000-0005-0000-0000-00004F000000}"/>
    <cellStyle name="Accent3" xfId="32" xr:uid="{00000000-0005-0000-0000-000050000000}"/>
    <cellStyle name="Accent3 2" xfId="200" xr:uid="{00000000-0005-0000-0000-000051000000}"/>
    <cellStyle name="Accent3 3" xfId="201" xr:uid="{00000000-0005-0000-0000-000052000000}"/>
    <cellStyle name="Accent3 4" xfId="202" xr:uid="{00000000-0005-0000-0000-000053000000}"/>
    <cellStyle name="Accent4" xfId="33" xr:uid="{00000000-0005-0000-0000-000054000000}"/>
    <cellStyle name="Accent4 2" xfId="203" xr:uid="{00000000-0005-0000-0000-000055000000}"/>
    <cellStyle name="Accent4 3" xfId="204" xr:uid="{00000000-0005-0000-0000-000056000000}"/>
    <cellStyle name="Accent4 4" xfId="205" xr:uid="{00000000-0005-0000-0000-000057000000}"/>
    <cellStyle name="Accent5" xfId="34" xr:uid="{00000000-0005-0000-0000-000058000000}"/>
    <cellStyle name="Accent5 2" xfId="206" xr:uid="{00000000-0005-0000-0000-000059000000}"/>
    <cellStyle name="Accent5 3" xfId="207" xr:uid="{00000000-0005-0000-0000-00005A000000}"/>
    <cellStyle name="Accent5 4" xfId="208" xr:uid="{00000000-0005-0000-0000-00005B000000}"/>
    <cellStyle name="Accent6" xfId="35" xr:uid="{00000000-0005-0000-0000-00005C000000}"/>
    <cellStyle name="Accent6 2" xfId="209" xr:uid="{00000000-0005-0000-0000-00005D000000}"/>
    <cellStyle name="Accent6 3" xfId="210" xr:uid="{00000000-0005-0000-0000-00005E000000}"/>
    <cellStyle name="Accent6 4" xfId="211" xr:uid="{00000000-0005-0000-0000-00005F000000}"/>
    <cellStyle name="Bad" xfId="36" xr:uid="{00000000-0005-0000-0000-000060000000}"/>
    <cellStyle name="Bad 2" xfId="212" xr:uid="{00000000-0005-0000-0000-000061000000}"/>
    <cellStyle name="Bad 3" xfId="213" xr:uid="{00000000-0005-0000-0000-000062000000}"/>
    <cellStyle name="Bad 4" xfId="214" xr:uid="{00000000-0005-0000-0000-000063000000}"/>
    <cellStyle name="Calculation" xfId="37" xr:uid="{00000000-0005-0000-0000-000064000000}"/>
    <cellStyle name="Calculation 2" xfId="215" xr:uid="{00000000-0005-0000-0000-000065000000}"/>
    <cellStyle name="Calculation 3" xfId="216" xr:uid="{00000000-0005-0000-0000-000066000000}"/>
    <cellStyle name="Calculation 4" xfId="217" xr:uid="{00000000-0005-0000-0000-000067000000}"/>
    <cellStyle name="Check Cell" xfId="38" xr:uid="{00000000-0005-0000-0000-000068000000}"/>
    <cellStyle name="Check Cell 2" xfId="218" xr:uid="{00000000-0005-0000-0000-000069000000}"/>
    <cellStyle name="Check Cell 3" xfId="219" xr:uid="{00000000-0005-0000-0000-00006A000000}"/>
    <cellStyle name="Check Cell 4" xfId="220" xr:uid="{00000000-0005-0000-0000-00006B000000}"/>
    <cellStyle name="Comma 10" xfId="221" xr:uid="{00000000-0005-0000-0000-00006D000000}"/>
    <cellStyle name="Comma 11" xfId="222" xr:uid="{00000000-0005-0000-0000-00006E000000}"/>
    <cellStyle name="Comma 12" xfId="223" xr:uid="{00000000-0005-0000-0000-00006F000000}"/>
    <cellStyle name="Comma 13" xfId="224" xr:uid="{00000000-0005-0000-0000-000070000000}"/>
    <cellStyle name="Comma 14" xfId="225" xr:uid="{00000000-0005-0000-0000-000071000000}"/>
    <cellStyle name="Comma 15" xfId="226" xr:uid="{00000000-0005-0000-0000-000072000000}"/>
    <cellStyle name="Comma 16" xfId="227" xr:uid="{00000000-0005-0000-0000-000073000000}"/>
    <cellStyle name="Comma 17" xfId="228" xr:uid="{00000000-0005-0000-0000-000074000000}"/>
    <cellStyle name="Comma 18" xfId="229" xr:uid="{00000000-0005-0000-0000-000075000000}"/>
    <cellStyle name="Comma 18 2" xfId="230" xr:uid="{00000000-0005-0000-0000-000076000000}"/>
    <cellStyle name="Comma 19" xfId="231" xr:uid="{00000000-0005-0000-0000-000077000000}"/>
    <cellStyle name="Comma 2" xfId="6" xr:uid="{00000000-0005-0000-0000-000078000000}"/>
    <cellStyle name="Comma 2 10" xfId="232" xr:uid="{00000000-0005-0000-0000-000079000000}"/>
    <cellStyle name="Comma 2 11" xfId="233" xr:uid="{00000000-0005-0000-0000-00007A000000}"/>
    <cellStyle name="Comma 2 12" xfId="234" xr:uid="{00000000-0005-0000-0000-00007B000000}"/>
    <cellStyle name="Comma 2 13" xfId="235" xr:uid="{00000000-0005-0000-0000-00007C000000}"/>
    <cellStyle name="Comma 2 14" xfId="236" xr:uid="{00000000-0005-0000-0000-00007D000000}"/>
    <cellStyle name="Comma 2 15" xfId="237" xr:uid="{00000000-0005-0000-0000-00007E000000}"/>
    <cellStyle name="Comma 2 16" xfId="238" xr:uid="{00000000-0005-0000-0000-00007F000000}"/>
    <cellStyle name="Comma 2 2" xfId="39" xr:uid="{00000000-0005-0000-0000-000080000000}"/>
    <cellStyle name="Comma 2 3" xfId="239" xr:uid="{00000000-0005-0000-0000-000081000000}"/>
    <cellStyle name="Comma 2 3 2" xfId="240" xr:uid="{00000000-0005-0000-0000-000082000000}"/>
    <cellStyle name="Comma 2 4" xfId="241" xr:uid="{00000000-0005-0000-0000-000083000000}"/>
    <cellStyle name="Comma 2 5" xfId="242" xr:uid="{00000000-0005-0000-0000-000084000000}"/>
    <cellStyle name="Comma 2 6" xfId="243" xr:uid="{00000000-0005-0000-0000-000085000000}"/>
    <cellStyle name="Comma 2 7" xfId="244" xr:uid="{00000000-0005-0000-0000-000086000000}"/>
    <cellStyle name="Comma 2 8" xfId="245" xr:uid="{00000000-0005-0000-0000-000087000000}"/>
    <cellStyle name="Comma 2 9" xfId="246" xr:uid="{00000000-0005-0000-0000-000088000000}"/>
    <cellStyle name="Comma 20" xfId="247" xr:uid="{00000000-0005-0000-0000-000089000000}"/>
    <cellStyle name="Comma 21" xfId="248" xr:uid="{00000000-0005-0000-0000-00008A000000}"/>
    <cellStyle name="Comma 21 2" xfId="249" xr:uid="{00000000-0005-0000-0000-00008B000000}"/>
    <cellStyle name="Comma 22" xfId="250" xr:uid="{00000000-0005-0000-0000-00008C000000}"/>
    <cellStyle name="Comma 23" xfId="251" xr:uid="{00000000-0005-0000-0000-00008D000000}"/>
    <cellStyle name="Comma 24" xfId="252" xr:uid="{00000000-0005-0000-0000-00008E000000}"/>
    <cellStyle name="Comma 25" xfId="253" xr:uid="{00000000-0005-0000-0000-00008F000000}"/>
    <cellStyle name="Comma 26" xfId="254" xr:uid="{00000000-0005-0000-0000-000090000000}"/>
    <cellStyle name="Comma 27" xfId="255" xr:uid="{00000000-0005-0000-0000-000091000000}"/>
    <cellStyle name="Comma 28" xfId="256" xr:uid="{00000000-0005-0000-0000-000092000000}"/>
    <cellStyle name="Comma 29" xfId="257" xr:uid="{00000000-0005-0000-0000-000093000000}"/>
    <cellStyle name="Comma 3" xfId="258" xr:uid="{00000000-0005-0000-0000-000094000000}"/>
    <cellStyle name="Comma 3 2" xfId="259" xr:uid="{00000000-0005-0000-0000-000095000000}"/>
    <cellStyle name="Comma 30" xfId="260" xr:uid="{00000000-0005-0000-0000-000096000000}"/>
    <cellStyle name="Comma 31" xfId="261" xr:uid="{00000000-0005-0000-0000-000097000000}"/>
    <cellStyle name="Comma 32" xfId="262" xr:uid="{00000000-0005-0000-0000-000098000000}"/>
    <cellStyle name="Comma 33" xfId="263" xr:uid="{00000000-0005-0000-0000-000099000000}"/>
    <cellStyle name="Comma 34" xfId="264" xr:uid="{00000000-0005-0000-0000-00009A000000}"/>
    <cellStyle name="Comma 35" xfId="265" xr:uid="{00000000-0005-0000-0000-00009B000000}"/>
    <cellStyle name="Comma 36" xfId="266" xr:uid="{00000000-0005-0000-0000-00009C000000}"/>
    <cellStyle name="Comma 37" xfId="267" xr:uid="{00000000-0005-0000-0000-00009D000000}"/>
    <cellStyle name="Comma 38" xfId="268" xr:uid="{00000000-0005-0000-0000-00009E000000}"/>
    <cellStyle name="Comma 39" xfId="269" xr:uid="{00000000-0005-0000-0000-00009F000000}"/>
    <cellStyle name="Comma 4" xfId="270" xr:uid="{00000000-0005-0000-0000-0000A0000000}"/>
    <cellStyle name="Comma 4 2" xfId="271" xr:uid="{00000000-0005-0000-0000-0000A1000000}"/>
    <cellStyle name="Comma 4 2 2" xfId="272" xr:uid="{00000000-0005-0000-0000-0000A2000000}"/>
    <cellStyle name="Comma 4 3" xfId="273" xr:uid="{00000000-0005-0000-0000-0000A3000000}"/>
    <cellStyle name="Comma 5" xfId="274" xr:uid="{00000000-0005-0000-0000-0000A4000000}"/>
    <cellStyle name="Comma 6" xfId="275" xr:uid="{00000000-0005-0000-0000-0000A5000000}"/>
    <cellStyle name="Comma 6 2" xfId="276" xr:uid="{00000000-0005-0000-0000-0000A6000000}"/>
    <cellStyle name="Comma 7" xfId="277" xr:uid="{00000000-0005-0000-0000-0000A7000000}"/>
    <cellStyle name="Comma 8" xfId="278" xr:uid="{00000000-0005-0000-0000-0000A8000000}"/>
    <cellStyle name="Comma 8 2" xfId="279" xr:uid="{00000000-0005-0000-0000-0000A9000000}"/>
    <cellStyle name="Comma 9" xfId="280" xr:uid="{00000000-0005-0000-0000-0000AA000000}"/>
    <cellStyle name="Comma 9 2" xfId="281" xr:uid="{00000000-0005-0000-0000-0000AB000000}"/>
    <cellStyle name="Explanatory Text" xfId="40" xr:uid="{00000000-0005-0000-0000-0000AC000000}"/>
    <cellStyle name="Explanatory Text 2" xfId="282" xr:uid="{00000000-0005-0000-0000-0000AD000000}"/>
    <cellStyle name="Explanatory Text 3" xfId="283" xr:uid="{00000000-0005-0000-0000-0000AE000000}"/>
    <cellStyle name="Explanatory Text 4" xfId="284" xr:uid="{00000000-0005-0000-0000-0000AF000000}"/>
    <cellStyle name="Good" xfId="41" xr:uid="{00000000-0005-0000-0000-0000B0000000}"/>
    <cellStyle name="Good 2" xfId="285" xr:uid="{00000000-0005-0000-0000-0000B1000000}"/>
    <cellStyle name="Good 3" xfId="286" xr:uid="{00000000-0005-0000-0000-0000B2000000}"/>
    <cellStyle name="Good 4" xfId="287" xr:uid="{00000000-0005-0000-0000-0000B3000000}"/>
    <cellStyle name="Heading 1" xfId="42" xr:uid="{00000000-0005-0000-0000-0000B4000000}"/>
    <cellStyle name="Heading 1 2" xfId="288" xr:uid="{00000000-0005-0000-0000-0000B5000000}"/>
    <cellStyle name="Heading 1 3" xfId="289" xr:uid="{00000000-0005-0000-0000-0000B6000000}"/>
    <cellStyle name="Heading 1 4" xfId="290" xr:uid="{00000000-0005-0000-0000-0000B7000000}"/>
    <cellStyle name="Heading 2" xfId="43" xr:uid="{00000000-0005-0000-0000-0000B8000000}"/>
    <cellStyle name="Heading 2 2" xfId="291" xr:uid="{00000000-0005-0000-0000-0000B9000000}"/>
    <cellStyle name="Heading 2 3" xfId="292" xr:uid="{00000000-0005-0000-0000-0000BA000000}"/>
    <cellStyle name="Heading 2 4" xfId="293" xr:uid="{00000000-0005-0000-0000-0000BB000000}"/>
    <cellStyle name="Heading 3" xfId="44" xr:uid="{00000000-0005-0000-0000-0000BC000000}"/>
    <cellStyle name="Heading 3 2" xfId="294" xr:uid="{00000000-0005-0000-0000-0000BD000000}"/>
    <cellStyle name="Heading 3 3" xfId="295" xr:uid="{00000000-0005-0000-0000-0000BE000000}"/>
    <cellStyle name="Heading 3 4" xfId="296" xr:uid="{00000000-0005-0000-0000-0000BF000000}"/>
    <cellStyle name="Heading 4" xfId="45" xr:uid="{00000000-0005-0000-0000-0000C0000000}"/>
    <cellStyle name="Heading 4 2" xfId="297" xr:uid="{00000000-0005-0000-0000-0000C1000000}"/>
    <cellStyle name="Heading 4 3" xfId="298" xr:uid="{00000000-0005-0000-0000-0000C2000000}"/>
    <cellStyle name="Heading 4 4" xfId="299" xr:uid="{00000000-0005-0000-0000-0000C3000000}"/>
    <cellStyle name="Input" xfId="46" xr:uid="{00000000-0005-0000-0000-0000C4000000}"/>
    <cellStyle name="Input 2" xfId="300" xr:uid="{00000000-0005-0000-0000-0000C5000000}"/>
    <cellStyle name="Input 3" xfId="301" xr:uid="{00000000-0005-0000-0000-0000C6000000}"/>
    <cellStyle name="Input 4" xfId="302" xr:uid="{00000000-0005-0000-0000-0000C7000000}"/>
    <cellStyle name="Linked Cell" xfId="47" xr:uid="{00000000-0005-0000-0000-0000C8000000}"/>
    <cellStyle name="Linked Cell 2" xfId="303" xr:uid="{00000000-0005-0000-0000-0000C9000000}"/>
    <cellStyle name="Linked Cell 3" xfId="304" xr:uid="{00000000-0005-0000-0000-0000CA000000}"/>
    <cellStyle name="Linked Cell 4" xfId="305" xr:uid="{00000000-0005-0000-0000-0000CB000000}"/>
    <cellStyle name="Neutral" xfId="48" xr:uid="{00000000-0005-0000-0000-0000CC000000}"/>
    <cellStyle name="Neutral 2" xfId="306" xr:uid="{00000000-0005-0000-0000-0000CD000000}"/>
    <cellStyle name="Neutral 3" xfId="307" xr:uid="{00000000-0005-0000-0000-0000CE000000}"/>
    <cellStyle name="Neutral 4" xfId="308" xr:uid="{00000000-0005-0000-0000-0000CF000000}"/>
    <cellStyle name="Normal 10" xfId="49" xr:uid="{00000000-0005-0000-0000-0000D1000000}"/>
    <cellStyle name="Normal 11" xfId="309" xr:uid="{00000000-0005-0000-0000-0000D2000000}"/>
    <cellStyle name="Normal 11 2" xfId="310" xr:uid="{00000000-0005-0000-0000-0000D3000000}"/>
    <cellStyle name="Normal 12" xfId="311" xr:uid="{00000000-0005-0000-0000-0000D4000000}"/>
    <cellStyle name="Normal 12 2" xfId="312" xr:uid="{00000000-0005-0000-0000-0000D5000000}"/>
    <cellStyle name="Normal 12 3" xfId="313" xr:uid="{00000000-0005-0000-0000-0000D6000000}"/>
    <cellStyle name="Normal 12 4" xfId="314" xr:uid="{00000000-0005-0000-0000-0000D7000000}"/>
    <cellStyle name="Normal 13" xfId="315" xr:uid="{00000000-0005-0000-0000-0000D8000000}"/>
    <cellStyle name="Normal 14" xfId="316" xr:uid="{00000000-0005-0000-0000-0000D9000000}"/>
    <cellStyle name="Normal 15" xfId="317" xr:uid="{00000000-0005-0000-0000-0000DA000000}"/>
    <cellStyle name="Normal 16" xfId="318" xr:uid="{00000000-0005-0000-0000-0000DB000000}"/>
    <cellStyle name="Normal 17" xfId="319" xr:uid="{00000000-0005-0000-0000-0000DC000000}"/>
    <cellStyle name="Normal 17 2" xfId="320" xr:uid="{00000000-0005-0000-0000-0000DD000000}"/>
    <cellStyle name="Normal 18" xfId="321" xr:uid="{00000000-0005-0000-0000-0000DE000000}"/>
    <cellStyle name="Normal 19" xfId="322" xr:uid="{00000000-0005-0000-0000-0000DF000000}"/>
    <cellStyle name="Normal 2" xfId="2" xr:uid="{00000000-0005-0000-0000-0000E0000000}"/>
    <cellStyle name="Normal 2 10" xfId="323" xr:uid="{00000000-0005-0000-0000-0000E1000000}"/>
    <cellStyle name="Normal 2 11" xfId="324" xr:uid="{00000000-0005-0000-0000-0000E2000000}"/>
    <cellStyle name="Normal 2 12" xfId="325" xr:uid="{00000000-0005-0000-0000-0000E3000000}"/>
    <cellStyle name="Normal 2 13" xfId="326" xr:uid="{00000000-0005-0000-0000-0000E4000000}"/>
    <cellStyle name="Normal 2 14" xfId="327" xr:uid="{00000000-0005-0000-0000-0000E5000000}"/>
    <cellStyle name="Normal 2 15" xfId="328" xr:uid="{00000000-0005-0000-0000-0000E6000000}"/>
    <cellStyle name="Normal 2 16" xfId="329" xr:uid="{00000000-0005-0000-0000-0000E7000000}"/>
    <cellStyle name="Normal 2 17" xfId="330" xr:uid="{00000000-0005-0000-0000-0000E8000000}"/>
    <cellStyle name="Normal 2 2" xfId="3" xr:uid="{00000000-0005-0000-0000-0000E9000000}"/>
    <cellStyle name="Normal 2 2 2" xfId="331" xr:uid="{00000000-0005-0000-0000-0000EA000000}"/>
    <cellStyle name="Normal 2 2 3" xfId="332" xr:uid="{00000000-0005-0000-0000-0000EB000000}"/>
    <cellStyle name="Normal 2 2 4" xfId="333" xr:uid="{00000000-0005-0000-0000-0000EC000000}"/>
    <cellStyle name="Normal 2 2 5" xfId="334" xr:uid="{00000000-0005-0000-0000-0000ED000000}"/>
    <cellStyle name="Normal 2 2 6" xfId="335" xr:uid="{00000000-0005-0000-0000-0000EE000000}"/>
    <cellStyle name="Normal 2 2 7" xfId="336" xr:uid="{00000000-0005-0000-0000-0000EF000000}"/>
    <cellStyle name="Normal 2 2 8" xfId="337" xr:uid="{00000000-0005-0000-0000-0000F0000000}"/>
    <cellStyle name="Normal 2 2 9" xfId="338" xr:uid="{00000000-0005-0000-0000-0000F1000000}"/>
    <cellStyle name="Normal 2 3" xfId="339" xr:uid="{00000000-0005-0000-0000-0000F2000000}"/>
    <cellStyle name="Normal 2 4" xfId="340" xr:uid="{00000000-0005-0000-0000-0000F3000000}"/>
    <cellStyle name="Normal 2 4 2" xfId="341" xr:uid="{00000000-0005-0000-0000-0000F4000000}"/>
    <cellStyle name="Normal 2 4 2 2" xfId="342" xr:uid="{00000000-0005-0000-0000-0000F5000000}"/>
    <cellStyle name="Normal 2 4 3" xfId="343" xr:uid="{00000000-0005-0000-0000-0000F6000000}"/>
    <cellStyle name="Normal 2 4 4" xfId="344" xr:uid="{00000000-0005-0000-0000-0000F7000000}"/>
    <cellStyle name="Normal 2 5" xfId="345" xr:uid="{00000000-0005-0000-0000-0000F8000000}"/>
    <cellStyle name="Normal 2 6" xfId="346" xr:uid="{00000000-0005-0000-0000-0000F9000000}"/>
    <cellStyle name="Normal 2 7" xfId="347" xr:uid="{00000000-0005-0000-0000-0000FA000000}"/>
    <cellStyle name="Normal 2 8" xfId="348" xr:uid="{00000000-0005-0000-0000-0000FB000000}"/>
    <cellStyle name="Normal 2 9" xfId="349" xr:uid="{00000000-0005-0000-0000-0000FC000000}"/>
    <cellStyle name="Normal 20" xfId="350" xr:uid="{00000000-0005-0000-0000-0000FD000000}"/>
    <cellStyle name="Normal 21" xfId="351" xr:uid="{00000000-0005-0000-0000-0000FE000000}"/>
    <cellStyle name="Normal 22" xfId="352" xr:uid="{00000000-0005-0000-0000-0000FF000000}"/>
    <cellStyle name="Normal 23" xfId="353" xr:uid="{00000000-0005-0000-0000-000000010000}"/>
    <cellStyle name="Normal 24" xfId="354" xr:uid="{00000000-0005-0000-0000-000001010000}"/>
    <cellStyle name="Normal 25" xfId="355" xr:uid="{00000000-0005-0000-0000-000002010000}"/>
    <cellStyle name="Normal 26" xfId="356" xr:uid="{00000000-0005-0000-0000-000003010000}"/>
    <cellStyle name="Normal 27" xfId="357" xr:uid="{00000000-0005-0000-0000-000004010000}"/>
    <cellStyle name="Normal 28" xfId="358" xr:uid="{00000000-0005-0000-0000-000005010000}"/>
    <cellStyle name="Normal 29" xfId="359" xr:uid="{00000000-0005-0000-0000-000006010000}"/>
    <cellStyle name="Normal 3" xfId="360" xr:uid="{00000000-0005-0000-0000-000007010000}"/>
    <cellStyle name="Normal 3 2" xfId="361" xr:uid="{00000000-0005-0000-0000-000008010000}"/>
    <cellStyle name="Normal 3 3" xfId="362" xr:uid="{00000000-0005-0000-0000-000009010000}"/>
    <cellStyle name="Normal 3 4" xfId="363" xr:uid="{00000000-0005-0000-0000-00000A010000}"/>
    <cellStyle name="Normal 3 5" xfId="364" xr:uid="{00000000-0005-0000-0000-00000B010000}"/>
    <cellStyle name="Normal 30" xfId="365" xr:uid="{00000000-0005-0000-0000-00000C010000}"/>
    <cellStyle name="Normal 31" xfId="366" xr:uid="{00000000-0005-0000-0000-00000D010000}"/>
    <cellStyle name="Normal 32" xfId="367" xr:uid="{00000000-0005-0000-0000-00000E010000}"/>
    <cellStyle name="Normal 33" xfId="368" xr:uid="{00000000-0005-0000-0000-00000F010000}"/>
    <cellStyle name="Normal 34" xfId="369" xr:uid="{00000000-0005-0000-0000-000010010000}"/>
    <cellStyle name="Normal 35" xfId="370" xr:uid="{00000000-0005-0000-0000-000011010000}"/>
    <cellStyle name="Normal 36" xfId="371" xr:uid="{00000000-0005-0000-0000-000012010000}"/>
    <cellStyle name="Normal 4" xfId="50" xr:uid="{00000000-0005-0000-0000-000013010000}"/>
    <cellStyle name="Normal 4 2" xfId="372" xr:uid="{00000000-0005-0000-0000-000014010000}"/>
    <cellStyle name="Normal 5" xfId="7" xr:uid="{00000000-0005-0000-0000-000015010000}"/>
    <cellStyle name="Normal 5 2" xfId="373" xr:uid="{00000000-0005-0000-0000-000016010000}"/>
    <cellStyle name="Normal 6" xfId="374" xr:uid="{00000000-0005-0000-0000-000017010000}"/>
    <cellStyle name="Normal 7" xfId="375" xr:uid="{00000000-0005-0000-0000-000018010000}"/>
    <cellStyle name="Normal 7 2" xfId="376" xr:uid="{00000000-0005-0000-0000-000019010000}"/>
    <cellStyle name="Normal 8" xfId="377" xr:uid="{00000000-0005-0000-0000-00001A010000}"/>
    <cellStyle name="Normal 9" xfId="51" xr:uid="{00000000-0005-0000-0000-00001B010000}"/>
    <cellStyle name="Normal_Sheet2" xfId="138" xr:uid="{00000000-0005-0000-0000-00001C010000}"/>
    <cellStyle name="Normal_Sheet7" xfId="139" xr:uid="{00000000-0005-0000-0000-00001D010000}"/>
    <cellStyle name="Note" xfId="52" xr:uid="{00000000-0005-0000-0000-00001E010000}"/>
    <cellStyle name="Note 2" xfId="378" xr:uid="{00000000-0005-0000-0000-00001F010000}"/>
    <cellStyle name="Note 2 2" xfId="379" xr:uid="{00000000-0005-0000-0000-000020010000}"/>
    <cellStyle name="Note 3" xfId="380" xr:uid="{00000000-0005-0000-0000-000021010000}"/>
    <cellStyle name="Note 3 2" xfId="381" xr:uid="{00000000-0005-0000-0000-000022010000}"/>
    <cellStyle name="Note 4" xfId="382" xr:uid="{00000000-0005-0000-0000-000023010000}"/>
    <cellStyle name="Note 4 2" xfId="383" xr:uid="{00000000-0005-0000-0000-000024010000}"/>
    <cellStyle name="Output" xfId="53" xr:uid="{00000000-0005-0000-0000-000025010000}"/>
    <cellStyle name="Output 2" xfId="384" xr:uid="{00000000-0005-0000-0000-000026010000}"/>
    <cellStyle name="Output 3" xfId="385" xr:uid="{00000000-0005-0000-0000-000027010000}"/>
    <cellStyle name="Output 4" xfId="386" xr:uid="{00000000-0005-0000-0000-000028010000}"/>
    <cellStyle name="Percent 10" xfId="387" xr:uid="{00000000-0005-0000-0000-000029010000}"/>
    <cellStyle name="Percent 2" xfId="388" xr:uid="{00000000-0005-0000-0000-00002A010000}"/>
    <cellStyle name="Percent 3" xfId="389" xr:uid="{00000000-0005-0000-0000-00002B010000}"/>
    <cellStyle name="Percent 4" xfId="390" xr:uid="{00000000-0005-0000-0000-00002C010000}"/>
    <cellStyle name="Percent 5" xfId="391" xr:uid="{00000000-0005-0000-0000-00002D010000}"/>
    <cellStyle name="Percent 6" xfId="392" xr:uid="{00000000-0005-0000-0000-00002E010000}"/>
    <cellStyle name="Percent 6 2" xfId="393" xr:uid="{00000000-0005-0000-0000-00002F010000}"/>
    <cellStyle name="Percent 7" xfId="394" xr:uid="{00000000-0005-0000-0000-000030010000}"/>
    <cellStyle name="Percent 8" xfId="395" xr:uid="{00000000-0005-0000-0000-000031010000}"/>
    <cellStyle name="Percent 9" xfId="396" xr:uid="{00000000-0005-0000-0000-000032010000}"/>
    <cellStyle name="Style 1" xfId="54" xr:uid="{00000000-0005-0000-0000-000033010000}"/>
    <cellStyle name="Style 1 3" xfId="55" xr:uid="{00000000-0005-0000-0000-000034010000}"/>
    <cellStyle name="Title" xfId="56" xr:uid="{00000000-0005-0000-0000-000035010000}"/>
    <cellStyle name="Title 2" xfId="397" xr:uid="{00000000-0005-0000-0000-000036010000}"/>
    <cellStyle name="Title 3" xfId="398" xr:uid="{00000000-0005-0000-0000-000037010000}"/>
    <cellStyle name="Title 4" xfId="399" xr:uid="{00000000-0005-0000-0000-000038010000}"/>
    <cellStyle name="Total" xfId="57" xr:uid="{00000000-0005-0000-0000-000039010000}"/>
    <cellStyle name="Total 2" xfId="400" xr:uid="{00000000-0005-0000-0000-00003A010000}"/>
    <cellStyle name="Total 3" xfId="401" xr:uid="{00000000-0005-0000-0000-00003B010000}"/>
    <cellStyle name="Total 4" xfId="402" xr:uid="{00000000-0005-0000-0000-00003C010000}"/>
    <cellStyle name="Warning Text" xfId="58" xr:uid="{00000000-0005-0000-0000-00003D010000}"/>
    <cellStyle name="Warning Text 2" xfId="403" xr:uid="{00000000-0005-0000-0000-00003E010000}"/>
    <cellStyle name="Warning Text 3" xfId="404" xr:uid="{00000000-0005-0000-0000-00003F010000}"/>
    <cellStyle name="Warning Text 4" xfId="405" xr:uid="{00000000-0005-0000-0000-000040010000}"/>
    <cellStyle name="เครื่องหมายจุลภาค 2" xfId="4" xr:uid="{00000000-0005-0000-0000-000041010000}"/>
    <cellStyle name="เครื่องหมายจุลภาค 2 10" xfId="59" xr:uid="{00000000-0005-0000-0000-000042010000}"/>
    <cellStyle name="เครื่องหมายจุลภาค 2 11" xfId="60" xr:uid="{00000000-0005-0000-0000-000043010000}"/>
    <cellStyle name="เครื่องหมายจุลภาค 2 12" xfId="61" xr:uid="{00000000-0005-0000-0000-000044010000}"/>
    <cellStyle name="เครื่องหมายจุลภาค 2 13" xfId="62" xr:uid="{00000000-0005-0000-0000-000045010000}"/>
    <cellStyle name="เครื่องหมายจุลภาค 2 14" xfId="63" xr:uid="{00000000-0005-0000-0000-000046010000}"/>
    <cellStyle name="เครื่องหมายจุลภาค 2 15" xfId="64" xr:uid="{00000000-0005-0000-0000-000047010000}"/>
    <cellStyle name="เครื่องหมายจุลภาค 2 16" xfId="65" xr:uid="{00000000-0005-0000-0000-000048010000}"/>
    <cellStyle name="เครื่องหมายจุลภาค 2 17" xfId="66" xr:uid="{00000000-0005-0000-0000-000049010000}"/>
    <cellStyle name="เครื่องหมายจุลภาค 2 18" xfId="67" xr:uid="{00000000-0005-0000-0000-00004A010000}"/>
    <cellStyle name="เครื่องหมายจุลภาค 2 19" xfId="68" xr:uid="{00000000-0005-0000-0000-00004B010000}"/>
    <cellStyle name="เครื่องหมายจุลภาค 2 2" xfId="8" xr:uid="{00000000-0005-0000-0000-00004C010000}"/>
    <cellStyle name="เครื่องหมายจุลภาค 2 20" xfId="69" xr:uid="{00000000-0005-0000-0000-00004D010000}"/>
    <cellStyle name="เครื่องหมายจุลภาค 2 21" xfId="70" xr:uid="{00000000-0005-0000-0000-00004E010000}"/>
    <cellStyle name="เครื่องหมายจุลภาค 2 22" xfId="71" xr:uid="{00000000-0005-0000-0000-00004F010000}"/>
    <cellStyle name="เครื่องหมายจุลภาค 2 23" xfId="72" xr:uid="{00000000-0005-0000-0000-000050010000}"/>
    <cellStyle name="เครื่องหมายจุลภาค 2 24" xfId="73" xr:uid="{00000000-0005-0000-0000-000051010000}"/>
    <cellStyle name="เครื่องหมายจุลภาค 2 25" xfId="74" xr:uid="{00000000-0005-0000-0000-000052010000}"/>
    <cellStyle name="เครื่องหมายจุลภาค 2 26" xfId="75" xr:uid="{00000000-0005-0000-0000-000053010000}"/>
    <cellStyle name="เครื่องหมายจุลภาค 2 27" xfId="76" xr:uid="{00000000-0005-0000-0000-000054010000}"/>
    <cellStyle name="เครื่องหมายจุลภาค 2 3" xfId="77" xr:uid="{00000000-0005-0000-0000-000055010000}"/>
    <cellStyle name="เครื่องหมายจุลภาค 2 4" xfId="78" xr:uid="{00000000-0005-0000-0000-000056010000}"/>
    <cellStyle name="เครื่องหมายจุลภาค 2 5" xfId="79" xr:uid="{00000000-0005-0000-0000-000057010000}"/>
    <cellStyle name="เครื่องหมายจุลภาค 2 6" xfId="80" xr:uid="{00000000-0005-0000-0000-000058010000}"/>
    <cellStyle name="เครื่องหมายจุลภาค 2 7" xfId="81" xr:uid="{00000000-0005-0000-0000-000059010000}"/>
    <cellStyle name="เครื่องหมายจุลภาค 2 8" xfId="82" xr:uid="{00000000-0005-0000-0000-00005A010000}"/>
    <cellStyle name="เครื่องหมายจุลภาค 2 9" xfId="83" xr:uid="{00000000-0005-0000-0000-00005B010000}"/>
    <cellStyle name="เครื่องหมายจุลภาค 3" xfId="9" xr:uid="{00000000-0005-0000-0000-00005C010000}"/>
    <cellStyle name="เครื่องหมายจุลภาค 3 2" xfId="406" xr:uid="{00000000-0005-0000-0000-00005D010000}"/>
    <cellStyle name="เครื่องหมายจุลภาค 3 3" xfId="407" xr:uid="{00000000-0005-0000-0000-00005E010000}"/>
    <cellStyle name="เครื่องหมายจุลภาค 3 4" xfId="408" xr:uid="{00000000-0005-0000-0000-00005F010000}"/>
    <cellStyle name="เครื่องหมายจุลภาค 3 5" xfId="409" xr:uid="{00000000-0005-0000-0000-000060010000}"/>
    <cellStyle name="เครื่องหมายจุลภาค 3 6" xfId="410" xr:uid="{00000000-0005-0000-0000-000061010000}"/>
    <cellStyle name="เครื่องหมายจุลภาค 3 7" xfId="411" xr:uid="{00000000-0005-0000-0000-000062010000}"/>
    <cellStyle name="เครื่องหมายจุลภาค 3 8" xfId="412" xr:uid="{00000000-0005-0000-0000-000063010000}"/>
    <cellStyle name="เครื่องหมายจุลภาค 3 9" xfId="413" xr:uid="{00000000-0005-0000-0000-000064010000}"/>
    <cellStyle name="เครื่องหมายจุลภาค 4" xfId="84" xr:uid="{00000000-0005-0000-0000-000065010000}"/>
    <cellStyle name="เครื่องหมายจุลภาค 5" xfId="85" xr:uid="{00000000-0005-0000-0000-000066010000}"/>
    <cellStyle name="เครื่องหมายจุลภาค 6" xfId="86" xr:uid="{00000000-0005-0000-0000-000067010000}"/>
    <cellStyle name="เครื่องหมายจุลภาค 7" xfId="87" xr:uid="{00000000-0005-0000-0000-000068010000}"/>
    <cellStyle name="จุลภาค" xfId="1" builtinId="3"/>
    <cellStyle name="ปกติ" xfId="0" builtinId="0"/>
    <cellStyle name="ปกติ 10" xfId="414" xr:uid="{00000000-0005-0000-0000-000069010000}"/>
    <cellStyle name="ปกติ 11" xfId="415" xr:uid="{00000000-0005-0000-0000-00006A010000}"/>
    <cellStyle name="ปกติ 2" xfId="5" xr:uid="{00000000-0005-0000-0000-00006B010000}"/>
    <cellStyle name="ปกติ 2 10" xfId="88" xr:uid="{00000000-0005-0000-0000-00006C010000}"/>
    <cellStyle name="ปกติ 2 11" xfId="89" xr:uid="{00000000-0005-0000-0000-00006D010000}"/>
    <cellStyle name="ปกติ 2 12" xfId="90" xr:uid="{00000000-0005-0000-0000-00006E010000}"/>
    <cellStyle name="ปกติ 2 13" xfId="91" xr:uid="{00000000-0005-0000-0000-00006F010000}"/>
    <cellStyle name="ปกติ 2 14" xfId="92" xr:uid="{00000000-0005-0000-0000-000070010000}"/>
    <cellStyle name="ปกติ 2 15" xfId="93" xr:uid="{00000000-0005-0000-0000-000071010000}"/>
    <cellStyle name="ปกติ 2 16" xfId="94" xr:uid="{00000000-0005-0000-0000-000072010000}"/>
    <cellStyle name="ปกติ 2 17" xfId="95" xr:uid="{00000000-0005-0000-0000-000073010000}"/>
    <cellStyle name="ปกติ 2 18" xfId="96" xr:uid="{00000000-0005-0000-0000-000074010000}"/>
    <cellStyle name="ปกติ 2 19" xfId="97" xr:uid="{00000000-0005-0000-0000-000075010000}"/>
    <cellStyle name="ปกติ 2 2" xfId="10" xr:uid="{00000000-0005-0000-0000-000076010000}"/>
    <cellStyle name="ปกติ 2 2 2" xfId="416" xr:uid="{00000000-0005-0000-0000-000077010000}"/>
    <cellStyle name="ปกติ 2 20" xfId="98" xr:uid="{00000000-0005-0000-0000-000078010000}"/>
    <cellStyle name="ปกติ 2 21" xfId="99" xr:uid="{00000000-0005-0000-0000-000079010000}"/>
    <cellStyle name="ปกติ 2 22" xfId="100" xr:uid="{00000000-0005-0000-0000-00007A010000}"/>
    <cellStyle name="ปกติ 2 23" xfId="101" xr:uid="{00000000-0005-0000-0000-00007B010000}"/>
    <cellStyle name="ปกติ 2 24" xfId="102" xr:uid="{00000000-0005-0000-0000-00007C010000}"/>
    <cellStyle name="ปกติ 2 25" xfId="103" xr:uid="{00000000-0005-0000-0000-00007D010000}"/>
    <cellStyle name="ปกติ 2 26" xfId="104" xr:uid="{00000000-0005-0000-0000-00007E010000}"/>
    <cellStyle name="ปกติ 2 27" xfId="105" xr:uid="{00000000-0005-0000-0000-00007F010000}"/>
    <cellStyle name="ปกติ 2 3" xfId="106" xr:uid="{00000000-0005-0000-0000-000080010000}"/>
    <cellStyle name="ปกติ 2 4" xfId="107" xr:uid="{00000000-0005-0000-0000-000081010000}"/>
    <cellStyle name="ปกติ 2 5" xfId="108" xr:uid="{00000000-0005-0000-0000-000082010000}"/>
    <cellStyle name="ปกติ 2 6" xfId="109" xr:uid="{00000000-0005-0000-0000-000083010000}"/>
    <cellStyle name="ปกติ 2 7" xfId="110" xr:uid="{00000000-0005-0000-0000-000084010000}"/>
    <cellStyle name="ปกติ 2 8" xfId="111" xr:uid="{00000000-0005-0000-0000-000085010000}"/>
    <cellStyle name="ปกติ 2 9" xfId="112" xr:uid="{00000000-0005-0000-0000-000086010000}"/>
    <cellStyle name="ปกติ 3" xfId="11" xr:uid="{00000000-0005-0000-0000-000087010000}"/>
    <cellStyle name="ปกติ 3 10" xfId="417" xr:uid="{00000000-0005-0000-0000-000088010000}"/>
    <cellStyle name="ปกติ 3 11" xfId="418" xr:uid="{00000000-0005-0000-0000-000089010000}"/>
    <cellStyle name="ปกติ 3 12" xfId="419" xr:uid="{00000000-0005-0000-0000-00008A010000}"/>
    <cellStyle name="ปกติ 3 2" xfId="420" xr:uid="{00000000-0005-0000-0000-00008B010000}"/>
    <cellStyle name="ปกติ 3 3" xfId="421" xr:uid="{00000000-0005-0000-0000-00008C010000}"/>
    <cellStyle name="ปกติ 3 4" xfId="422" xr:uid="{00000000-0005-0000-0000-00008D010000}"/>
    <cellStyle name="ปกติ 3 5" xfId="423" xr:uid="{00000000-0005-0000-0000-00008E010000}"/>
    <cellStyle name="ปกติ 3 6" xfId="424" xr:uid="{00000000-0005-0000-0000-00008F010000}"/>
    <cellStyle name="ปกติ 3 7" xfId="425" xr:uid="{00000000-0005-0000-0000-000090010000}"/>
    <cellStyle name="ปกติ 3 8" xfId="426" xr:uid="{00000000-0005-0000-0000-000091010000}"/>
    <cellStyle name="ปกติ 3 9" xfId="427" xr:uid="{00000000-0005-0000-0000-000092010000}"/>
    <cellStyle name="ปกติ 4" xfId="113" xr:uid="{00000000-0005-0000-0000-000093010000}"/>
    <cellStyle name="ปกติ 5" xfId="114" xr:uid="{00000000-0005-0000-0000-000094010000}"/>
    <cellStyle name="ปกติ 6" xfId="115" xr:uid="{00000000-0005-0000-0000-000095010000}"/>
    <cellStyle name="ปกติ 7" xfId="116" xr:uid="{00000000-0005-0000-0000-000096010000}"/>
    <cellStyle name="ปกติ 8" xfId="117" xr:uid="{00000000-0005-0000-0000-000097010000}"/>
    <cellStyle name="ปกติ 9" xfId="428" xr:uid="{00000000-0005-0000-0000-000098010000}"/>
    <cellStyle name="ปกติ 9 10" xfId="118" xr:uid="{00000000-0005-0000-0000-000099010000}"/>
    <cellStyle name="ปกติ 9 11" xfId="119" xr:uid="{00000000-0005-0000-0000-00009A010000}"/>
    <cellStyle name="ปกติ 9 12" xfId="120" xr:uid="{00000000-0005-0000-0000-00009B010000}"/>
    <cellStyle name="ปกติ 9 13" xfId="121" xr:uid="{00000000-0005-0000-0000-00009C010000}"/>
    <cellStyle name="ปกติ 9 14" xfId="122" xr:uid="{00000000-0005-0000-0000-00009D010000}"/>
    <cellStyle name="ปกติ 9 15" xfId="123" xr:uid="{00000000-0005-0000-0000-00009E010000}"/>
    <cellStyle name="ปกติ 9 16" xfId="124" xr:uid="{00000000-0005-0000-0000-00009F010000}"/>
    <cellStyle name="ปกติ 9 17" xfId="125" xr:uid="{00000000-0005-0000-0000-0000A0010000}"/>
    <cellStyle name="ปกติ 9 18" xfId="126" xr:uid="{00000000-0005-0000-0000-0000A1010000}"/>
    <cellStyle name="ปกติ 9 2" xfId="127" xr:uid="{00000000-0005-0000-0000-0000A2010000}"/>
    <cellStyle name="ปกติ 9 3" xfId="128" xr:uid="{00000000-0005-0000-0000-0000A3010000}"/>
    <cellStyle name="ปกติ 9 4" xfId="129" xr:uid="{00000000-0005-0000-0000-0000A4010000}"/>
    <cellStyle name="ปกติ 9 5" xfId="130" xr:uid="{00000000-0005-0000-0000-0000A5010000}"/>
    <cellStyle name="ปกติ 9 6" xfId="131" xr:uid="{00000000-0005-0000-0000-0000A6010000}"/>
    <cellStyle name="ปกติ 9 7" xfId="132" xr:uid="{00000000-0005-0000-0000-0000A7010000}"/>
    <cellStyle name="ปกติ 9 8" xfId="133" xr:uid="{00000000-0005-0000-0000-0000A8010000}"/>
    <cellStyle name="ปกติ 9 9" xfId="134" xr:uid="{00000000-0005-0000-0000-0000A9010000}"/>
    <cellStyle name="ปกติ_Sheet1" xfId="137" xr:uid="{00000000-0005-0000-0000-0000AA010000}"/>
    <cellStyle name="ปกติ_Sheet7" xfId="429" xr:uid="{00000000-0005-0000-0000-0000AB010000}"/>
    <cellStyle name="เปอร์เซ็นต์ 5" xfId="135" xr:uid="{00000000-0005-0000-0000-0000AC010000}"/>
    <cellStyle name="ลักษณะ 1" xfId="136" xr:uid="{00000000-0005-0000-0000-0000A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2;&#3621;&#3585;&#3634;&#3619;&#3604;&#3635;&#3648;&#3609;&#3636;&#3609;&#3591;&#3634;&#3609;%20Planfin%2063%20_&#3626;&#3636;&#3591;&#3627;&#3634;&#3588;&#3617;%2025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 2562"/>
      <sheetName val="code of account 2563"/>
      <sheetName val="ข้อมูลทางบัญชี"/>
      <sheetName val="11"/>
      <sheetName val="ผลการดำเนินงาน Planfin 63"/>
      <sheetName val="ผูกสูตร Planfin63"/>
      <sheetName val="คำนวณUnit Cost แบบ Quick Method"/>
      <sheetName val="ผังบัญชีที่เปลี่ยนแปลง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36"/>
  <sheetViews>
    <sheetView showGridLines="0" tabSelected="1" zoomScale="80" zoomScaleNormal="80" workbookViewId="0">
      <pane xSplit="2" ySplit="10" topLeftCell="D11" activePane="bottomRight" state="frozen"/>
      <selection pane="topRight" activeCell="C1" sqref="C1"/>
      <selection pane="bottomLeft" activeCell="A11" sqref="A11"/>
      <selection pane="bottomRight" activeCell="L25" sqref="L25"/>
    </sheetView>
  </sheetViews>
  <sheetFormatPr defaultColWidth="9" defaultRowHeight="12.75"/>
  <cols>
    <col min="1" max="1" width="9" style="8" customWidth="1"/>
    <col min="2" max="2" width="36.75" style="8" customWidth="1"/>
    <col min="3" max="3" width="23.375" style="8" bestFit="1" customWidth="1"/>
    <col min="4" max="4" width="17" style="8" bestFit="1" customWidth="1"/>
    <col min="5" max="5" width="17.625" style="8" bestFit="1" customWidth="1"/>
    <col min="6" max="7" width="18" style="8" bestFit="1" customWidth="1"/>
    <col min="8" max="8" width="7.5" style="8" bestFit="1" customWidth="1"/>
    <col min="9" max="9" width="18.375" style="8" bestFit="1" customWidth="1"/>
    <col min="10" max="10" width="16.875" style="8" bestFit="1" customWidth="1"/>
    <col min="11" max="11" width="18.375" style="151" bestFit="1" customWidth="1"/>
    <col min="12" max="12" width="16.5" style="151" customWidth="1"/>
    <col min="13" max="13" width="15.25" style="151" customWidth="1"/>
    <col min="14" max="16384" width="9" style="8"/>
  </cols>
  <sheetData>
    <row r="1" spans="1:13">
      <c r="B1" s="372" t="s">
        <v>134</v>
      </c>
      <c r="C1" s="372"/>
      <c r="D1" s="372"/>
      <c r="E1" s="372"/>
      <c r="F1" s="8" t="s">
        <v>1775</v>
      </c>
      <c r="G1" s="114" t="s">
        <v>174</v>
      </c>
      <c r="H1" s="115"/>
      <c r="I1" s="114"/>
    </row>
    <row r="2" spans="1:13">
      <c r="B2" s="372" t="s">
        <v>0</v>
      </c>
      <c r="C2" s="372"/>
      <c r="D2" s="372"/>
      <c r="E2" s="372"/>
      <c r="F2" s="8" t="s">
        <v>1776</v>
      </c>
      <c r="G2" s="114" t="s">
        <v>167</v>
      </c>
      <c r="H2" s="115"/>
      <c r="I2" s="114" t="s">
        <v>158</v>
      </c>
    </row>
    <row r="3" spans="1:13">
      <c r="B3" s="372" t="s">
        <v>1812</v>
      </c>
      <c r="C3" s="372"/>
      <c r="D3" s="372"/>
      <c r="E3" s="372"/>
      <c r="F3" s="8" t="s">
        <v>1777</v>
      </c>
      <c r="G3" s="8" t="s">
        <v>1658</v>
      </c>
      <c r="H3" s="1"/>
    </row>
    <row r="4" spans="1:13">
      <c r="B4" s="372"/>
      <c r="C4" s="372"/>
      <c r="D4" s="372"/>
      <c r="F4" s="8" t="s">
        <v>1778</v>
      </c>
      <c r="G4" s="8" t="s">
        <v>1817</v>
      </c>
      <c r="H4" s="1"/>
    </row>
    <row r="5" spans="1:13">
      <c r="B5" s="373" t="s">
        <v>1666</v>
      </c>
      <c r="C5" s="374"/>
      <c r="D5" s="374"/>
      <c r="E5" s="374"/>
    </row>
    <row r="6" spans="1:13" s="14" customFormat="1">
      <c r="A6" s="10" t="s">
        <v>116</v>
      </c>
      <c r="B6" s="367" t="s">
        <v>2</v>
      </c>
      <c r="C6" s="185" t="s">
        <v>1667</v>
      </c>
      <c r="D6" s="11" t="s">
        <v>1668</v>
      </c>
      <c r="E6" s="179" t="s">
        <v>117</v>
      </c>
      <c r="F6" s="383" t="s">
        <v>1581</v>
      </c>
      <c r="G6" s="384"/>
      <c r="H6" s="180" t="s">
        <v>118</v>
      </c>
      <c r="I6" s="12" t="s">
        <v>119</v>
      </c>
      <c r="J6" s="13" t="s">
        <v>120</v>
      </c>
      <c r="K6" s="152" t="s">
        <v>117</v>
      </c>
      <c r="L6" s="153" t="s">
        <v>121</v>
      </c>
      <c r="M6" s="153" t="s">
        <v>121</v>
      </c>
    </row>
    <row r="7" spans="1:13" s="14" customFormat="1">
      <c r="A7" s="15" t="s">
        <v>2</v>
      </c>
      <c r="B7" s="368"/>
      <c r="C7" s="186" t="s">
        <v>3</v>
      </c>
      <c r="D7" s="16" t="s">
        <v>4</v>
      </c>
      <c r="E7" s="17" t="s">
        <v>1669</v>
      </c>
      <c r="F7" s="385" t="s">
        <v>1771</v>
      </c>
      <c r="G7" s="386"/>
      <c r="H7" s="182" t="s">
        <v>122</v>
      </c>
      <c r="I7" s="18" t="s">
        <v>1813</v>
      </c>
      <c r="J7" s="19" t="s">
        <v>1814</v>
      </c>
      <c r="K7" s="154" t="s">
        <v>120</v>
      </c>
      <c r="L7" s="155" t="s">
        <v>123</v>
      </c>
      <c r="M7" s="155" t="s">
        <v>124</v>
      </c>
    </row>
    <row r="8" spans="1:13" s="14" customFormat="1">
      <c r="A8" s="15"/>
      <c r="B8" s="368"/>
      <c r="C8" s="187" t="s">
        <v>1670</v>
      </c>
      <c r="D8" s="118" t="s">
        <v>1770</v>
      </c>
      <c r="E8" s="181" t="s">
        <v>1671</v>
      </c>
      <c r="F8" s="67" t="s">
        <v>146</v>
      </c>
      <c r="G8" s="67" t="s">
        <v>145</v>
      </c>
      <c r="H8" s="182">
        <v>2563</v>
      </c>
      <c r="I8" s="20"/>
      <c r="J8" s="19"/>
      <c r="K8" s="154"/>
      <c r="L8" s="155" t="s">
        <v>125</v>
      </c>
      <c r="M8" s="155" t="s">
        <v>125</v>
      </c>
    </row>
    <row r="9" spans="1:13" s="14" customFormat="1">
      <c r="A9" s="21"/>
      <c r="B9" s="369"/>
      <c r="C9" s="22" t="s">
        <v>126</v>
      </c>
      <c r="D9" s="22" t="s">
        <v>127</v>
      </c>
      <c r="E9" s="24" t="s">
        <v>128</v>
      </c>
      <c r="F9" s="46" t="s">
        <v>147</v>
      </c>
      <c r="G9" s="46" t="s">
        <v>147</v>
      </c>
      <c r="H9" s="23"/>
      <c r="I9" s="24" t="s">
        <v>129</v>
      </c>
      <c r="J9" s="25" t="s">
        <v>130</v>
      </c>
      <c r="K9" s="156" t="s">
        <v>131</v>
      </c>
      <c r="L9" s="157" t="s">
        <v>132</v>
      </c>
      <c r="M9" s="157" t="s">
        <v>133</v>
      </c>
    </row>
    <row r="10" spans="1:13">
      <c r="A10" s="377" t="s">
        <v>5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9"/>
    </row>
    <row r="11" spans="1:13">
      <c r="A11" s="2" t="s">
        <v>6</v>
      </c>
      <c r="B11" s="82" t="s">
        <v>7</v>
      </c>
      <c r="C11" s="3">
        <v>332294652.94000012</v>
      </c>
      <c r="D11" s="3">
        <v>334385616.06999999</v>
      </c>
      <c r="E11" s="26">
        <f>D11-C11</f>
        <v>2090963.129999876</v>
      </c>
      <c r="F11" s="26">
        <v>312853901.05304354</v>
      </c>
      <c r="G11" s="347">
        <v>95780793.633004785</v>
      </c>
      <c r="H11" s="47">
        <v>1</v>
      </c>
      <c r="I11" s="350">
        <f>(D11/12)*11</f>
        <v>306520148.06416667</v>
      </c>
      <c r="J11" s="27">
        <f>'ผลการดำเนินงาน Planfin 63'!C6</f>
        <v>345664609.41999966</v>
      </c>
      <c r="K11" s="158">
        <f>J11-I11</f>
        <v>39144461.355832994</v>
      </c>
      <c r="L11" s="158">
        <f>(J11*100)/I11-100</f>
        <v>12.7705997804877</v>
      </c>
      <c r="M11" s="158">
        <f t="shared" ref="M11:M23" si="0">(J11*100)/D11</f>
        <v>103.37304979878039</v>
      </c>
    </row>
    <row r="12" spans="1:13">
      <c r="A12" s="2" t="s">
        <v>8</v>
      </c>
      <c r="B12" s="82" t="s">
        <v>9</v>
      </c>
      <c r="C12" s="3">
        <v>643150</v>
      </c>
      <c r="D12" s="3">
        <v>600000</v>
      </c>
      <c r="E12" s="26">
        <f t="shared" ref="E12:E22" si="1">D12-C12</f>
        <v>-43150</v>
      </c>
      <c r="F12" s="26">
        <v>953110.30434782605</v>
      </c>
      <c r="G12" s="347">
        <v>728302.95612362667</v>
      </c>
      <c r="H12" s="47">
        <v>0</v>
      </c>
      <c r="I12" s="350">
        <f t="shared" ref="I12:I22" si="2">(D12/12)*11</f>
        <v>550000</v>
      </c>
      <c r="J12" s="27">
        <f>'ผลการดำเนินงาน Planfin 63'!C7</f>
        <v>791824</v>
      </c>
      <c r="K12" s="158">
        <f>J12-I12</f>
        <v>241824</v>
      </c>
      <c r="L12" s="158">
        <f t="shared" ref="L12:L22" si="3">(J12*100)/I12-100</f>
        <v>43.967999999999989</v>
      </c>
      <c r="M12" s="158">
        <f t="shared" si="0"/>
        <v>131.97066666666666</v>
      </c>
    </row>
    <row r="13" spans="1:13">
      <c r="A13" s="2" t="s">
        <v>10</v>
      </c>
      <c r="B13" s="82" t="s">
        <v>11</v>
      </c>
      <c r="C13" s="3">
        <v>2178419</v>
      </c>
      <c r="D13" s="3">
        <v>2500000</v>
      </c>
      <c r="E13" s="26">
        <f t="shared" si="1"/>
        <v>321581</v>
      </c>
      <c r="F13" s="26">
        <v>4917096.4130434785</v>
      </c>
      <c r="G13" s="347">
        <v>4243209.6537639461</v>
      </c>
      <c r="H13" s="47">
        <v>0</v>
      </c>
      <c r="I13" s="350">
        <f t="shared" si="2"/>
        <v>2291666.666666667</v>
      </c>
      <c r="J13" s="27">
        <f>'ผลการดำเนินงาน Planfin 63'!C8</f>
        <v>1948782</v>
      </c>
      <c r="K13" s="158">
        <f t="shared" ref="K13:K23" si="4">J13-I13</f>
        <v>-342884.66666666698</v>
      </c>
      <c r="L13" s="158">
        <f t="shared" si="3"/>
        <v>-14.962240000000008</v>
      </c>
      <c r="M13" s="158">
        <f t="shared" si="0"/>
        <v>77.951279999999997</v>
      </c>
    </row>
    <row r="14" spans="1:13">
      <c r="A14" s="2" t="s">
        <v>12</v>
      </c>
      <c r="B14" s="82" t="s">
        <v>13</v>
      </c>
      <c r="C14" s="3">
        <v>14041401.830000002</v>
      </c>
      <c r="D14" s="3">
        <v>15000000</v>
      </c>
      <c r="E14" s="26">
        <f t="shared" si="1"/>
        <v>958598.16999999806</v>
      </c>
      <c r="F14" s="26">
        <v>24128635.906521741</v>
      </c>
      <c r="G14" s="347">
        <v>9120944.0273202881</v>
      </c>
      <c r="H14" s="47">
        <v>0</v>
      </c>
      <c r="I14" s="350">
        <f t="shared" si="2"/>
        <v>13750000</v>
      </c>
      <c r="J14" s="27">
        <f>'ผลการดำเนินงาน Planfin 63'!C9</f>
        <v>13093032.83</v>
      </c>
      <c r="K14" s="158">
        <f t="shared" si="4"/>
        <v>-656967.16999999993</v>
      </c>
      <c r="L14" s="158">
        <f t="shared" si="3"/>
        <v>-4.7779430545454602</v>
      </c>
      <c r="M14" s="158">
        <f t="shared" si="0"/>
        <v>87.286885533333333</v>
      </c>
    </row>
    <row r="15" spans="1:13">
      <c r="A15" s="2" t="s">
        <v>14</v>
      </c>
      <c r="B15" s="82" t="s">
        <v>15</v>
      </c>
      <c r="C15" s="3">
        <v>99307633.859999985</v>
      </c>
      <c r="D15" s="3">
        <v>100320000</v>
      </c>
      <c r="E15" s="26">
        <f t="shared" si="1"/>
        <v>1012366.1400000155</v>
      </c>
      <c r="F15" s="26">
        <v>184053299.82478261</v>
      </c>
      <c r="G15" s="347">
        <v>61097714.40811874</v>
      </c>
      <c r="H15" s="47">
        <v>0</v>
      </c>
      <c r="I15" s="350">
        <f t="shared" si="2"/>
        <v>91960000</v>
      </c>
      <c r="J15" s="27">
        <f>'ผลการดำเนินงาน Planfin 63'!C10</f>
        <v>94266633.140000015</v>
      </c>
      <c r="K15" s="158">
        <f t="shared" si="4"/>
        <v>2306633.1400000155</v>
      </c>
      <c r="L15" s="158">
        <f t="shared" si="3"/>
        <v>2.5083005002175014</v>
      </c>
      <c r="M15" s="158">
        <f t="shared" si="0"/>
        <v>93.965942125199376</v>
      </c>
    </row>
    <row r="16" spans="1:13">
      <c r="A16" s="2" t="s">
        <v>16</v>
      </c>
      <c r="B16" s="82" t="s">
        <v>17</v>
      </c>
      <c r="C16" s="3">
        <v>102755532.25</v>
      </c>
      <c r="D16" s="3">
        <v>75400000</v>
      </c>
      <c r="E16" s="26">
        <f t="shared" si="1"/>
        <v>-27355532.25</v>
      </c>
      <c r="F16" s="26">
        <v>72057663.203478262</v>
      </c>
      <c r="G16" s="347">
        <v>33463174.860792536</v>
      </c>
      <c r="H16" s="47">
        <v>1</v>
      </c>
      <c r="I16" s="350">
        <f t="shared" si="2"/>
        <v>69116666.666666657</v>
      </c>
      <c r="J16" s="27">
        <f>'ผลการดำเนินงาน Planfin 63'!C11</f>
        <v>78488802.439999998</v>
      </c>
      <c r="K16" s="158">
        <f t="shared" si="4"/>
        <v>9372135.7733333409</v>
      </c>
      <c r="L16" s="158">
        <f t="shared" si="3"/>
        <v>13.559878138413325</v>
      </c>
      <c r="M16" s="158">
        <f t="shared" si="0"/>
        <v>104.0965549602122</v>
      </c>
    </row>
    <row r="17" spans="1:13">
      <c r="A17" s="2" t="s">
        <v>18</v>
      </c>
      <c r="B17" s="82" t="s">
        <v>19</v>
      </c>
      <c r="C17" s="3">
        <v>8315047.4900000002</v>
      </c>
      <c r="D17" s="3">
        <v>7978000</v>
      </c>
      <c r="E17" s="26">
        <f t="shared" si="1"/>
        <v>-337047.49000000022</v>
      </c>
      <c r="F17" s="26">
        <v>3811631.6278260876</v>
      </c>
      <c r="G17" s="347">
        <v>7286474.1970842769</v>
      </c>
      <c r="H17" s="47">
        <v>1</v>
      </c>
      <c r="I17" s="350">
        <f t="shared" si="2"/>
        <v>7313166.666666667</v>
      </c>
      <c r="J17" s="27">
        <f>'ผลการดำเนินงาน Planfin 63'!C12</f>
        <v>10474818.83</v>
      </c>
      <c r="K17" s="158">
        <f t="shared" si="4"/>
        <v>3161652.1633333331</v>
      </c>
      <c r="L17" s="158">
        <f t="shared" si="3"/>
        <v>43.232327491510745</v>
      </c>
      <c r="M17" s="158">
        <f t="shared" si="0"/>
        <v>131.29630020055151</v>
      </c>
    </row>
    <row r="18" spans="1:13">
      <c r="A18" s="2" t="s">
        <v>20</v>
      </c>
      <c r="B18" s="82" t="s">
        <v>21</v>
      </c>
      <c r="C18" s="3">
        <v>116996758.47000001</v>
      </c>
      <c r="D18" s="3">
        <v>104453512.51000001</v>
      </c>
      <c r="E18" s="26">
        <f t="shared" si="1"/>
        <v>-12543245.960000008</v>
      </c>
      <c r="F18" s="26">
        <v>110613993.24130434</v>
      </c>
      <c r="G18" s="347">
        <v>32283904.538914226</v>
      </c>
      <c r="H18" s="47">
        <v>0</v>
      </c>
      <c r="I18" s="350">
        <f t="shared" si="2"/>
        <v>95749053.134166673</v>
      </c>
      <c r="J18" s="27">
        <f>'ผลการดำเนินงาน Planfin 63'!C13</f>
        <v>97301140.810000017</v>
      </c>
      <c r="K18" s="158">
        <f t="shared" si="4"/>
        <v>1552087.6758333445</v>
      </c>
      <c r="L18" s="158">
        <f t="shared" si="3"/>
        <v>1.6209953258321121</v>
      </c>
      <c r="M18" s="158">
        <f t="shared" si="0"/>
        <v>93.152579048679442</v>
      </c>
    </row>
    <row r="19" spans="1:13">
      <c r="A19" s="2" t="s">
        <v>22</v>
      </c>
      <c r="B19" s="82" t="s">
        <v>23</v>
      </c>
      <c r="C19" s="3">
        <v>180017624.12</v>
      </c>
      <c r="D19" s="3">
        <v>187372209</v>
      </c>
      <c r="E19" s="26">
        <f t="shared" si="1"/>
        <v>7354584.8799999952</v>
      </c>
      <c r="F19" s="26">
        <v>306173252.24739134</v>
      </c>
      <c r="G19" s="347">
        <v>61389550.568073481</v>
      </c>
      <c r="H19" s="47">
        <v>0</v>
      </c>
      <c r="I19" s="350">
        <f t="shared" si="2"/>
        <v>171757858.25</v>
      </c>
      <c r="J19" s="27">
        <f>'ผลการดำเนินงาน Planfin 63'!C14</f>
        <v>177817274.27000001</v>
      </c>
      <c r="K19" s="158">
        <f t="shared" si="4"/>
        <v>6059416.0200000107</v>
      </c>
      <c r="L19" s="158">
        <f t="shared" si="3"/>
        <v>3.5278828472466728</v>
      </c>
      <c r="M19" s="158">
        <f t="shared" si="0"/>
        <v>94.900559276642781</v>
      </c>
    </row>
    <row r="20" spans="1:13">
      <c r="A20" s="2" t="s">
        <v>24</v>
      </c>
      <c r="B20" s="82" t="s">
        <v>25</v>
      </c>
      <c r="C20" s="3">
        <v>45593379.700000003</v>
      </c>
      <c r="D20" s="3">
        <v>65629860.240000002</v>
      </c>
      <c r="E20" s="26">
        <f t="shared" si="1"/>
        <v>20036480.539999999</v>
      </c>
      <c r="F20" s="26">
        <v>80120562.29739131</v>
      </c>
      <c r="G20" s="347">
        <v>35858792.794477887</v>
      </c>
      <c r="H20" s="47">
        <v>0</v>
      </c>
      <c r="I20" s="350">
        <f t="shared" si="2"/>
        <v>60160705.220000006</v>
      </c>
      <c r="J20" s="27">
        <f>'ผลการดำเนินงาน Planfin 63'!C15</f>
        <v>62334438.150000006</v>
      </c>
      <c r="K20" s="158">
        <f t="shared" si="4"/>
        <v>2173732.9299999997</v>
      </c>
      <c r="L20" s="158">
        <f t="shared" si="3"/>
        <v>3.6132105201409104</v>
      </c>
      <c r="M20" s="158">
        <f t="shared" si="0"/>
        <v>94.978776310129177</v>
      </c>
    </row>
    <row r="21" spans="1:13">
      <c r="A21" s="174" t="s">
        <v>1652</v>
      </c>
      <c r="B21" s="175" t="s">
        <v>1653</v>
      </c>
      <c r="C21" s="3">
        <v>145000</v>
      </c>
      <c r="D21" s="3">
        <v>0</v>
      </c>
      <c r="E21" s="26">
        <f t="shared" ref="E21" si="5">D21-C21</f>
        <v>-145000</v>
      </c>
      <c r="F21" s="26">
        <v>21840405.575000003</v>
      </c>
      <c r="G21" s="347">
        <v>51880378.840424344</v>
      </c>
      <c r="H21" s="47">
        <v>0</v>
      </c>
      <c r="I21" s="350">
        <f t="shared" si="2"/>
        <v>0</v>
      </c>
      <c r="J21" s="27">
        <f>'ผลการดำเนินงาน Planfin 63'!C16</f>
        <v>0</v>
      </c>
      <c r="K21" s="158">
        <f t="shared" ref="K21" si="6">J21-I21</f>
        <v>0</v>
      </c>
      <c r="L21" s="158" t="e">
        <f t="shared" ref="L21" si="7">(J21*100)/I21-100</f>
        <v>#DIV/0!</v>
      </c>
      <c r="M21" s="158" t="e">
        <f t="shared" ref="M21" si="8">(J21*100)/D21</f>
        <v>#DIV/0!</v>
      </c>
    </row>
    <row r="22" spans="1:13">
      <c r="A22" s="2" t="s">
        <v>26</v>
      </c>
      <c r="B22" s="82" t="s">
        <v>27</v>
      </c>
      <c r="C22" s="3">
        <v>36110670.600000001</v>
      </c>
      <c r="D22" s="3">
        <v>140565873.59</v>
      </c>
      <c r="E22" s="26">
        <f t="shared" si="1"/>
        <v>104455202.99000001</v>
      </c>
      <c r="F22" s="26">
        <v>66783267.928695671</v>
      </c>
      <c r="G22" s="347">
        <v>40034549.664876148</v>
      </c>
      <c r="H22" s="47">
        <v>3</v>
      </c>
      <c r="I22" s="350">
        <f t="shared" si="2"/>
        <v>128852050.79083332</v>
      </c>
      <c r="J22" s="27">
        <f>'ผลการดำเนินงาน Planfin 63'!C17</f>
        <v>80295118.060000002</v>
      </c>
      <c r="K22" s="158">
        <f>J22-I22</f>
        <v>-48556932.730833322</v>
      </c>
      <c r="L22" s="158">
        <f t="shared" si="3"/>
        <v>-37.684252934131585</v>
      </c>
      <c r="M22" s="158">
        <f t="shared" si="0"/>
        <v>57.122768143712712</v>
      </c>
    </row>
    <row r="23" spans="1:13">
      <c r="A23" s="86" t="s">
        <v>28</v>
      </c>
      <c r="B23" s="58" t="s">
        <v>29</v>
      </c>
      <c r="C23" s="5">
        <f>SUM(C11:C22)</f>
        <v>938399270.26000023</v>
      </c>
      <c r="D23" s="5">
        <f>SUM(D11:D22)</f>
        <v>1034205071.4100001</v>
      </c>
      <c r="E23" s="28">
        <f>D23-C23</f>
        <v>95805801.149999857</v>
      </c>
      <c r="F23" s="28">
        <v>1188306819.6228263</v>
      </c>
      <c r="G23" s="348">
        <v>433167790.14297432</v>
      </c>
      <c r="H23" s="48">
        <v>0</v>
      </c>
      <c r="I23" s="5">
        <f>SUM(I11:I22)</f>
        <v>948021315.45916677</v>
      </c>
      <c r="J23" s="31">
        <f>'ผลการดำเนินงาน Planfin 63'!C18</f>
        <v>962476473.94999957</v>
      </c>
      <c r="K23" s="29">
        <f t="shared" si="4"/>
        <v>14455158.490832806</v>
      </c>
      <c r="L23" s="29">
        <f>(J23*100)/I23-100</f>
        <v>1.5247714640077987</v>
      </c>
      <c r="M23" s="29">
        <f t="shared" si="0"/>
        <v>93.064373842007157</v>
      </c>
    </row>
    <row r="24" spans="1:13">
      <c r="A24" s="81" t="s">
        <v>1573</v>
      </c>
      <c r="B24" s="76" t="s">
        <v>150</v>
      </c>
      <c r="C24" s="77">
        <f>C23-C22</f>
        <v>902288599.66000021</v>
      </c>
      <c r="D24" s="77">
        <f>D23-D22</f>
        <v>893639197.82000005</v>
      </c>
      <c r="E24" s="78">
        <f>D24-C24</f>
        <v>-8649401.8400001526</v>
      </c>
      <c r="F24" s="78"/>
      <c r="G24" s="349"/>
      <c r="H24" s="79"/>
      <c r="I24" s="77">
        <f>I23-I22</f>
        <v>819169264.66833341</v>
      </c>
      <c r="J24" s="80">
        <f>'ผลการดำเนินงาน Planfin 63'!C19</f>
        <v>882181355.88999963</v>
      </c>
      <c r="K24" s="159">
        <f>J24-I24</f>
        <v>63012091.221666217</v>
      </c>
      <c r="L24" s="159">
        <f>(J24*100)/I24-100</f>
        <v>7.6921942679549602</v>
      </c>
      <c r="M24" s="159">
        <f>(J24*100)/D24</f>
        <v>98.717844745625371</v>
      </c>
    </row>
    <row r="25" spans="1:13" s="1" customFormat="1" ht="25.5">
      <c r="A25" s="218"/>
      <c r="B25" s="219" t="s">
        <v>1754</v>
      </c>
      <c r="C25" s="220">
        <f>C24-C21</f>
        <v>902143599.66000021</v>
      </c>
      <c r="D25" s="220">
        <f>D24-D21</f>
        <v>893639197.82000005</v>
      </c>
      <c r="E25" s="221">
        <f>D25-C25</f>
        <v>-8504401.8400001526</v>
      </c>
      <c r="F25" s="220"/>
      <c r="G25" s="222"/>
      <c r="H25" s="223"/>
      <c r="I25" s="220">
        <f>I24-I21</f>
        <v>819169264.66833341</v>
      </c>
      <c r="J25" s="220">
        <f>J24-J21</f>
        <v>882181355.88999963</v>
      </c>
      <c r="K25" s="220">
        <f>K24-K21</f>
        <v>63012091.221666217</v>
      </c>
      <c r="L25" s="224">
        <f>(J25*100)/I25-100</f>
        <v>7.6921942679549602</v>
      </c>
      <c r="M25" s="224">
        <f>(J25*100)/D25</f>
        <v>98.717844745625371</v>
      </c>
    </row>
    <row r="26" spans="1:13">
      <c r="A26" s="377" t="s">
        <v>30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9"/>
    </row>
    <row r="27" spans="1:13">
      <c r="A27" s="2" t="s">
        <v>31</v>
      </c>
      <c r="B27" s="82" t="s">
        <v>32</v>
      </c>
      <c r="C27" s="3">
        <v>133634331.45</v>
      </c>
      <c r="D27" s="3">
        <v>140145485.19999999</v>
      </c>
      <c r="E27" s="26">
        <f t="shared" ref="E27:E42" si="9">D27-C27</f>
        <v>6511153.7499999851</v>
      </c>
      <c r="F27" s="26">
        <v>186865251.19913045</v>
      </c>
      <c r="G27" s="347">
        <v>51019334.720734723</v>
      </c>
      <c r="H27" s="47">
        <v>0</v>
      </c>
      <c r="I27" s="350">
        <f>(D27/12)*11</f>
        <v>128466694.76666665</v>
      </c>
      <c r="J27" s="27">
        <f>'ผลการดำเนินงาน Planfin 63'!C21</f>
        <v>124666868.88</v>
      </c>
      <c r="K27" s="158">
        <f t="shared" ref="K27:K41" si="10">J27-I27</f>
        <v>-3799825.8866666555</v>
      </c>
      <c r="L27" s="158">
        <f>(J27*100)/I27-100</f>
        <v>-2.9578295709781059</v>
      </c>
      <c r="M27" s="158">
        <f t="shared" ref="M27:M42" si="11">(J27*100)/D27</f>
        <v>88.955322893270065</v>
      </c>
    </row>
    <row r="28" spans="1:13">
      <c r="A28" s="2" t="s">
        <v>33</v>
      </c>
      <c r="B28" s="82" t="s">
        <v>34</v>
      </c>
      <c r="C28" s="3">
        <v>46994227.300000004</v>
      </c>
      <c r="D28" s="3">
        <v>54405221.509999998</v>
      </c>
      <c r="E28" s="26">
        <f t="shared" si="9"/>
        <v>7410994.2099999934</v>
      </c>
      <c r="F28" s="26">
        <v>91110189.160434768</v>
      </c>
      <c r="G28" s="347">
        <v>29294040.707788471</v>
      </c>
      <c r="H28" s="47">
        <v>0</v>
      </c>
      <c r="I28" s="350">
        <f t="shared" ref="I28:I41" si="12">(D28/12)*11</f>
        <v>49871453.05083333</v>
      </c>
      <c r="J28" s="27">
        <f>'ผลการดำเนินงาน Planfin 63'!C22</f>
        <v>61105679.169999994</v>
      </c>
      <c r="K28" s="158">
        <f t="shared" si="10"/>
        <v>11234226.119166665</v>
      </c>
      <c r="L28" s="158">
        <f t="shared" ref="L28:L42" si="13">(J28*100)/I28-100</f>
        <v>22.526366151224352</v>
      </c>
      <c r="M28" s="158">
        <f t="shared" si="11"/>
        <v>112.31583563862232</v>
      </c>
    </row>
    <row r="29" spans="1:13">
      <c r="A29" s="2" t="s">
        <v>35</v>
      </c>
      <c r="B29" s="82" t="s">
        <v>36</v>
      </c>
      <c r="C29" s="3">
        <v>1595716.29</v>
      </c>
      <c r="D29" s="3">
        <v>1813507.38</v>
      </c>
      <c r="E29" s="26">
        <f t="shared" si="9"/>
        <v>217791.08999999985</v>
      </c>
      <c r="F29" s="26">
        <v>2078914.0191304346</v>
      </c>
      <c r="G29" s="347">
        <v>790483.67853953457</v>
      </c>
      <c r="H29" s="47">
        <v>0</v>
      </c>
      <c r="I29" s="350">
        <f t="shared" si="12"/>
        <v>1662381.7649999999</v>
      </c>
      <c r="J29" s="27">
        <f>'ผลการดำเนินงาน Planfin 63'!C23</f>
        <v>1096253.68</v>
      </c>
      <c r="K29" s="158">
        <f t="shared" si="10"/>
        <v>-566128.08499999996</v>
      </c>
      <c r="L29" s="158">
        <f t="shared" si="13"/>
        <v>-34.055239110493972</v>
      </c>
      <c r="M29" s="158">
        <f t="shared" si="11"/>
        <v>60.449364148713862</v>
      </c>
    </row>
    <row r="30" spans="1:13">
      <c r="A30" s="2" t="s">
        <v>37</v>
      </c>
      <c r="B30" s="82" t="s">
        <v>38</v>
      </c>
      <c r="C30" s="3">
        <v>26244668.710000001</v>
      </c>
      <c r="D30" s="3">
        <v>26899875.300000001</v>
      </c>
      <c r="E30" s="26">
        <f t="shared" si="9"/>
        <v>655206.58999999985</v>
      </c>
      <c r="F30" s="26">
        <v>38568174.938695654</v>
      </c>
      <c r="G30" s="347">
        <v>12321701.160230802</v>
      </c>
      <c r="H30" s="47">
        <v>0</v>
      </c>
      <c r="I30" s="350">
        <f t="shared" si="12"/>
        <v>24658219.024999999</v>
      </c>
      <c r="J30" s="27">
        <f>'ผลการดำเนินงาน Planfin 63'!C24</f>
        <v>22186934.34</v>
      </c>
      <c r="K30" s="158">
        <f t="shared" si="10"/>
        <v>-2471284.6849999987</v>
      </c>
      <c r="L30" s="158">
        <f t="shared" si="13"/>
        <v>-10.022154002665232</v>
      </c>
      <c r="M30" s="158">
        <f t="shared" si="11"/>
        <v>82.479692164223522</v>
      </c>
    </row>
    <row r="31" spans="1:13">
      <c r="A31" s="2" t="s">
        <v>39</v>
      </c>
      <c r="B31" s="82" t="s">
        <v>40</v>
      </c>
      <c r="C31" s="3">
        <v>180068306.69999999</v>
      </c>
      <c r="D31" s="3">
        <v>187372209</v>
      </c>
      <c r="E31" s="26">
        <f t="shared" si="9"/>
        <v>7303902.3000000119</v>
      </c>
      <c r="F31" s="26">
        <v>304032279.5330435</v>
      </c>
      <c r="G31" s="347">
        <v>59686397.711940765</v>
      </c>
      <c r="H31" s="47">
        <v>0</v>
      </c>
      <c r="I31" s="350">
        <f t="shared" si="12"/>
        <v>171757858.25</v>
      </c>
      <c r="J31" s="27">
        <f>'ผลการดำเนินงาน Planfin 63'!C25</f>
        <v>177966040.27999997</v>
      </c>
      <c r="K31" s="158">
        <f t="shared" si="10"/>
        <v>6208182.0299999714</v>
      </c>
      <c r="L31" s="158">
        <f t="shared" si="13"/>
        <v>3.6144966485106664</v>
      </c>
      <c r="M31" s="158">
        <f t="shared" si="11"/>
        <v>94.979955261134776</v>
      </c>
    </row>
    <row r="32" spans="1:13">
      <c r="A32" s="2" t="s">
        <v>41</v>
      </c>
      <c r="B32" s="82" t="s">
        <v>42</v>
      </c>
      <c r="C32" s="3">
        <v>76212724.040000007</v>
      </c>
      <c r="D32" s="3">
        <v>83856375</v>
      </c>
      <c r="E32" s="26">
        <f t="shared" si="9"/>
        <v>7643650.9599999934</v>
      </c>
      <c r="F32" s="26">
        <v>75500108.359130442</v>
      </c>
      <c r="G32" s="347">
        <v>16644155.763724068</v>
      </c>
      <c r="H32" s="47">
        <v>1</v>
      </c>
      <c r="I32" s="350">
        <f t="shared" si="12"/>
        <v>76868343.75</v>
      </c>
      <c r="J32" s="27">
        <f>'ผลการดำเนินงาน Planfin 63'!C26</f>
        <v>72670353.340000004</v>
      </c>
      <c r="K32" s="158">
        <f t="shared" si="10"/>
        <v>-4197990.4099999964</v>
      </c>
      <c r="L32" s="158">
        <f t="shared" si="13"/>
        <v>-5.4612733996886789</v>
      </c>
      <c r="M32" s="158">
        <f t="shared" si="11"/>
        <v>86.660499383618713</v>
      </c>
    </row>
    <row r="33" spans="1:13">
      <c r="A33" s="2" t="s">
        <v>43</v>
      </c>
      <c r="B33" s="82" t="s">
        <v>44</v>
      </c>
      <c r="C33" s="3">
        <v>151039351.37</v>
      </c>
      <c r="D33" s="3">
        <v>156158017</v>
      </c>
      <c r="E33" s="26">
        <f t="shared" si="9"/>
        <v>5118665.6299999952</v>
      </c>
      <c r="F33" s="26">
        <v>161070169.71869564</v>
      </c>
      <c r="G33" s="347">
        <v>34540598.254421435</v>
      </c>
      <c r="H33" s="47">
        <v>0</v>
      </c>
      <c r="I33" s="350">
        <f t="shared" si="12"/>
        <v>143144848.91666669</v>
      </c>
      <c r="J33" s="27">
        <f>'ผลการดำเนินงาน Planfin 63'!C27</f>
        <v>133115341.25999999</v>
      </c>
      <c r="K33" s="158">
        <f t="shared" si="10"/>
        <v>-10029507.656666696</v>
      </c>
      <c r="L33" s="158">
        <f t="shared" si="13"/>
        <v>-7.0065445823380372</v>
      </c>
      <c r="M33" s="158">
        <f t="shared" si="11"/>
        <v>85.244000799523477</v>
      </c>
    </row>
    <row r="34" spans="1:13">
      <c r="A34" s="2" t="s">
        <v>45</v>
      </c>
      <c r="B34" s="82" t="s">
        <v>46</v>
      </c>
      <c r="C34" s="3">
        <v>19396702.190000001</v>
      </c>
      <c r="D34" s="3">
        <v>17641433.989999998</v>
      </c>
      <c r="E34" s="26">
        <f t="shared" si="9"/>
        <v>-1755268.200000003</v>
      </c>
      <c r="F34" s="26">
        <v>25737709.375217389</v>
      </c>
      <c r="G34" s="347">
        <v>6752221.7937554382</v>
      </c>
      <c r="H34" s="47">
        <v>0</v>
      </c>
      <c r="I34" s="350">
        <f t="shared" si="12"/>
        <v>16171314.490833331</v>
      </c>
      <c r="J34" s="27">
        <f>'ผลการดำเนินงาน Planfin 63'!C28</f>
        <v>15927347.09</v>
      </c>
      <c r="K34" s="158">
        <f t="shared" si="10"/>
        <v>-243967.40083333105</v>
      </c>
      <c r="L34" s="158">
        <f t="shared" si="13"/>
        <v>-1.5086429799607401</v>
      </c>
      <c r="M34" s="158">
        <f t="shared" si="11"/>
        <v>90.283743935035986</v>
      </c>
    </row>
    <row r="35" spans="1:13">
      <c r="A35" s="2" t="s">
        <v>47</v>
      </c>
      <c r="B35" s="82" t="s">
        <v>48</v>
      </c>
      <c r="C35" s="3">
        <v>67170421.890000001</v>
      </c>
      <c r="D35" s="3">
        <v>69869600</v>
      </c>
      <c r="E35" s="26">
        <f t="shared" si="9"/>
        <v>2699178.1099999994</v>
      </c>
      <c r="F35" s="26">
        <v>71116975.772173896</v>
      </c>
      <c r="G35" s="347">
        <v>25019982.050831538</v>
      </c>
      <c r="H35" s="47">
        <v>0</v>
      </c>
      <c r="I35" s="350">
        <f t="shared" si="12"/>
        <v>64047133.333333336</v>
      </c>
      <c r="J35" s="27">
        <f>'ผลการดำเนินงาน Planfin 63'!C29</f>
        <v>71198626.530000001</v>
      </c>
      <c r="K35" s="158">
        <f t="shared" si="10"/>
        <v>7151493.1966666654</v>
      </c>
      <c r="L35" s="158">
        <f t="shared" si="13"/>
        <v>11.165984837208427</v>
      </c>
      <c r="M35" s="158">
        <f t="shared" si="11"/>
        <v>101.90215276744107</v>
      </c>
    </row>
    <row r="36" spans="1:13">
      <c r="A36" s="2" t="s">
        <v>49</v>
      </c>
      <c r="B36" s="82" t="s">
        <v>50</v>
      </c>
      <c r="C36" s="3">
        <v>28415739.029999997</v>
      </c>
      <c r="D36" s="3">
        <v>29710000</v>
      </c>
      <c r="E36" s="26">
        <f t="shared" si="9"/>
        <v>1294260.9700000025</v>
      </c>
      <c r="F36" s="26">
        <v>26898948.447826091</v>
      </c>
      <c r="G36" s="347">
        <v>6393324.61946576</v>
      </c>
      <c r="H36" s="47">
        <v>1</v>
      </c>
      <c r="I36" s="350">
        <f t="shared" si="12"/>
        <v>27234166.666666668</v>
      </c>
      <c r="J36" s="27">
        <f>'ผลการดำเนินงาน Planfin 63'!C30</f>
        <v>22791082.899999999</v>
      </c>
      <c r="K36" s="158">
        <f t="shared" si="10"/>
        <v>-4443083.7666666694</v>
      </c>
      <c r="L36" s="158">
        <f t="shared" si="13"/>
        <v>-16.314373856369144</v>
      </c>
      <c r="M36" s="158">
        <f t="shared" si="11"/>
        <v>76.711823964994949</v>
      </c>
    </row>
    <row r="37" spans="1:13">
      <c r="A37" s="2" t="s">
        <v>51</v>
      </c>
      <c r="B37" s="82" t="s">
        <v>52</v>
      </c>
      <c r="C37" s="3">
        <v>22610081.879999999</v>
      </c>
      <c r="D37" s="3">
        <v>21398332.949999999</v>
      </c>
      <c r="E37" s="26">
        <f t="shared" si="9"/>
        <v>-1211748.9299999997</v>
      </c>
      <c r="F37" s="26">
        <v>34700672.703478262</v>
      </c>
      <c r="G37" s="347">
        <v>10355559.140141649</v>
      </c>
      <c r="H37" s="47">
        <v>0</v>
      </c>
      <c r="I37" s="350">
        <f t="shared" si="12"/>
        <v>19615138.537499998</v>
      </c>
      <c r="J37" s="27">
        <f>'ผลการดำเนินงาน Planfin 63'!C31</f>
        <v>21516188.849999998</v>
      </c>
      <c r="K37" s="158">
        <f t="shared" si="10"/>
        <v>1901050.3125</v>
      </c>
      <c r="L37" s="158">
        <f t="shared" si="13"/>
        <v>9.6917506285545585</v>
      </c>
      <c r="M37" s="158">
        <f t="shared" si="11"/>
        <v>100.55077140950833</v>
      </c>
    </row>
    <row r="38" spans="1:13">
      <c r="A38" s="2" t="s">
        <v>53</v>
      </c>
      <c r="B38" s="82" t="s">
        <v>54</v>
      </c>
      <c r="C38" s="3">
        <v>77242480.460000008</v>
      </c>
      <c r="D38" s="3">
        <v>78497264.299999997</v>
      </c>
      <c r="E38" s="26">
        <f t="shared" si="9"/>
        <v>1254783.8399999887</v>
      </c>
      <c r="F38" s="26">
        <v>77976622.475652173</v>
      </c>
      <c r="G38" s="347">
        <v>17922661.308630601</v>
      </c>
      <c r="H38" s="47">
        <v>1</v>
      </c>
      <c r="I38" s="350">
        <f t="shared" si="12"/>
        <v>71955825.608333334</v>
      </c>
      <c r="J38" s="27">
        <f>'ผลการดำเนินงาน Planfin 63'!C32</f>
        <v>69849446.730000019</v>
      </c>
      <c r="K38" s="158">
        <f t="shared" si="10"/>
        <v>-2106378.8783333153</v>
      </c>
      <c r="L38" s="158">
        <f t="shared" si="13"/>
        <v>-2.9273222293336687</v>
      </c>
      <c r="M38" s="158">
        <f t="shared" si="11"/>
        <v>88.98328795644413</v>
      </c>
    </row>
    <row r="39" spans="1:13">
      <c r="A39" s="2" t="s">
        <v>55</v>
      </c>
      <c r="B39" s="82" t="s">
        <v>56</v>
      </c>
      <c r="C39" s="3">
        <v>11329643.460000001</v>
      </c>
      <c r="D39" s="3">
        <v>11038404.33</v>
      </c>
      <c r="E39" s="26">
        <f t="shared" si="9"/>
        <v>-291239.13000000082</v>
      </c>
      <c r="F39" s="26">
        <v>8544973.024347825</v>
      </c>
      <c r="G39" s="347">
        <v>12222979.12034482</v>
      </c>
      <c r="H39" s="47">
        <v>1</v>
      </c>
      <c r="I39" s="350">
        <f t="shared" si="12"/>
        <v>10118537.3025</v>
      </c>
      <c r="J39" s="27">
        <f>'ผลการดำเนินงาน Planfin 63'!C33</f>
        <v>8971760.3500000015</v>
      </c>
      <c r="K39" s="158">
        <f t="shared" si="10"/>
        <v>-1146776.9524999987</v>
      </c>
      <c r="L39" s="158">
        <f t="shared" si="13"/>
        <v>-11.333426148625875</v>
      </c>
      <c r="M39" s="158">
        <f t="shared" si="11"/>
        <v>81.277692697092945</v>
      </c>
    </row>
    <row r="40" spans="1:13">
      <c r="A40" s="174" t="s">
        <v>57</v>
      </c>
      <c r="B40" s="176" t="s">
        <v>58</v>
      </c>
      <c r="C40" s="3">
        <v>15751294.520000001</v>
      </c>
      <c r="D40" s="3">
        <v>31971301</v>
      </c>
      <c r="E40" s="26">
        <f t="shared" ref="E40" si="14">D40-C40</f>
        <v>16220006.479999999</v>
      </c>
      <c r="F40" s="26">
        <v>30001897.297391299</v>
      </c>
      <c r="G40" s="347">
        <v>31778453.388386521</v>
      </c>
      <c r="H40" s="47">
        <v>1</v>
      </c>
      <c r="I40" s="350">
        <f t="shared" si="12"/>
        <v>29307025.916666668</v>
      </c>
      <c r="J40" s="27">
        <f>'ผลการดำเนินงาน Planfin 63'!C34</f>
        <v>35192505.189999998</v>
      </c>
      <c r="K40" s="158">
        <f t="shared" ref="K40" si="15">J40-I40</f>
        <v>5885479.2733333297</v>
      </c>
      <c r="L40" s="158">
        <f t="shared" ref="L40" si="16">(J40*100)/I40-100</f>
        <v>20.082144432084149</v>
      </c>
      <c r="M40" s="158">
        <f t="shared" ref="M40" si="17">(J40*100)/D40</f>
        <v>110.07529906274381</v>
      </c>
    </row>
    <row r="41" spans="1:13">
      <c r="A41" s="2" t="s">
        <v>1654</v>
      </c>
      <c r="B41" s="175" t="s">
        <v>1655</v>
      </c>
      <c r="C41" s="3">
        <v>1337192.43</v>
      </c>
      <c r="D41" s="3">
        <v>224671.24</v>
      </c>
      <c r="E41" s="26">
        <f t="shared" si="9"/>
        <v>-1112521.19</v>
      </c>
      <c r="F41" s="26">
        <v>11962167.432727272</v>
      </c>
      <c r="G41" s="347">
        <v>33769211.65876656</v>
      </c>
      <c r="H41" s="47">
        <v>0</v>
      </c>
      <c r="I41" s="350">
        <f t="shared" si="12"/>
        <v>205948.63666666666</v>
      </c>
      <c r="J41" s="27">
        <f>'ผลการดำเนินงาน Planfin 63'!C35</f>
        <v>294026.81</v>
      </c>
      <c r="K41" s="158">
        <f t="shared" si="10"/>
        <v>88078.17333333334</v>
      </c>
      <c r="L41" s="158">
        <f t="shared" si="13"/>
        <v>42.767058213592463</v>
      </c>
      <c r="M41" s="158">
        <f t="shared" si="11"/>
        <v>130.86980336245975</v>
      </c>
    </row>
    <row r="42" spans="1:13">
      <c r="A42" s="30" t="s">
        <v>59</v>
      </c>
      <c r="B42" s="4" t="s">
        <v>60</v>
      </c>
      <c r="C42" s="5">
        <f>SUM(C27:C41)</f>
        <v>859042881.72000003</v>
      </c>
      <c r="D42" s="5">
        <f>SUM(D27:D41)</f>
        <v>911001698.20000005</v>
      </c>
      <c r="E42" s="28">
        <f t="shared" si="9"/>
        <v>51958816.480000019</v>
      </c>
      <c r="F42" s="28">
        <v>1146165053.4570751</v>
      </c>
      <c r="G42" s="348">
        <v>348511105.0777027</v>
      </c>
      <c r="H42" s="48">
        <v>0</v>
      </c>
      <c r="I42" s="5">
        <f>SUM(I27:I41)</f>
        <v>835084890.01666653</v>
      </c>
      <c r="J42" s="31">
        <f>'ผลการดำเนินงาน Planfin 63'!C36</f>
        <v>838548455.39999986</v>
      </c>
      <c r="K42" s="29">
        <f>J42-I42</f>
        <v>3463565.3833333254</v>
      </c>
      <c r="L42" s="29">
        <f t="shared" si="13"/>
        <v>0.41475608345209025</v>
      </c>
      <c r="M42" s="29">
        <f t="shared" si="11"/>
        <v>92.04685974316439</v>
      </c>
    </row>
    <row r="43" spans="1:13" ht="25.5">
      <c r="A43" s="81" t="s">
        <v>1574</v>
      </c>
      <c r="B43" s="76" t="s">
        <v>151</v>
      </c>
      <c r="C43" s="77">
        <f>C42-C38</f>
        <v>781800401.25999999</v>
      </c>
      <c r="D43" s="77">
        <f>D42-D38</f>
        <v>832504433.9000001</v>
      </c>
      <c r="E43" s="78">
        <f>D43-C43</f>
        <v>50704032.640000105</v>
      </c>
      <c r="F43" s="78"/>
      <c r="G43" s="349"/>
      <c r="H43" s="79"/>
      <c r="I43" s="77">
        <f>I42-I38</f>
        <v>763129064.40833318</v>
      </c>
      <c r="J43" s="80">
        <f>'ผลการดำเนินงาน Planfin 63'!C37</f>
        <v>768699008.66999984</v>
      </c>
      <c r="K43" s="159">
        <f>J43-I43</f>
        <v>5569944.2616666555</v>
      </c>
      <c r="L43" s="159">
        <f t="shared" ref="L43" si="18">(J43*100)/I43-100</f>
        <v>0.72988233857731188</v>
      </c>
      <c r="M43" s="159">
        <f t="shared" ref="M43" si="19">(J43*100)/D43</f>
        <v>92.335725477029172</v>
      </c>
    </row>
    <row r="44" spans="1:13" s="184" customFormat="1" ht="25.5">
      <c r="A44" s="225"/>
      <c r="B44" s="219" t="s">
        <v>1755</v>
      </c>
      <c r="C44" s="226">
        <f>C43-C41</f>
        <v>780463208.83000004</v>
      </c>
      <c r="D44" s="226">
        <f>D43-D41</f>
        <v>832279762.66000009</v>
      </c>
      <c r="E44" s="227">
        <f>D44-C44</f>
        <v>51816553.830000043</v>
      </c>
      <c r="F44" s="227"/>
      <c r="G44" s="228"/>
      <c r="H44" s="227"/>
      <c r="I44" s="226">
        <f>I43-I41</f>
        <v>762923115.77166653</v>
      </c>
      <c r="J44" s="226">
        <f>J43-J41</f>
        <v>768404981.8599999</v>
      </c>
      <c r="K44" s="229">
        <f>J44-I44</f>
        <v>5481866.0883333683</v>
      </c>
      <c r="L44" s="224">
        <f>(J44*100)/I44-100</f>
        <v>0.7185345384100259</v>
      </c>
      <c r="M44" s="224">
        <f>(J44*100)/D44</f>
        <v>92.325323326875832</v>
      </c>
    </row>
    <row r="45" spans="1:13">
      <c r="A45" s="380"/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2"/>
    </row>
    <row r="46" spans="1:13">
      <c r="A46" s="170" t="s">
        <v>61</v>
      </c>
      <c r="B46" s="230" t="s">
        <v>62</v>
      </c>
      <c r="C46" s="5">
        <f t="shared" ref="C46:D48" si="20">C23-C42</f>
        <v>79356388.5400002</v>
      </c>
      <c r="D46" s="5">
        <f t="shared" si="20"/>
        <v>123203373.21000004</v>
      </c>
      <c r="E46" s="28">
        <f t="shared" ref="E46:E48" si="21">D46-C46</f>
        <v>43846984.669999838</v>
      </c>
      <c r="F46" s="231"/>
      <c r="G46" s="232"/>
      <c r="H46" s="233"/>
      <c r="I46" s="5">
        <f>I23-I42</f>
        <v>112936425.44250023</v>
      </c>
      <c r="J46" s="5">
        <f t="shared" ref="J46:J48" si="22">J23-J42</f>
        <v>123928018.54999971</v>
      </c>
      <c r="K46" s="28">
        <f>J46-I46</f>
        <v>10991593.10749948</v>
      </c>
      <c r="L46" s="234">
        <f>(J46*100)/I46-100</f>
        <v>9.7325491438505622</v>
      </c>
      <c r="M46" s="235">
        <f>(J46*100)/D46</f>
        <v>100.58817004852986</v>
      </c>
    </row>
    <row r="47" spans="1:13" s="85" customFormat="1">
      <c r="A47" s="236" t="s">
        <v>63</v>
      </c>
      <c r="B47" s="237" t="s">
        <v>66</v>
      </c>
      <c r="C47" s="238">
        <f t="shared" si="20"/>
        <v>120488198.40000021</v>
      </c>
      <c r="D47" s="238">
        <f t="shared" si="20"/>
        <v>61134763.919999957</v>
      </c>
      <c r="E47" s="239">
        <f t="shared" si="21"/>
        <v>-59353434.480000257</v>
      </c>
      <c r="F47" s="240"/>
      <c r="G47" s="241"/>
      <c r="H47" s="242"/>
      <c r="I47" s="238">
        <f>I24-I43</f>
        <v>56040200.260000229</v>
      </c>
      <c r="J47" s="238">
        <f t="shared" si="22"/>
        <v>113482347.21999979</v>
      </c>
      <c r="K47" s="239">
        <f>J47-I47</f>
        <v>57442146.959999561</v>
      </c>
      <c r="L47" s="235">
        <f t="shared" ref="L47" si="23">(J47*100)/I47-100</f>
        <v>102.5016803892473</v>
      </c>
      <c r="M47" s="235">
        <f t="shared" ref="M47:M48" si="24">(J47*100)/D47</f>
        <v>185.62654035681089</v>
      </c>
    </row>
    <row r="48" spans="1:13" ht="27.75" customHeight="1">
      <c r="A48" s="218" t="s">
        <v>65</v>
      </c>
      <c r="B48" s="243" t="s">
        <v>1756</v>
      </c>
      <c r="C48" s="244">
        <f>C25-C44</f>
        <v>121680390.83000016</v>
      </c>
      <c r="D48" s="244">
        <f t="shared" si="20"/>
        <v>61359435.159999967</v>
      </c>
      <c r="E48" s="245">
        <f t="shared" si="21"/>
        <v>-60320955.670000196</v>
      </c>
      <c r="F48" s="246"/>
      <c r="G48" s="246"/>
      <c r="H48" s="246"/>
      <c r="I48" s="244">
        <f>I25-I44</f>
        <v>56246148.896666884</v>
      </c>
      <c r="J48" s="244">
        <f t="shared" si="22"/>
        <v>113776374.02999973</v>
      </c>
      <c r="K48" s="244">
        <f>(K23-K22)-(K42-K38)</f>
        <v>57442146.959999487</v>
      </c>
      <c r="L48" s="247">
        <f>(J48*100)/I48-100</f>
        <v>102.28295849912323</v>
      </c>
      <c r="M48" s="247">
        <f t="shared" si="24"/>
        <v>185.42604529086378</v>
      </c>
    </row>
    <row r="49" spans="1:13">
      <c r="A49" s="2"/>
      <c r="B49" s="82" t="s">
        <v>67</v>
      </c>
      <c r="C49" s="248" t="str">
        <f>IF(D49&gt;0,"แผนเกินดุล",IF(D49=0,"สมดุล","ขาดดุล"))</f>
        <v>แผนเกินดุล</v>
      </c>
      <c r="D49" s="249">
        <f>IF(D47&lt;=0,0,ROUNDUP((D47*20%),2))</f>
        <v>12226952.789999999</v>
      </c>
      <c r="E49" s="51"/>
      <c r="H49" s="52"/>
      <c r="J49" s="52"/>
    </row>
    <row r="50" spans="1:13">
      <c r="A50" s="2"/>
      <c r="B50" s="82" t="s">
        <v>68</v>
      </c>
      <c r="C50" s="248" t="str">
        <f>IF(D50&gt;=0,"ไม่เกิน","เกิน")</f>
        <v>เกิน</v>
      </c>
      <c r="D50" s="248">
        <f>IF(D47&lt;0,0-C112,((D47*20%)-C112))</f>
        <v>-41773047.216000006</v>
      </c>
      <c r="E50" s="51"/>
      <c r="H50" s="52"/>
      <c r="J50" s="52"/>
    </row>
    <row r="51" spans="1:13">
      <c r="A51" s="2" t="s">
        <v>69</v>
      </c>
      <c r="B51" s="82" t="s">
        <v>1750</v>
      </c>
      <c r="C51" s="3">
        <v>252843775.84999999</v>
      </c>
      <c r="D51" s="3">
        <f>C51</f>
        <v>252843775.84999999</v>
      </c>
      <c r="E51" s="51"/>
      <c r="H51" s="52"/>
      <c r="J51" s="52"/>
    </row>
    <row r="52" spans="1:13">
      <c r="A52" s="2" t="s">
        <v>70</v>
      </c>
      <c r="B52" s="82" t="s">
        <v>1751</v>
      </c>
      <c r="C52" s="3">
        <v>247779142.06</v>
      </c>
      <c r="D52" s="3">
        <f>C52</f>
        <v>247779142.06</v>
      </c>
      <c r="E52" s="51"/>
      <c r="H52" s="52"/>
      <c r="J52" s="52"/>
    </row>
    <row r="53" spans="1:13">
      <c r="A53" s="2" t="s">
        <v>71</v>
      </c>
      <c r="B53" s="82" t="s">
        <v>1752</v>
      </c>
      <c r="C53" s="6">
        <v>-158848472.19999999</v>
      </c>
      <c r="D53" s="6">
        <f>C53</f>
        <v>-158848472.19999999</v>
      </c>
      <c r="E53" s="51"/>
      <c r="H53" s="52"/>
      <c r="J53" s="52"/>
    </row>
    <row r="54" spans="1:13" s="1" customFormat="1">
      <c r="A54" s="2" t="s">
        <v>1672</v>
      </c>
      <c r="B54" s="188" t="s">
        <v>1753</v>
      </c>
      <c r="C54" s="213">
        <v>88930669.860000014</v>
      </c>
      <c r="D54" s="3">
        <f t="shared" ref="D54" si="25">C54</f>
        <v>88930669.860000014</v>
      </c>
      <c r="E54" s="51"/>
      <c r="H54" s="33"/>
      <c r="K54" s="45"/>
      <c r="L54" s="45"/>
      <c r="M54" s="45"/>
    </row>
    <row r="55" spans="1:13" s="1" customFormat="1">
      <c r="A55" s="8" t="s">
        <v>149</v>
      </c>
      <c r="B55" s="7"/>
      <c r="H55" s="33"/>
      <c r="K55" s="45"/>
      <c r="L55" s="45"/>
      <c r="M55" s="45"/>
    </row>
    <row r="56" spans="1:13" s="1" customFormat="1">
      <c r="A56" s="387" t="s">
        <v>1772</v>
      </c>
      <c r="B56" s="387"/>
      <c r="C56" s="387"/>
      <c r="H56" s="33"/>
      <c r="K56" s="45"/>
      <c r="L56" s="45"/>
      <c r="M56" s="45"/>
    </row>
    <row r="57" spans="1:13" s="1" customFormat="1">
      <c r="A57" s="8"/>
      <c r="B57" s="7"/>
      <c r="H57" s="33"/>
      <c r="K57" s="45"/>
      <c r="L57" s="45"/>
      <c r="M57" s="45"/>
    </row>
    <row r="58" spans="1:13" s="1" customFormat="1">
      <c r="A58" s="8"/>
      <c r="B58" s="7"/>
      <c r="H58" s="33"/>
      <c r="K58" s="45"/>
      <c r="L58" s="45"/>
      <c r="M58" s="45"/>
    </row>
    <row r="59" spans="1:13" s="1" customFormat="1">
      <c r="A59" s="8"/>
      <c r="B59" s="7"/>
      <c r="H59" s="33"/>
      <c r="K59" s="45"/>
      <c r="L59" s="45"/>
      <c r="M59" s="45"/>
    </row>
    <row r="60" spans="1:13" s="1" customFormat="1">
      <c r="A60" s="8"/>
      <c r="B60" s="7"/>
      <c r="H60" s="33"/>
      <c r="K60" s="45"/>
      <c r="L60" s="45"/>
      <c r="M60" s="45"/>
    </row>
    <row r="61" spans="1:13" s="1" customFormat="1">
      <c r="A61" s="8"/>
      <c r="B61" s="7"/>
      <c r="H61" s="33"/>
      <c r="K61" s="45"/>
      <c r="L61" s="45"/>
      <c r="M61" s="45"/>
    </row>
    <row r="62" spans="1:13" s="1" customFormat="1">
      <c r="A62" s="8"/>
      <c r="B62" s="7"/>
      <c r="H62" s="33"/>
      <c r="K62" s="45"/>
      <c r="L62" s="45"/>
      <c r="M62" s="45"/>
    </row>
    <row r="63" spans="1:13" s="1" customFormat="1">
      <c r="A63" s="8"/>
      <c r="B63" s="7"/>
      <c r="H63" s="33"/>
      <c r="K63" s="45"/>
      <c r="L63" s="45"/>
      <c r="M63" s="45"/>
    </row>
    <row r="64" spans="1:13">
      <c r="B64" s="53"/>
    </row>
    <row r="65" spans="1:5">
      <c r="A65" s="1"/>
      <c r="B65" s="375" t="s">
        <v>72</v>
      </c>
      <c r="C65" s="376"/>
      <c r="D65" s="376"/>
      <c r="E65" s="376"/>
    </row>
    <row r="66" spans="1:5">
      <c r="A66" s="1"/>
      <c r="B66" s="190" t="s">
        <v>2</v>
      </c>
      <c r="C66" s="190" t="s">
        <v>1673</v>
      </c>
      <c r="D66" s="45"/>
      <c r="E66" s="45"/>
    </row>
    <row r="67" spans="1:5">
      <c r="A67" s="1"/>
      <c r="B67" s="191" t="s">
        <v>73</v>
      </c>
      <c r="C67" s="214">
        <v>118000000</v>
      </c>
      <c r="D67" s="45"/>
      <c r="E67" s="45"/>
    </row>
    <row r="68" spans="1:5" ht="25.5">
      <c r="A68" s="1"/>
      <c r="B68" s="191" t="s">
        <v>74</v>
      </c>
      <c r="C68" s="214">
        <v>58900000</v>
      </c>
      <c r="D68" s="45"/>
      <c r="E68" s="45"/>
    </row>
    <row r="69" spans="1:5" ht="25.5">
      <c r="A69" s="1"/>
      <c r="B69" s="191" t="s">
        <v>75</v>
      </c>
      <c r="C69" s="214">
        <v>28000000</v>
      </c>
      <c r="D69" s="45"/>
      <c r="E69" s="45"/>
    </row>
    <row r="70" spans="1:5">
      <c r="A70" s="1"/>
      <c r="B70" s="192" t="s">
        <v>152</v>
      </c>
      <c r="C70" s="83">
        <f>SUM(C67:C69)</f>
        <v>204900000</v>
      </c>
      <c r="D70" s="45"/>
      <c r="E70" s="45"/>
    </row>
    <row r="71" spans="1:5">
      <c r="A71" s="1"/>
      <c r="B71" s="193"/>
      <c r="C71" s="84"/>
      <c r="D71" s="45"/>
      <c r="E71" s="45"/>
    </row>
    <row r="72" spans="1:5" hidden="1">
      <c r="A72" s="1"/>
      <c r="B72" s="193"/>
      <c r="C72" s="84"/>
      <c r="D72" s="45"/>
      <c r="E72" s="45"/>
    </row>
    <row r="73" spans="1:5">
      <c r="A73" s="1"/>
      <c r="B73" s="370" t="s">
        <v>76</v>
      </c>
      <c r="C73" s="371"/>
      <c r="D73" s="371"/>
      <c r="E73" s="371"/>
    </row>
    <row r="74" spans="1:5">
      <c r="A74" s="1"/>
      <c r="B74" s="190" t="s">
        <v>2</v>
      </c>
      <c r="C74" s="190" t="s">
        <v>1673</v>
      </c>
      <c r="D74" s="45"/>
      <c r="E74" s="45"/>
    </row>
    <row r="75" spans="1:5">
      <c r="A75" s="1"/>
      <c r="B75" s="178" t="s">
        <v>77</v>
      </c>
      <c r="C75" s="214">
        <v>3000000</v>
      </c>
      <c r="D75" s="45"/>
      <c r="E75" s="45"/>
    </row>
    <row r="76" spans="1:5">
      <c r="A76" s="1"/>
      <c r="B76" s="178" t="s">
        <v>78</v>
      </c>
      <c r="C76" s="214">
        <v>200000</v>
      </c>
      <c r="D76" s="45"/>
      <c r="E76" s="45"/>
    </row>
    <row r="77" spans="1:5">
      <c r="A77" s="1"/>
      <c r="B77" s="178" t="s">
        <v>79</v>
      </c>
      <c r="C77" s="214">
        <v>2500000</v>
      </c>
      <c r="D77" s="45"/>
      <c r="E77" s="45"/>
    </row>
    <row r="78" spans="1:5">
      <c r="A78" s="1"/>
      <c r="B78" s="178" t="s">
        <v>80</v>
      </c>
      <c r="C78" s="214">
        <v>500000</v>
      </c>
      <c r="D78" s="45"/>
      <c r="E78" s="45"/>
    </row>
    <row r="79" spans="1:5">
      <c r="A79" s="1"/>
      <c r="B79" s="178" t="s">
        <v>81</v>
      </c>
      <c r="C79" s="214">
        <v>20000</v>
      </c>
      <c r="D79" s="45"/>
      <c r="E79" s="45"/>
    </row>
    <row r="80" spans="1:5">
      <c r="A80" s="1"/>
      <c r="B80" s="178" t="s">
        <v>82</v>
      </c>
      <c r="C80" s="214">
        <v>600000</v>
      </c>
      <c r="D80" s="45"/>
      <c r="E80" s="45"/>
    </row>
    <row r="81" spans="1:5">
      <c r="A81" s="1"/>
      <c r="B81" s="178" t="s">
        <v>83</v>
      </c>
      <c r="C81" s="214">
        <v>5000000</v>
      </c>
      <c r="D81" s="45"/>
      <c r="E81" s="45"/>
    </row>
    <row r="82" spans="1:5">
      <c r="A82" s="1"/>
      <c r="B82" s="178" t="s">
        <v>84</v>
      </c>
      <c r="C82" s="214">
        <v>8000000</v>
      </c>
      <c r="D82" s="45"/>
      <c r="E82" s="45"/>
    </row>
    <row r="83" spans="1:5">
      <c r="A83" s="1"/>
      <c r="B83" s="178" t="s">
        <v>85</v>
      </c>
      <c r="C83" s="214">
        <v>1000000</v>
      </c>
      <c r="D83" s="45"/>
      <c r="E83" s="45"/>
    </row>
    <row r="84" spans="1:5">
      <c r="A84" s="1"/>
      <c r="B84" s="178" t="s">
        <v>86</v>
      </c>
      <c r="C84" s="215">
        <v>0</v>
      </c>
      <c r="D84" s="45"/>
      <c r="E84" s="45"/>
    </row>
    <row r="85" spans="1:5">
      <c r="A85" s="1"/>
      <c r="B85" s="178" t="s">
        <v>87</v>
      </c>
      <c r="C85" s="214">
        <v>600000</v>
      </c>
      <c r="D85" s="45"/>
      <c r="E85" s="45"/>
    </row>
    <row r="86" spans="1:5">
      <c r="A86" s="1"/>
      <c r="B86" s="178" t="s">
        <v>955</v>
      </c>
      <c r="C86" s="215">
        <v>0</v>
      </c>
      <c r="D86" s="45"/>
      <c r="E86" s="45"/>
    </row>
    <row r="87" spans="1:5">
      <c r="A87" s="1"/>
      <c r="B87" s="192" t="s">
        <v>152</v>
      </c>
      <c r="C87" s="194">
        <f>SUM(C75:C86)</f>
        <v>21420000</v>
      </c>
      <c r="D87" s="45"/>
      <c r="E87" s="45"/>
    </row>
    <row r="88" spans="1:5">
      <c r="A88" s="1"/>
      <c r="B88" s="193"/>
      <c r="C88" s="195"/>
      <c r="D88" s="45"/>
      <c r="E88" s="45"/>
    </row>
    <row r="89" spans="1:5">
      <c r="A89" s="1"/>
      <c r="B89" s="196"/>
      <c r="C89" s="45"/>
      <c r="D89" s="45"/>
      <c r="E89" s="45"/>
    </row>
    <row r="90" spans="1:5">
      <c r="A90" s="1"/>
      <c r="B90" s="370" t="s">
        <v>88</v>
      </c>
      <c r="C90" s="371"/>
      <c r="D90" s="371"/>
      <c r="E90" s="371"/>
    </row>
    <row r="91" spans="1:5">
      <c r="A91" s="1"/>
      <c r="B91" s="190" t="s">
        <v>2</v>
      </c>
      <c r="C91" s="190" t="s">
        <v>89</v>
      </c>
      <c r="D91" s="45"/>
      <c r="E91" s="45"/>
    </row>
    <row r="92" spans="1:5">
      <c r="A92" s="1"/>
      <c r="B92" s="388" t="s">
        <v>1674</v>
      </c>
      <c r="C92" s="388"/>
      <c r="D92" s="197"/>
      <c r="E92" s="45"/>
    </row>
    <row r="93" spans="1:5">
      <c r="A93" s="1"/>
      <c r="B93" s="191" t="s">
        <v>1675</v>
      </c>
      <c r="C93" s="5">
        <f>SUM(C94:C101)</f>
        <v>369961257.50999999</v>
      </c>
      <c r="D93" s="45"/>
      <c r="E93" s="45"/>
    </row>
    <row r="94" spans="1:5">
      <c r="A94" s="1"/>
      <c r="B94" s="191" t="s">
        <v>90</v>
      </c>
      <c r="C94" s="214">
        <v>117916784.65000001</v>
      </c>
      <c r="D94" s="45"/>
      <c r="E94" s="45"/>
    </row>
    <row r="95" spans="1:5">
      <c r="A95" s="1"/>
      <c r="B95" s="191" t="s">
        <v>91</v>
      </c>
      <c r="C95" s="214">
        <v>60086476.109999999</v>
      </c>
      <c r="D95" s="45"/>
      <c r="E95" s="45"/>
    </row>
    <row r="96" spans="1:5">
      <c r="A96" s="1"/>
      <c r="B96" s="191" t="s">
        <v>92</v>
      </c>
      <c r="C96" s="214">
        <v>27078658.350000001</v>
      </c>
      <c r="D96" s="45"/>
      <c r="E96" s="45"/>
    </row>
    <row r="97" spans="1:5">
      <c r="A97" s="1"/>
      <c r="B97" s="191" t="s">
        <v>93</v>
      </c>
      <c r="C97" s="214">
        <v>3430702.13</v>
      </c>
      <c r="D97" s="45"/>
      <c r="E97" s="45"/>
    </row>
    <row r="98" spans="1:5">
      <c r="A98" s="1"/>
      <c r="B98" s="191" t="s">
        <v>94</v>
      </c>
      <c r="C98" s="214">
        <v>27838360.390000001</v>
      </c>
      <c r="D98" s="45"/>
      <c r="E98" s="45"/>
    </row>
    <row r="99" spans="1:5">
      <c r="A99" s="1"/>
      <c r="B99" s="191" t="s">
        <v>95</v>
      </c>
      <c r="C99" s="214">
        <v>17040404.16</v>
      </c>
      <c r="D99" s="45"/>
      <c r="E99" s="45"/>
    </row>
    <row r="100" spans="1:5">
      <c r="A100" s="1"/>
      <c r="B100" s="191" t="s">
        <v>96</v>
      </c>
      <c r="C100" s="214">
        <v>22228255.300000001</v>
      </c>
      <c r="D100" s="45"/>
      <c r="E100" s="45"/>
    </row>
    <row r="101" spans="1:5">
      <c r="A101" s="1"/>
      <c r="B101" s="191" t="s">
        <v>97</v>
      </c>
      <c r="C101" s="214">
        <v>94341616.420000002</v>
      </c>
      <c r="D101" s="45"/>
      <c r="E101" s="45"/>
    </row>
    <row r="102" spans="1:5">
      <c r="A102" s="1"/>
      <c r="B102" s="198"/>
      <c r="C102" s="50"/>
      <c r="D102" s="45"/>
      <c r="E102" s="45"/>
    </row>
    <row r="103" spans="1:5">
      <c r="A103" s="1"/>
      <c r="B103" s="196"/>
      <c r="C103" s="45"/>
      <c r="D103" s="45"/>
      <c r="E103" s="45"/>
    </row>
    <row r="104" spans="1:5">
      <c r="A104" s="1"/>
      <c r="B104" s="370" t="s">
        <v>98</v>
      </c>
      <c r="C104" s="371"/>
      <c r="D104" s="371"/>
      <c r="E104" s="371"/>
    </row>
    <row r="105" spans="1:5">
      <c r="A105" s="1"/>
      <c r="B105" s="190" t="s">
        <v>2</v>
      </c>
      <c r="C105" s="190" t="s">
        <v>89</v>
      </c>
      <c r="D105" s="45"/>
      <c r="E105" s="45"/>
    </row>
    <row r="106" spans="1:5">
      <c r="A106" s="1"/>
      <c r="B106" s="388" t="s">
        <v>1676</v>
      </c>
      <c r="C106" s="388"/>
      <c r="D106" s="197"/>
      <c r="E106" s="45"/>
    </row>
    <row r="107" spans="1:5">
      <c r="A107" s="1"/>
      <c r="B107" s="191" t="s">
        <v>1677</v>
      </c>
      <c r="C107" s="5">
        <f>SUM(C108:C114)</f>
        <v>580100000</v>
      </c>
      <c r="D107" s="45"/>
      <c r="E107" s="45"/>
    </row>
    <row r="108" spans="1:5">
      <c r="A108" s="1"/>
      <c r="B108" s="191" t="s">
        <v>99</v>
      </c>
      <c r="C108" s="214">
        <v>315300000</v>
      </c>
      <c r="D108" s="45"/>
      <c r="E108" s="45"/>
    </row>
    <row r="109" spans="1:5">
      <c r="A109" s="1"/>
      <c r="B109" s="191" t="s">
        <v>1678</v>
      </c>
      <c r="C109" s="214">
        <v>2400000</v>
      </c>
      <c r="D109" s="45"/>
      <c r="E109" s="45"/>
    </row>
    <row r="110" spans="1:5">
      <c r="A110" s="1"/>
      <c r="B110" s="191" t="s">
        <v>103</v>
      </c>
      <c r="C110" s="214">
        <v>15000000</v>
      </c>
      <c r="D110" s="45"/>
      <c r="E110" s="45"/>
    </row>
    <row r="111" spans="1:5">
      <c r="A111" s="1"/>
      <c r="B111" s="191" t="s">
        <v>101</v>
      </c>
      <c r="C111" s="214">
        <v>97000000</v>
      </c>
      <c r="D111" s="45"/>
      <c r="E111" s="45"/>
    </row>
    <row r="112" spans="1:5">
      <c r="A112" s="1"/>
      <c r="B112" s="191" t="s">
        <v>100</v>
      </c>
      <c r="C112" s="214">
        <v>54000000</v>
      </c>
      <c r="D112" s="45"/>
      <c r="E112" s="45"/>
    </row>
    <row r="113" spans="1:13">
      <c r="A113" s="1"/>
      <c r="B113" s="191" t="s">
        <v>102</v>
      </c>
      <c r="C113" s="214">
        <v>4000000</v>
      </c>
      <c r="D113" s="45"/>
      <c r="E113" s="45"/>
    </row>
    <row r="114" spans="1:13">
      <c r="A114" s="1"/>
      <c r="B114" s="191" t="s">
        <v>104</v>
      </c>
      <c r="C114" s="214">
        <v>92400000</v>
      </c>
      <c r="D114" s="45"/>
      <c r="E114" s="45"/>
    </row>
    <row r="115" spans="1:13">
      <c r="A115" s="1"/>
      <c r="B115" s="196"/>
      <c r="C115" s="45"/>
      <c r="D115" s="45"/>
      <c r="E115" s="45"/>
    </row>
    <row r="116" spans="1:13">
      <c r="A116" s="1"/>
      <c r="B116" s="370" t="s">
        <v>105</v>
      </c>
      <c r="C116" s="371"/>
      <c r="D116" s="371"/>
      <c r="E116" s="371"/>
    </row>
    <row r="117" spans="1:13">
      <c r="A117" s="1"/>
      <c r="B117" s="190" t="s">
        <v>2</v>
      </c>
      <c r="C117" s="190" t="s">
        <v>89</v>
      </c>
      <c r="D117" s="45"/>
      <c r="E117" s="45"/>
    </row>
    <row r="118" spans="1:13">
      <c r="A118" s="1"/>
      <c r="B118" s="178" t="s">
        <v>1679</v>
      </c>
      <c r="C118" s="214">
        <v>5141941.5199999996</v>
      </c>
      <c r="D118" s="45"/>
      <c r="E118" s="45"/>
    </row>
    <row r="119" spans="1:13">
      <c r="A119" s="1"/>
      <c r="B119" s="178" t="s">
        <v>1680</v>
      </c>
      <c r="C119" s="214">
        <v>14359908.42</v>
      </c>
      <c r="D119" s="45"/>
      <c r="E119" s="45"/>
    </row>
    <row r="120" spans="1:13">
      <c r="A120" s="1"/>
      <c r="B120" s="178" t="s">
        <v>1681</v>
      </c>
      <c r="C120" s="214">
        <v>126205965.17</v>
      </c>
      <c r="D120" s="45"/>
      <c r="E120" s="45"/>
    </row>
    <row r="121" spans="1:13">
      <c r="A121" s="1"/>
      <c r="B121" s="178" t="s">
        <v>1682</v>
      </c>
      <c r="C121" s="214">
        <v>9961696</v>
      </c>
      <c r="D121" s="45"/>
      <c r="E121" s="45"/>
    </row>
    <row r="122" spans="1:13">
      <c r="A122" s="1"/>
      <c r="B122" s="199" t="s">
        <v>1575</v>
      </c>
      <c r="C122" s="5">
        <f>SUM(C118:C121)</f>
        <v>155669511.11000001</v>
      </c>
      <c r="D122" s="45"/>
      <c r="E122" s="45"/>
    </row>
    <row r="123" spans="1:13">
      <c r="A123" s="1"/>
      <c r="B123" s="200"/>
      <c r="C123" s="120"/>
      <c r="D123" s="45"/>
      <c r="E123" s="45"/>
    </row>
    <row r="124" spans="1:13">
      <c r="A124" s="1"/>
      <c r="B124" s="370" t="s">
        <v>106</v>
      </c>
      <c r="C124" s="371"/>
      <c r="D124" s="371"/>
      <c r="E124" s="371"/>
      <c r="I124" s="151"/>
      <c r="K124" s="8"/>
      <c r="L124" s="8"/>
      <c r="M124" s="8"/>
    </row>
    <row r="125" spans="1:13">
      <c r="A125" s="1"/>
      <c r="B125" s="190" t="s">
        <v>2</v>
      </c>
      <c r="C125" s="201" t="s">
        <v>107</v>
      </c>
      <c r="D125" s="45"/>
      <c r="E125" s="45"/>
      <c r="I125" s="151"/>
      <c r="K125" s="8"/>
      <c r="L125" s="8"/>
      <c r="M125" s="8"/>
    </row>
    <row r="126" spans="1:13" ht="25.5">
      <c r="A126" s="1"/>
      <c r="B126" s="27" t="s">
        <v>153</v>
      </c>
      <c r="C126" s="214">
        <v>4968000</v>
      </c>
      <c r="D126" s="45"/>
      <c r="E126" s="45"/>
      <c r="I126" s="151"/>
      <c r="K126" s="8"/>
      <c r="L126" s="8"/>
      <c r="M126" s="8"/>
    </row>
    <row r="127" spans="1:13">
      <c r="A127" s="1"/>
      <c r="B127" s="262" t="s">
        <v>1683</v>
      </c>
      <c r="C127" s="214">
        <v>12205796</v>
      </c>
      <c r="D127" s="45"/>
      <c r="E127" s="45"/>
      <c r="I127" s="151"/>
      <c r="K127" s="8"/>
      <c r="L127" s="8"/>
      <c r="M127" s="8"/>
    </row>
    <row r="128" spans="1:13">
      <c r="A128" s="1"/>
      <c r="B128" s="263" t="s">
        <v>1355</v>
      </c>
      <c r="C128" s="214">
        <v>4000000</v>
      </c>
      <c r="D128" s="45"/>
      <c r="E128" s="45"/>
      <c r="I128" s="151"/>
      <c r="K128" s="8"/>
      <c r="L128" s="8"/>
      <c r="M128" s="8"/>
    </row>
    <row r="129" spans="1:13">
      <c r="A129" s="1"/>
      <c r="B129" s="263" t="s">
        <v>1684</v>
      </c>
      <c r="C129" s="214">
        <v>850048.23</v>
      </c>
      <c r="D129" s="45"/>
      <c r="E129" s="45"/>
      <c r="I129" s="151"/>
      <c r="K129" s="8"/>
      <c r="L129" s="8"/>
      <c r="M129" s="8"/>
    </row>
    <row r="130" spans="1:13">
      <c r="A130" s="1"/>
      <c r="B130" s="263" t="s">
        <v>1685</v>
      </c>
      <c r="C130" s="214">
        <v>220896</v>
      </c>
      <c r="D130" s="45"/>
      <c r="E130" s="45"/>
      <c r="I130" s="151"/>
      <c r="K130" s="8"/>
      <c r="L130" s="8"/>
      <c r="M130" s="8"/>
    </row>
    <row r="131" spans="1:13">
      <c r="A131" s="1"/>
      <c r="B131" s="263" t="s">
        <v>87</v>
      </c>
      <c r="C131" s="214">
        <v>59206.2</v>
      </c>
      <c r="D131" s="45"/>
      <c r="E131" s="45"/>
      <c r="I131" s="151"/>
      <c r="K131" s="8"/>
      <c r="L131" s="8"/>
      <c r="M131" s="8"/>
    </row>
    <row r="132" spans="1:13">
      <c r="A132" s="1"/>
      <c r="B132" s="263" t="s">
        <v>1686</v>
      </c>
      <c r="C132" s="158">
        <v>1760000</v>
      </c>
      <c r="D132" s="45"/>
      <c r="E132" s="45"/>
      <c r="I132" s="151"/>
      <c r="K132" s="8"/>
      <c r="L132" s="8"/>
      <c r="M132" s="8"/>
    </row>
    <row r="133" spans="1:13">
      <c r="A133" s="1"/>
      <c r="B133" s="202" t="s">
        <v>1576</v>
      </c>
      <c r="C133" s="203">
        <f>SUM(C126:C132)</f>
        <v>24063946.43</v>
      </c>
      <c r="D133" s="45"/>
      <c r="E133" s="45"/>
      <c r="I133" s="151"/>
      <c r="K133" s="8"/>
      <c r="L133" s="8"/>
      <c r="M133" s="8"/>
    </row>
    <row r="134" spans="1:13">
      <c r="A134" s="1"/>
      <c r="B134" s="7"/>
      <c r="C134" s="1"/>
      <c r="D134" s="1"/>
      <c r="E134" s="1"/>
    </row>
    <row r="135" spans="1:13">
      <c r="A135" s="1"/>
      <c r="B135" s="7"/>
      <c r="C135" s="1"/>
      <c r="D135" s="1"/>
      <c r="E135" s="1"/>
    </row>
    <row r="136" spans="1:13">
      <c r="A136" s="1"/>
      <c r="B136" s="7"/>
      <c r="C136" s="1"/>
      <c r="D136" s="1"/>
      <c r="E136" s="1"/>
    </row>
  </sheetData>
  <mergeCells count="20">
    <mergeCell ref="B92:C92"/>
    <mergeCell ref="B104:E104"/>
    <mergeCell ref="B106:C106"/>
    <mergeCell ref="B116:E116"/>
    <mergeCell ref="B124:E124"/>
    <mergeCell ref="B6:B9"/>
    <mergeCell ref="B90:E90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</mergeCells>
  <phoneticPr fontId="89" type="noConversion"/>
  <pageMargins left="0.15748031496062992" right="0.17" top="0.35" bottom="0.18" header="0.51181102362204722" footer="0.17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M144"/>
  <sheetViews>
    <sheetView showGridLines="0" zoomScale="81" zoomScaleNormal="8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5" sqref="F25"/>
    </sheetView>
  </sheetViews>
  <sheetFormatPr defaultColWidth="9" defaultRowHeight="12.75"/>
  <cols>
    <col min="1" max="1" width="8" style="1" customWidth="1"/>
    <col min="2" max="2" width="42.375" style="1" bestFit="1" customWidth="1"/>
    <col min="3" max="3" width="19.375" style="1" bestFit="1" customWidth="1"/>
    <col min="4" max="4" width="17.875" style="1" customWidth="1"/>
    <col min="5" max="5" width="17.375" style="1" customWidth="1"/>
    <col min="6" max="6" width="18.375" style="1" bestFit="1" customWidth="1"/>
    <col min="7" max="7" width="16.75" style="1" bestFit="1" customWidth="1"/>
    <col min="8" max="8" width="17.75" style="45" bestFit="1" customWidth="1"/>
    <col min="9" max="10" width="16.5" style="45" customWidth="1"/>
    <col min="11" max="12" width="9.125" style="1" bestFit="1" customWidth="1"/>
    <col min="13" max="16384" width="9" style="1"/>
  </cols>
  <sheetData>
    <row r="1" spans="1:12">
      <c r="B1" s="372" t="s">
        <v>134</v>
      </c>
      <c r="C1" s="372"/>
      <c r="D1" s="372"/>
      <c r="E1" s="372"/>
    </row>
    <row r="2" spans="1:12">
      <c r="B2" s="372" t="s">
        <v>141</v>
      </c>
      <c r="C2" s="372"/>
      <c r="D2" s="372"/>
      <c r="E2" s="372"/>
    </row>
    <row r="3" spans="1:12">
      <c r="B3" s="372" t="s">
        <v>1812</v>
      </c>
      <c r="C3" s="372"/>
      <c r="D3" s="372"/>
      <c r="E3" s="372"/>
    </row>
    <row r="4" spans="1:12">
      <c r="B4" s="372"/>
      <c r="C4" s="372"/>
      <c r="D4" s="372"/>
    </row>
    <row r="5" spans="1:12">
      <c r="B5" s="399" t="s">
        <v>1666</v>
      </c>
      <c r="C5" s="400"/>
      <c r="D5" s="400"/>
      <c r="E5" s="400"/>
    </row>
    <row r="6" spans="1:12" s="33" customFormat="1">
      <c r="A6" s="87" t="s">
        <v>116</v>
      </c>
      <c r="B6" s="394" t="s">
        <v>2</v>
      </c>
      <c r="C6" s="185" t="s">
        <v>1667</v>
      </c>
      <c r="D6" s="11" t="s">
        <v>1668</v>
      </c>
      <c r="E6" s="260" t="s">
        <v>117</v>
      </c>
      <c r="F6" s="12" t="s">
        <v>119</v>
      </c>
      <c r="G6" s="13" t="s">
        <v>120</v>
      </c>
      <c r="H6" s="152" t="s">
        <v>117</v>
      </c>
      <c r="I6" s="165" t="s">
        <v>121</v>
      </c>
      <c r="J6" s="165" t="s">
        <v>121</v>
      </c>
    </row>
    <row r="7" spans="1:12" s="33" customFormat="1">
      <c r="A7" s="88" t="s">
        <v>2</v>
      </c>
      <c r="B7" s="395"/>
      <c r="C7" s="186" t="s">
        <v>3</v>
      </c>
      <c r="D7" s="16" t="s">
        <v>4</v>
      </c>
      <c r="E7" s="17" t="s">
        <v>1669</v>
      </c>
      <c r="F7" s="18" t="s">
        <v>1813</v>
      </c>
      <c r="G7" s="19" t="s">
        <v>1814</v>
      </c>
      <c r="H7" s="154" t="s">
        <v>120</v>
      </c>
      <c r="I7" s="167" t="s">
        <v>123</v>
      </c>
      <c r="J7" s="167" t="s">
        <v>124</v>
      </c>
    </row>
    <row r="8" spans="1:12" s="33" customFormat="1">
      <c r="A8" s="88"/>
      <c r="B8" s="395"/>
      <c r="C8" s="187" t="s">
        <v>1670</v>
      </c>
      <c r="D8" s="118" t="s">
        <v>1770</v>
      </c>
      <c r="E8" s="261" t="s">
        <v>1671</v>
      </c>
      <c r="F8" s="89"/>
      <c r="G8" s="89"/>
      <c r="H8" s="166"/>
      <c r="I8" s="167" t="s">
        <v>125</v>
      </c>
      <c r="J8" s="167" t="s">
        <v>125</v>
      </c>
    </row>
    <row r="9" spans="1:12" s="33" customFormat="1">
      <c r="A9" s="90"/>
      <c r="B9" s="396"/>
      <c r="C9" s="91" t="s">
        <v>126</v>
      </c>
      <c r="D9" s="91" t="s">
        <v>127</v>
      </c>
      <c r="E9" s="92" t="s">
        <v>128</v>
      </c>
      <c r="F9" s="93" t="s">
        <v>129</v>
      </c>
      <c r="G9" s="93" t="s">
        <v>130</v>
      </c>
      <c r="H9" s="168" t="s">
        <v>131</v>
      </c>
      <c r="I9" s="169" t="s">
        <v>132</v>
      </c>
      <c r="J9" s="169" t="s">
        <v>133</v>
      </c>
    </row>
    <row r="10" spans="1:12">
      <c r="A10" s="397" t="s">
        <v>5</v>
      </c>
      <c r="B10" s="397"/>
      <c r="C10" s="397"/>
      <c r="D10" s="397"/>
      <c r="E10" s="397"/>
      <c r="F10" s="397"/>
      <c r="G10" s="397"/>
      <c r="H10" s="397"/>
      <c r="I10" s="397"/>
      <c r="J10" s="397"/>
    </row>
    <row r="11" spans="1:12">
      <c r="A11" s="2" t="s">
        <v>6</v>
      </c>
      <c r="B11" s="178" t="s">
        <v>7</v>
      </c>
      <c r="C11" s="3">
        <f>'10699'!C11+'10866'!C11+'10867'!C11+'10868'!C11+'10869'!C11+'10870'!C11+'13817'!C11+'28849'!C11+'28850'!C11</f>
        <v>824154506.74000001</v>
      </c>
      <c r="D11" s="3">
        <f>'10699'!D11+'10866'!D11+'10867'!D11+'10868'!D11+'10869'!D11+'10870'!D11+'13817'!D11+'28849'!D11+'28850'!D11</f>
        <v>849821663.90999997</v>
      </c>
      <c r="E11" s="27">
        <f>D11-C11</f>
        <v>25667157.169999957</v>
      </c>
      <c r="F11" s="346">
        <f>(D11/12)*11</f>
        <v>779003191.9174999</v>
      </c>
      <c r="G11" s="27">
        <f>'ผลการดำเนินงาน Planfin 63'!L6</f>
        <v>834882585.90999961</v>
      </c>
      <c r="H11" s="170">
        <f>G11-F11</f>
        <v>55879393.992499709</v>
      </c>
      <c r="I11" s="170">
        <f>(G11*100)/F11-100</f>
        <v>7.1731919165765845</v>
      </c>
      <c r="J11" s="170">
        <f>(G11*100)/D11</f>
        <v>98.242092590195185</v>
      </c>
      <c r="L11" s="256"/>
    </row>
    <row r="12" spans="1:12">
      <c r="A12" s="2" t="s">
        <v>8</v>
      </c>
      <c r="B12" s="178" t="s">
        <v>9</v>
      </c>
      <c r="C12" s="3">
        <f>'10699'!C12+'10866'!C12+'10867'!C12+'10868'!C12+'10869'!C12+'10870'!C12+'13817'!C12+'28849'!C12+'28850'!C12</f>
        <v>3356980</v>
      </c>
      <c r="D12" s="3">
        <f>'10699'!D12+'10866'!D12+'10867'!D12+'10868'!D12+'10869'!D12+'10870'!D12+'13817'!D12+'28849'!D12+'28850'!D12</f>
        <v>3722150</v>
      </c>
      <c r="E12" s="27">
        <f t="shared" ref="E12:E22" si="0">D12-C12</f>
        <v>365170</v>
      </c>
      <c r="F12" s="346">
        <f t="shared" ref="F12:F22" si="1">(D12/12)*11</f>
        <v>3411970.8333333335</v>
      </c>
      <c r="G12" s="27">
        <f>'ผลการดำเนินงาน Planfin 63'!L7</f>
        <v>3228374</v>
      </c>
      <c r="H12" s="170">
        <f>G12-F12</f>
        <v>-183596.83333333349</v>
      </c>
      <c r="I12" s="170">
        <f t="shared" ref="I12:I22" si="2">(G12*100)/F12-100</f>
        <v>-5.3809613945019663</v>
      </c>
      <c r="J12" s="170">
        <f t="shared" ref="J12:J23" si="3">(G12*100)/D12</f>
        <v>86.734118721706537</v>
      </c>
      <c r="L12" s="256"/>
    </row>
    <row r="13" spans="1:12">
      <c r="A13" s="2" t="s">
        <v>10</v>
      </c>
      <c r="B13" s="178" t="s">
        <v>11</v>
      </c>
      <c r="C13" s="3">
        <f>'10699'!C13+'10866'!C13+'10867'!C13+'10868'!C13+'10869'!C13+'10870'!C13+'13817'!C13+'28849'!C13+'28850'!C13</f>
        <v>2841225.71</v>
      </c>
      <c r="D13" s="3">
        <f>'10699'!D13+'10866'!D13+'10867'!D13+'10868'!D13+'10869'!D13+'10870'!D13+'13817'!D13+'28849'!D13+'28850'!D13</f>
        <v>3631960.1</v>
      </c>
      <c r="E13" s="27">
        <f t="shared" si="0"/>
        <v>790734.39000000013</v>
      </c>
      <c r="F13" s="346">
        <f t="shared" si="1"/>
        <v>3329296.7583333333</v>
      </c>
      <c r="G13" s="27">
        <f>'ผลการดำเนินงาน Planfin 63'!L8</f>
        <v>2923214.08</v>
      </c>
      <c r="H13" s="170">
        <f t="shared" ref="H13:H20" si="4">G13-F13</f>
        <v>-406082.67833333323</v>
      </c>
      <c r="I13" s="170">
        <f t="shared" si="2"/>
        <v>-12.197250885397821</v>
      </c>
      <c r="J13" s="170">
        <f t="shared" si="3"/>
        <v>80.485853355052001</v>
      </c>
      <c r="L13" s="256"/>
    </row>
    <row r="14" spans="1:12">
      <c r="A14" s="2" t="s">
        <v>12</v>
      </c>
      <c r="B14" s="178" t="s">
        <v>13</v>
      </c>
      <c r="C14" s="3">
        <f>'10699'!C14+'10866'!C14+'10867'!C14+'10868'!C14+'10869'!C14+'10870'!C14+'13817'!C14+'28849'!C14+'28850'!C14</f>
        <v>22640805.620000001</v>
      </c>
      <c r="D14" s="3">
        <f>'10699'!D14+'10866'!D14+'10867'!D14+'10868'!D14+'10869'!D14+'10870'!D14+'13817'!D14+'28849'!D14+'28850'!D14</f>
        <v>22967522.259999998</v>
      </c>
      <c r="E14" s="27">
        <f t="shared" si="0"/>
        <v>326716.63999999687</v>
      </c>
      <c r="F14" s="346">
        <f t="shared" si="1"/>
        <v>21053562.071666665</v>
      </c>
      <c r="G14" s="27">
        <f>'ผลการดำเนินงาน Planfin 63'!L9</f>
        <v>20370650.760000002</v>
      </c>
      <c r="H14" s="170">
        <f t="shared" si="4"/>
        <v>-682911.31166666374</v>
      </c>
      <c r="I14" s="170">
        <f t="shared" si="2"/>
        <v>-3.243685364699914</v>
      </c>
      <c r="J14" s="170">
        <f t="shared" si="3"/>
        <v>88.693288415691754</v>
      </c>
      <c r="L14" s="256"/>
    </row>
    <row r="15" spans="1:12">
      <c r="A15" s="2" t="s">
        <v>14</v>
      </c>
      <c r="B15" s="178" t="s">
        <v>15</v>
      </c>
      <c r="C15" s="3">
        <f>'10699'!C15+'10866'!C15+'10867'!C15+'10868'!C15+'10869'!C15+'10870'!C15+'13817'!C15+'28849'!C15+'28850'!C15</f>
        <v>164032825.09</v>
      </c>
      <c r="D15" s="3">
        <f>'10699'!D15+'10866'!D15+'10867'!D15+'10868'!D15+'10869'!D15+'10870'!D15+'13817'!D15+'28849'!D15+'28850'!D15</f>
        <v>167041587.28999999</v>
      </c>
      <c r="E15" s="27">
        <f t="shared" si="0"/>
        <v>3008762.1999999881</v>
      </c>
      <c r="F15" s="346">
        <f t="shared" si="1"/>
        <v>153121455.01583332</v>
      </c>
      <c r="G15" s="27">
        <f>'ผลการดำเนินงาน Planfin 63'!L10</f>
        <v>155399586.53</v>
      </c>
      <c r="H15" s="170">
        <f t="shared" si="4"/>
        <v>2278131.514166683</v>
      </c>
      <c r="I15" s="170">
        <f t="shared" si="2"/>
        <v>1.4877937999812758</v>
      </c>
      <c r="J15" s="170">
        <f t="shared" si="3"/>
        <v>93.030477649982828</v>
      </c>
      <c r="L15" s="256"/>
    </row>
    <row r="16" spans="1:12">
      <c r="A16" s="2" t="s">
        <v>16</v>
      </c>
      <c r="B16" s="178" t="s">
        <v>17</v>
      </c>
      <c r="C16" s="3">
        <f>'10699'!C16+'10866'!C16+'10867'!C16+'10868'!C16+'10869'!C16+'10870'!C16+'13817'!C16+'28849'!C16+'28850'!C16</f>
        <v>123336530.04999998</v>
      </c>
      <c r="D16" s="3">
        <f>'10699'!D16+'10866'!D16+'10867'!D16+'10868'!D16+'10869'!D16+'10870'!D16+'13817'!D16+'28849'!D16+'28850'!D16</f>
        <v>108143387.39</v>
      </c>
      <c r="E16" s="27">
        <f t="shared" si="0"/>
        <v>-15193142.659999982</v>
      </c>
      <c r="F16" s="346">
        <f t="shared" si="1"/>
        <v>99131438.44083333</v>
      </c>
      <c r="G16" s="27">
        <f>'ผลการดำเนินงาน Planfin 63'!L11</f>
        <v>106390314.77</v>
      </c>
      <c r="H16" s="170">
        <f t="shared" si="4"/>
        <v>7258876.3291666657</v>
      </c>
      <c r="I16" s="170">
        <f t="shared" si="2"/>
        <v>7.3224765456209298</v>
      </c>
      <c r="J16" s="170">
        <f t="shared" si="3"/>
        <v>98.378936833485852</v>
      </c>
      <c r="L16" s="256"/>
    </row>
    <row r="17" spans="1:12">
      <c r="A17" s="2" t="s">
        <v>18</v>
      </c>
      <c r="B17" s="178" t="s">
        <v>19</v>
      </c>
      <c r="C17" s="3">
        <f>'10699'!C17+'10866'!C17+'10867'!C17+'10868'!C17+'10869'!C17+'10870'!C17+'13817'!C17+'28849'!C17+'28850'!C17</f>
        <v>25359951.920000002</v>
      </c>
      <c r="D17" s="3">
        <f>'10699'!D17+'10866'!D17+'10867'!D17+'10868'!D17+'10869'!D17+'10870'!D17+'13817'!D17+'28849'!D17+'28850'!D17</f>
        <v>24100042.620000001</v>
      </c>
      <c r="E17" s="27">
        <f t="shared" si="0"/>
        <v>-1259909.3000000007</v>
      </c>
      <c r="F17" s="346">
        <f t="shared" si="1"/>
        <v>22091705.734999999</v>
      </c>
      <c r="G17" s="27">
        <f>'ผลการดำเนินงาน Planfin 63'!L12</f>
        <v>21572858.349999998</v>
      </c>
      <c r="H17" s="170">
        <f t="shared" si="4"/>
        <v>-518847.38500000164</v>
      </c>
      <c r="I17" s="170">
        <f t="shared" si="2"/>
        <v>-2.3486071705997205</v>
      </c>
      <c r="J17" s="170">
        <f t="shared" si="3"/>
        <v>89.513776760283591</v>
      </c>
      <c r="L17" s="256"/>
    </row>
    <row r="18" spans="1:12">
      <c r="A18" s="2" t="s">
        <v>20</v>
      </c>
      <c r="B18" s="178" t="s">
        <v>21</v>
      </c>
      <c r="C18" s="3">
        <f>'10699'!C18+'10866'!C18+'10867'!C18+'10868'!C18+'10869'!C18+'10870'!C18+'13817'!C18+'28849'!C18+'28850'!C18</f>
        <v>211402729.19999999</v>
      </c>
      <c r="D18" s="3">
        <f>'10699'!D18+'10866'!D18+'10867'!D18+'10868'!D18+'10869'!D18+'10870'!D18+'13817'!D18+'28849'!D18+'28850'!D18</f>
        <v>195122374.10000002</v>
      </c>
      <c r="E18" s="27">
        <f t="shared" si="0"/>
        <v>-16280355.099999964</v>
      </c>
      <c r="F18" s="346">
        <f t="shared" si="1"/>
        <v>178862176.25833336</v>
      </c>
      <c r="G18" s="27">
        <f>'ผลการดำเนินงาน Planfin 63'!L13</f>
        <v>174173312.93000001</v>
      </c>
      <c r="H18" s="170">
        <f t="shared" si="4"/>
        <v>-4688863.328333348</v>
      </c>
      <c r="I18" s="170">
        <f t="shared" si="2"/>
        <v>-2.6214951793727295</v>
      </c>
      <c r="J18" s="170">
        <f t="shared" si="3"/>
        <v>89.263629418908337</v>
      </c>
      <c r="L18" s="256"/>
    </row>
    <row r="19" spans="1:12">
      <c r="A19" s="2" t="s">
        <v>22</v>
      </c>
      <c r="B19" s="178" t="s">
        <v>23</v>
      </c>
      <c r="C19" s="3">
        <f>'10699'!C19+'10866'!C19+'10867'!C19+'10868'!C19+'10869'!C19+'10870'!C19+'13817'!C19+'28849'!C19+'28850'!C19</f>
        <v>464219373.08999997</v>
      </c>
      <c r="D19" s="3">
        <f>'10699'!D19+'10866'!D19+'10867'!D19+'10868'!D19+'10869'!D19+'10870'!D19+'13817'!D19+'28849'!D19+'28850'!D19</f>
        <v>484917470.07999998</v>
      </c>
      <c r="E19" s="27">
        <f t="shared" si="0"/>
        <v>20698096.99000001</v>
      </c>
      <c r="F19" s="346">
        <f t="shared" si="1"/>
        <v>444507680.90666664</v>
      </c>
      <c r="G19" s="27">
        <f>'ผลการดำเนินงาน Planfin 63'!L14</f>
        <v>445431646.97000003</v>
      </c>
      <c r="H19" s="170">
        <f t="shared" si="4"/>
        <v>923966.06333339214</v>
      </c>
      <c r="I19" s="170">
        <f t="shared" si="2"/>
        <v>0.20786278910833289</v>
      </c>
      <c r="J19" s="170">
        <f t="shared" si="3"/>
        <v>91.857207556682638</v>
      </c>
      <c r="L19" s="256"/>
    </row>
    <row r="20" spans="1:12">
      <c r="A20" s="2" t="s">
        <v>24</v>
      </c>
      <c r="B20" s="178" t="s">
        <v>25</v>
      </c>
      <c r="C20" s="3">
        <f>'10699'!C20+'10866'!C20+'10867'!C20+'10868'!C20+'10869'!C20+'10870'!C20+'13817'!C20+'28849'!C20+'28850'!C20</f>
        <v>129364069.48999999</v>
      </c>
      <c r="D20" s="3">
        <f>'10699'!D20+'10866'!D20+'10867'!D20+'10868'!D20+'10869'!D20+'10870'!D20+'13817'!D20+'28849'!D20+'28850'!D20</f>
        <v>148953824.43000001</v>
      </c>
      <c r="E20" s="27">
        <f t="shared" si="0"/>
        <v>19589754.940000013</v>
      </c>
      <c r="F20" s="346">
        <f t="shared" si="1"/>
        <v>136541005.72750002</v>
      </c>
      <c r="G20" s="27">
        <f>'ผลการดำเนินงาน Planfin 63'!L15</f>
        <v>135803914.22999999</v>
      </c>
      <c r="H20" s="170">
        <f t="shared" si="4"/>
        <v>-737091.49750003219</v>
      </c>
      <c r="I20" s="170">
        <f t="shared" si="2"/>
        <v>-0.53983160119025797</v>
      </c>
      <c r="J20" s="170">
        <f t="shared" si="3"/>
        <v>91.171821032242278</v>
      </c>
      <c r="L20" s="256"/>
    </row>
    <row r="21" spans="1:12">
      <c r="A21" s="266" t="s">
        <v>1652</v>
      </c>
      <c r="B21" s="267" t="s">
        <v>1653</v>
      </c>
      <c r="C21" s="3">
        <f>'10699'!C21+'10866'!C21+'10867'!C21+'10868'!C21+'10869'!C21+'10870'!C21+'13817'!C21+'28849'!C21+'28850'!C21</f>
        <v>145000</v>
      </c>
      <c r="D21" s="3">
        <f>'10699'!D21+'10866'!D21+'10867'!D21+'10868'!D21+'10869'!D21+'10870'!D21+'13817'!D21+'28849'!D21+'28850'!D21</f>
        <v>0</v>
      </c>
      <c r="E21" s="27">
        <f t="shared" ref="E21" si="5">D21-C21</f>
        <v>-145000</v>
      </c>
      <c r="F21" s="346">
        <f t="shared" si="1"/>
        <v>0</v>
      </c>
      <c r="G21" s="27">
        <f>'ผลการดำเนินงาน Planfin 63'!L16</f>
        <v>0</v>
      </c>
      <c r="H21" s="170">
        <f t="shared" ref="H21" si="6">G21-F21</f>
        <v>0</v>
      </c>
      <c r="I21" s="170" t="e">
        <f t="shared" ref="I21" si="7">(G21*100)/F21-100</f>
        <v>#DIV/0!</v>
      </c>
      <c r="J21" s="170" t="e">
        <f t="shared" ref="J21" si="8">(G21*100)/D21</f>
        <v>#DIV/0!</v>
      </c>
      <c r="L21" s="256"/>
    </row>
    <row r="22" spans="1:12">
      <c r="A22" s="2" t="s">
        <v>26</v>
      </c>
      <c r="B22" s="178" t="s">
        <v>27</v>
      </c>
      <c r="C22" s="3">
        <f>'10699'!C22+'10866'!C22+'10867'!C22+'10868'!C22+'10869'!C22+'10870'!C22+'13817'!C22+'28849'!C22+'28850'!C22</f>
        <v>62567048.430000007</v>
      </c>
      <c r="D22" s="3">
        <f>'10699'!D22+'10866'!D22+'10867'!D22+'10868'!D22+'10869'!D22+'10870'!D22+'13817'!D22+'28849'!D22+'28850'!D22</f>
        <v>201656740.34000003</v>
      </c>
      <c r="E22" s="27">
        <f t="shared" si="0"/>
        <v>139089691.91000003</v>
      </c>
      <c r="F22" s="346">
        <f t="shared" si="1"/>
        <v>184852011.97833335</v>
      </c>
      <c r="G22" s="27">
        <f>'ผลการดำเนินงาน Planfin 63'!L17</f>
        <v>109697025.96000001</v>
      </c>
      <c r="H22" s="170">
        <f>G22-F22</f>
        <v>-75154986.018333346</v>
      </c>
      <c r="I22" s="170">
        <f t="shared" si="2"/>
        <v>-40.656839605912609</v>
      </c>
      <c r="J22" s="170">
        <f t="shared" si="3"/>
        <v>54.397897027913437</v>
      </c>
      <c r="L22" s="256"/>
    </row>
    <row r="23" spans="1:12" s="32" customFormat="1">
      <c r="A23" s="86" t="s">
        <v>28</v>
      </c>
      <c r="B23" s="58" t="s">
        <v>29</v>
      </c>
      <c r="C23" s="5">
        <f>SUM(C11:C22)</f>
        <v>2033421045.3400002</v>
      </c>
      <c r="D23" s="5">
        <f>SUM(D11:D22)</f>
        <v>2210078722.52</v>
      </c>
      <c r="E23" s="31">
        <f>D23-C23</f>
        <v>176657677.17999983</v>
      </c>
      <c r="F23" s="5">
        <f>SUM(F11:F22)</f>
        <v>2025905495.6433334</v>
      </c>
      <c r="G23" s="5">
        <f>SUM(G11:G22)</f>
        <v>2009873484.4899998</v>
      </c>
      <c r="H23" s="94">
        <f t="shared" ref="H23:H25" si="9">G23-F23</f>
        <v>-16032011.153333664</v>
      </c>
      <c r="I23" s="94">
        <f>(G23*100)/F23-100</f>
        <v>-0.79135039555448827</v>
      </c>
      <c r="J23" s="94">
        <f t="shared" si="3"/>
        <v>90.941262137408387</v>
      </c>
      <c r="K23" s="1"/>
      <c r="L23" s="256"/>
    </row>
    <row r="24" spans="1:12" s="32" customFormat="1">
      <c r="A24" s="81" t="s">
        <v>1573</v>
      </c>
      <c r="B24" s="76" t="s">
        <v>150</v>
      </c>
      <c r="C24" s="77">
        <f>C23-C22</f>
        <v>1970853996.9100001</v>
      </c>
      <c r="D24" s="77">
        <f>D23-D22</f>
        <v>2008421982.1799998</v>
      </c>
      <c r="E24" s="80">
        <f>D24-C24</f>
        <v>37567985.269999743</v>
      </c>
      <c r="F24" s="77">
        <f>F23-F22</f>
        <v>1841053483.665</v>
      </c>
      <c r="G24" s="77">
        <f>G23-G22</f>
        <v>1900176458.5299997</v>
      </c>
      <c r="H24" s="171">
        <f t="shared" si="9"/>
        <v>59122974.864999771</v>
      </c>
      <c r="I24" s="171">
        <f>(G24*100)/F24-100</f>
        <v>3.211366502362722</v>
      </c>
      <c r="J24" s="171">
        <f t="shared" ref="J24" si="10">(G24*100)/D24</f>
        <v>94.610419293832507</v>
      </c>
      <c r="K24" s="1"/>
      <c r="L24" s="256"/>
    </row>
    <row r="25" spans="1:12" s="32" customFormat="1">
      <c r="A25" s="218"/>
      <c r="B25" s="219" t="s">
        <v>1754</v>
      </c>
      <c r="C25" s="220">
        <f>C24-C21</f>
        <v>1970708996.9100001</v>
      </c>
      <c r="D25" s="220">
        <f>D24-D21</f>
        <v>2008421982.1799998</v>
      </c>
      <c r="E25" s="221">
        <f>D25-C25</f>
        <v>37712985.269999743</v>
      </c>
      <c r="F25" s="220">
        <f>F24-F21</f>
        <v>1841053483.665</v>
      </c>
      <c r="G25" s="220">
        <f>G24-G21</f>
        <v>1900176458.5299997</v>
      </c>
      <c r="H25" s="265">
        <f t="shared" si="9"/>
        <v>59122974.864999771</v>
      </c>
      <c r="I25" s="265">
        <f>(G25*100)/F25-100</f>
        <v>3.211366502362722</v>
      </c>
      <c r="J25" s="265">
        <f>(G25*100)/D25</f>
        <v>94.610419293832507</v>
      </c>
      <c r="K25" s="1"/>
      <c r="L25" s="256"/>
    </row>
    <row r="26" spans="1:12">
      <c r="A26" s="397" t="s">
        <v>30</v>
      </c>
      <c r="B26" s="397"/>
      <c r="C26" s="397"/>
      <c r="D26" s="397"/>
      <c r="E26" s="397"/>
      <c r="F26" s="397"/>
      <c r="G26" s="397"/>
      <c r="H26" s="397"/>
      <c r="I26" s="397"/>
      <c r="J26" s="397"/>
      <c r="L26" s="256"/>
    </row>
    <row r="27" spans="1:12">
      <c r="A27" s="2" t="s">
        <v>31</v>
      </c>
      <c r="B27" s="178" t="s">
        <v>32</v>
      </c>
      <c r="C27" s="3">
        <f>'10699'!C27+'10866'!C27+'10867'!C27+'10868'!C27+'10869'!C27+'10870'!C27+'13817'!C27+'28849'!C27+'28850'!C27</f>
        <v>240360810.97999996</v>
      </c>
      <c r="D27" s="3">
        <f>'10699'!D27+'10866'!D27+'10867'!D27+'10868'!D27+'10869'!D27+'10870'!D27+'13817'!D27+'28849'!D27+'28850'!D27</f>
        <v>248825596.19999999</v>
      </c>
      <c r="E27" s="27">
        <f t="shared" ref="E27:E42" si="11">D27-C27</f>
        <v>8464785.2200000286</v>
      </c>
      <c r="F27" s="346">
        <f>(D27/12)*11</f>
        <v>228090129.84999996</v>
      </c>
      <c r="G27" s="27">
        <f>'ผลการดำเนินงาน Planfin 63'!L21</f>
        <v>225930724.35000002</v>
      </c>
      <c r="H27" s="170">
        <f t="shared" ref="H27:H41" si="12">G27-F27</f>
        <v>-2159405.4999999404</v>
      </c>
      <c r="I27" s="170">
        <f t="shared" ref="I27:I41" si="13">(G27*100)/F27-100</f>
        <v>-0.94673342569448948</v>
      </c>
      <c r="J27" s="170">
        <f t="shared" ref="J27:J42" si="14">(G27*100)/D27</f>
        <v>90.798827693113367</v>
      </c>
      <c r="L27" s="256"/>
    </row>
    <row r="28" spans="1:12">
      <c r="A28" s="2" t="s">
        <v>33</v>
      </c>
      <c r="B28" s="178" t="s">
        <v>34</v>
      </c>
      <c r="C28" s="3">
        <f>'10699'!C28+'10866'!C28+'10867'!C28+'10868'!C28+'10869'!C28+'10870'!C28+'13817'!C28+'28849'!C28+'28850'!C28</f>
        <v>78054276.150000006</v>
      </c>
      <c r="D28" s="3">
        <f>'10699'!D28+'10866'!D28+'10867'!D28+'10868'!D28+'10869'!D28+'10870'!D28+'13817'!D28+'28849'!D28+'28850'!D28</f>
        <v>90949222.099999994</v>
      </c>
      <c r="E28" s="27">
        <f t="shared" si="11"/>
        <v>12894945.949999988</v>
      </c>
      <c r="F28" s="346">
        <f t="shared" ref="F28:F41" si="15">(D28/12)*11</f>
        <v>83370120.258333325</v>
      </c>
      <c r="G28" s="27">
        <f>'ผลการดำเนินงาน Planfin 63'!L22</f>
        <v>86530035.429999977</v>
      </c>
      <c r="H28" s="170">
        <f t="shared" si="12"/>
        <v>3159915.171666652</v>
      </c>
      <c r="I28" s="170">
        <f t="shared" si="13"/>
        <v>3.7902250373098241</v>
      </c>
      <c r="J28" s="170">
        <f t="shared" si="14"/>
        <v>95.141039617533991</v>
      </c>
      <c r="L28" s="256"/>
    </row>
    <row r="29" spans="1:12">
      <c r="A29" s="2" t="s">
        <v>35</v>
      </c>
      <c r="B29" s="178" t="s">
        <v>36</v>
      </c>
      <c r="C29" s="3">
        <f>'10699'!C29+'10866'!C29+'10867'!C29+'10868'!C29+'10869'!C29+'10870'!C29+'13817'!C29+'28849'!C29+'28850'!C29</f>
        <v>4818425.4499999993</v>
      </c>
      <c r="D29" s="3">
        <f>'10699'!D29+'10866'!D29+'10867'!D29+'10868'!D29+'10869'!D29+'10870'!D29+'13817'!D29+'28849'!D29+'28850'!D29</f>
        <v>5301192.9399999995</v>
      </c>
      <c r="E29" s="27">
        <f t="shared" si="11"/>
        <v>482767.49000000022</v>
      </c>
      <c r="F29" s="346">
        <f t="shared" si="15"/>
        <v>4859426.8616666663</v>
      </c>
      <c r="G29" s="27">
        <f>'ผลการดำเนินงาน Planfin 63'!L23</f>
        <v>3461370.75</v>
      </c>
      <c r="H29" s="170">
        <f t="shared" si="12"/>
        <v>-1398056.1116666663</v>
      </c>
      <c r="I29" s="170">
        <f t="shared" si="13"/>
        <v>-28.769979494807473</v>
      </c>
      <c r="J29" s="170">
        <f t="shared" si="14"/>
        <v>65.294185463093143</v>
      </c>
      <c r="L29" s="256"/>
    </row>
    <row r="30" spans="1:12">
      <c r="A30" s="2" t="s">
        <v>37</v>
      </c>
      <c r="B30" s="178" t="s">
        <v>38</v>
      </c>
      <c r="C30" s="3">
        <f>'10699'!C30+'10866'!C30+'10867'!C30+'10868'!C30+'10869'!C30+'10870'!C30+'13817'!C30+'28849'!C30+'28850'!C30</f>
        <v>56996635.210000008</v>
      </c>
      <c r="D30" s="3">
        <f>'10699'!D30+'10866'!D30+'10867'!D30+'10868'!D30+'10869'!D30+'10870'!D30+'13817'!D30+'28849'!D30+'28850'!D30</f>
        <v>58905737.109999999</v>
      </c>
      <c r="E30" s="27">
        <f t="shared" si="11"/>
        <v>1909101.8999999911</v>
      </c>
      <c r="F30" s="346">
        <f t="shared" si="15"/>
        <v>53996925.68416667</v>
      </c>
      <c r="G30" s="27">
        <f>'ผลการดำเนินงาน Planfin 63'!L24</f>
        <v>50848334.710000001</v>
      </c>
      <c r="H30" s="170">
        <f t="shared" si="12"/>
        <v>-3148590.974166669</v>
      </c>
      <c r="I30" s="170">
        <f t="shared" si="13"/>
        <v>-5.8310559986009025</v>
      </c>
      <c r="J30" s="170">
        <f t="shared" si="14"/>
        <v>86.32153200128252</v>
      </c>
      <c r="L30" s="256"/>
    </row>
    <row r="31" spans="1:12">
      <c r="A31" s="2" t="s">
        <v>39</v>
      </c>
      <c r="B31" s="178" t="s">
        <v>40</v>
      </c>
      <c r="C31" s="3">
        <f>'10699'!C31+'10866'!C31+'10867'!C31+'10868'!C31+'10869'!C31+'10870'!C31+'13817'!C31+'28849'!C31+'28850'!C31</f>
        <v>464282055.67000002</v>
      </c>
      <c r="D31" s="3">
        <f>'10699'!D31+'10866'!D31+'10867'!D31+'10868'!D31+'10869'!D31+'10870'!D31+'13817'!D31+'28849'!D31+'28850'!D31</f>
        <v>484917470.07999998</v>
      </c>
      <c r="E31" s="27">
        <f t="shared" si="11"/>
        <v>20635414.409999967</v>
      </c>
      <c r="F31" s="346">
        <f t="shared" si="15"/>
        <v>444507680.90666664</v>
      </c>
      <c r="G31" s="27">
        <f>'ผลการดำเนินงาน Planfin 63'!L25</f>
        <v>445712284.01999998</v>
      </c>
      <c r="H31" s="170">
        <f t="shared" si="12"/>
        <v>1204603.1133333445</v>
      </c>
      <c r="I31" s="170">
        <f t="shared" si="13"/>
        <v>0.27099714247374607</v>
      </c>
      <c r="J31" s="170">
        <f t="shared" si="14"/>
        <v>91.915080713934259</v>
      </c>
      <c r="L31" s="256"/>
    </row>
    <row r="32" spans="1:12">
      <c r="A32" s="2" t="s">
        <v>41</v>
      </c>
      <c r="B32" s="178" t="s">
        <v>42</v>
      </c>
      <c r="C32" s="3">
        <f>'10699'!C32+'10866'!C32+'10867'!C32+'10868'!C32+'10869'!C32+'10870'!C32+'13817'!C32+'28849'!C32+'28850'!C32</f>
        <v>174426769.28999999</v>
      </c>
      <c r="D32" s="3">
        <f>'10699'!D32+'10866'!D32+'10867'!D32+'10868'!D32+'10869'!D32+'10870'!D32+'13817'!D32+'28849'!D32+'28850'!D32</f>
        <v>188089212.56</v>
      </c>
      <c r="E32" s="27">
        <f t="shared" si="11"/>
        <v>13662443.270000011</v>
      </c>
      <c r="F32" s="346">
        <f t="shared" si="15"/>
        <v>172415111.51333332</v>
      </c>
      <c r="G32" s="27">
        <f>'ผลการดำเนินงาน Planfin 63'!L26</f>
        <v>167245176.76999995</v>
      </c>
      <c r="H32" s="170">
        <f t="shared" si="12"/>
        <v>-5169934.7433333695</v>
      </c>
      <c r="I32" s="170">
        <f t="shared" si="13"/>
        <v>-2.9985392219715976</v>
      </c>
      <c r="J32" s="170">
        <f t="shared" si="14"/>
        <v>88.918005713192684</v>
      </c>
      <c r="L32" s="256"/>
    </row>
    <row r="33" spans="1:12">
      <c r="A33" s="2" t="s">
        <v>43</v>
      </c>
      <c r="B33" s="178" t="s">
        <v>44</v>
      </c>
      <c r="C33" s="3">
        <f>'10699'!C33+'10866'!C33+'10867'!C33+'10868'!C33+'10869'!C33+'10870'!C33+'13817'!C33+'28849'!C33+'28850'!C33</f>
        <v>315892472.93000001</v>
      </c>
      <c r="D33" s="3">
        <f>'10699'!D33+'10866'!D33+'10867'!D33+'10868'!D33+'10869'!D33+'10870'!D33+'13817'!D33+'28849'!D33+'28850'!D33</f>
        <v>331432967.71000004</v>
      </c>
      <c r="E33" s="27">
        <f t="shared" si="11"/>
        <v>15540494.780000031</v>
      </c>
      <c r="F33" s="346">
        <f t="shared" si="15"/>
        <v>303813553.73416674</v>
      </c>
      <c r="G33" s="27">
        <f>'ผลการดำเนินงาน Planfin 63'!L27</f>
        <v>294286434.53999996</v>
      </c>
      <c r="H33" s="170">
        <f t="shared" si="12"/>
        <v>-9527119.1941667795</v>
      </c>
      <c r="I33" s="170">
        <f t="shared" si="13"/>
        <v>-3.1358440323247976</v>
      </c>
      <c r="J33" s="170">
        <f t="shared" si="14"/>
        <v>88.792142970368943</v>
      </c>
      <c r="L33" s="256"/>
    </row>
    <row r="34" spans="1:12">
      <c r="A34" s="2" t="s">
        <v>45</v>
      </c>
      <c r="B34" s="178" t="s">
        <v>46</v>
      </c>
      <c r="C34" s="3">
        <f>'10699'!C34+'10866'!C34+'10867'!C34+'10868'!C34+'10869'!C34+'10870'!C34+'13817'!C34+'28849'!C34+'28850'!C34</f>
        <v>40459492.180000007</v>
      </c>
      <c r="D34" s="3">
        <f>'10699'!D34+'10866'!D34+'10867'!D34+'10868'!D34+'10869'!D34+'10870'!D34+'13817'!D34+'28849'!D34+'28850'!D34</f>
        <v>37816823.659999996</v>
      </c>
      <c r="E34" s="27">
        <f t="shared" si="11"/>
        <v>-2642668.5200000107</v>
      </c>
      <c r="F34" s="346">
        <f t="shared" si="15"/>
        <v>34665421.688333325</v>
      </c>
      <c r="G34" s="27">
        <f>'ผลการดำเนินงาน Planfin 63'!L28</f>
        <v>33934349.259999998</v>
      </c>
      <c r="H34" s="170">
        <f t="shared" si="12"/>
        <v>-731072.42833332717</v>
      </c>
      <c r="I34" s="170">
        <f t="shared" si="13"/>
        <v>-2.1089385120024957</v>
      </c>
      <c r="J34" s="170">
        <f t="shared" si="14"/>
        <v>89.733473030664371</v>
      </c>
      <c r="L34" s="256"/>
    </row>
    <row r="35" spans="1:12">
      <c r="A35" s="2" t="s">
        <v>47</v>
      </c>
      <c r="B35" s="178" t="s">
        <v>48</v>
      </c>
      <c r="C35" s="3">
        <f>'10699'!C35+'10866'!C35+'10867'!C35+'10868'!C35+'10869'!C35+'10870'!C35+'13817'!C35+'28849'!C35+'28850'!C35</f>
        <v>119490598.94000001</v>
      </c>
      <c r="D35" s="3">
        <f>'10699'!D35+'10866'!D35+'10867'!D35+'10868'!D35+'10869'!D35+'10870'!D35+'13817'!D35+'28849'!D35+'28850'!D35</f>
        <v>159246111.36999997</v>
      </c>
      <c r="E35" s="27">
        <f t="shared" si="11"/>
        <v>39755512.429999962</v>
      </c>
      <c r="F35" s="346">
        <f t="shared" si="15"/>
        <v>145975602.08916664</v>
      </c>
      <c r="G35" s="27">
        <f>'ผลการดำเนินงาน Planfin 63'!L29</f>
        <v>144141104.78999999</v>
      </c>
      <c r="H35" s="170">
        <f t="shared" si="12"/>
        <v>-1834497.2991666496</v>
      </c>
      <c r="I35" s="170">
        <f t="shared" si="13"/>
        <v>-1.2567150077901914</v>
      </c>
      <c r="J35" s="170">
        <f t="shared" si="14"/>
        <v>90.514677909525659</v>
      </c>
      <c r="L35" s="256"/>
    </row>
    <row r="36" spans="1:12">
      <c r="A36" s="2" t="s">
        <v>49</v>
      </c>
      <c r="B36" s="178" t="s">
        <v>50</v>
      </c>
      <c r="C36" s="3">
        <f>'10699'!C36+'10866'!C36+'10867'!C36+'10868'!C36+'10869'!C36+'10870'!C36+'13817'!C36+'28849'!C36+'28850'!C36</f>
        <v>58629654.539999999</v>
      </c>
      <c r="D36" s="3">
        <f>'10699'!D36+'10866'!D36+'10867'!D36+'10868'!D36+'10869'!D36+'10870'!D36+'13817'!D36+'28849'!D36+'28850'!D36</f>
        <v>59846242.680000007</v>
      </c>
      <c r="E36" s="27">
        <f t="shared" si="11"/>
        <v>1216588.140000008</v>
      </c>
      <c r="F36" s="346">
        <f t="shared" si="15"/>
        <v>54859055.790000007</v>
      </c>
      <c r="G36" s="27">
        <f>'ผลการดำเนินงาน Planfin 63'!L30</f>
        <v>50338733.819999993</v>
      </c>
      <c r="H36" s="170">
        <f t="shared" si="12"/>
        <v>-4520321.9700000137</v>
      </c>
      <c r="I36" s="170">
        <f t="shared" si="13"/>
        <v>-8.23988292343887</v>
      </c>
      <c r="J36" s="170">
        <f t="shared" si="14"/>
        <v>84.11344065351436</v>
      </c>
      <c r="L36" s="256"/>
    </row>
    <row r="37" spans="1:12">
      <c r="A37" s="2" t="s">
        <v>51</v>
      </c>
      <c r="B37" s="178" t="s">
        <v>52</v>
      </c>
      <c r="C37" s="3">
        <f>'10699'!C37+'10866'!C37+'10867'!C37+'10868'!C37+'10869'!C37+'10870'!C37+'13817'!C37+'28849'!C37+'28850'!C37</f>
        <v>52264120.830000006</v>
      </c>
      <c r="D37" s="3">
        <f>'10699'!D37+'10866'!D37+'10867'!D37+'10868'!D37+'10869'!D37+'10870'!D37+'13817'!D37+'28849'!D37+'28850'!D37</f>
        <v>57211566.360000007</v>
      </c>
      <c r="E37" s="27">
        <f t="shared" si="11"/>
        <v>4947445.5300000012</v>
      </c>
      <c r="F37" s="346">
        <f t="shared" si="15"/>
        <v>52443935.830000006</v>
      </c>
      <c r="G37" s="27">
        <f>'ผลการดำเนินงาน Planfin 63'!L31</f>
        <v>55281695.819999993</v>
      </c>
      <c r="H37" s="170">
        <f t="shared" si="12"/>
        <v>2837759.9899999872</v>
      </c>
      <c r="I37" s="170">
        <f t="shared" si="13"/>
        <v>5.4110355088503326</v>
      </c>
      <c r="J37" s="170">
        <f t="shared" si="14"/>
        <v>96.626782549779477</v>
      </c>
      <c r="L37" s="256"/>
    </row>
    <row r="38" spans="1:12">
      <c r="A38" s="2" t="s">
        <v>53</v>
      </c>
      <c r="B38" s="178" t="s">
        <v>54</v>
      </c>
      <c r="C38" s="3">
        <f>'10699'!C38+'10866'!C38+'10867'!C38+'10868'!C38+'10869'!C38+'10870'!C38+'13817'!C38+'28849'!C38+'28850'!C38</f>
        <v>145294201.78999999</v>
      </c>
      <c r="D38" s="3">
        <f>'10699'!D38+'10866'!D38+'10867'!D38+'10868'!D38+'10869'!D38+'10870'!D38+'13817'!D38+'28849'!D38+'28850'!D38</f>
        <v>148190752.72999999</v>
      </c>
      <c r="E38" s="27">
        <f t="shared" si="11"/>
        <v>2896550.9399999976</v>
      </c>
      <c r="F38" s="346">
        <f t="shared" si="15"/>
        <v>135841523.33583331</v>
      </c>
      <c r="G38" s="27">
        <f>'ผลการดำเนินงาน Planfin 63'!L32</f>
        <v>135010055.57000002</v>
      </c>
      <c r="H38" s="170">
        <f t="shared" si="12"/>
        <v>-831467.76583328843</v>
      </c>
      <c r="I38" s="170">
        <f t="shared" si="13"/>
        <v>-0.61208660313511132</v>
      </c>
      <c r="J38" s="170">
        <f t="shared" si="14"/>
        <v>91.105587280459474</v>
      </c>
      <c r="L38" s="256"/>
    </row>
    <row r="39" spans="1:12">
      <c r="A39" s="2" t="s">
        <v>55</v>
      </c>
      <c r="B39" s="178" t="s">
        <v>56</v>
      </c>
      <c r="C39" s="3">
        <f>'10699'!C39+'10866'!C39+'10867'!C39+'10868'!C39+'10869'!C39+'10870'!C39+'13817'!C39+'28849'!C39+'28850'!C39</f>
        <v>24395745.370000001</v>
      </c>
      <c r="D39" s="3">
        <f>'10699'!D39+'10866'!D39+'10867'!D39+'10868'!D39+'10869'!D39+'10870'!D39+'13817'!D39+'28849'!D39+'28850'!D39</f>
        <v>20075843.939999998</v>
      </c>
      <c r="E39" s="27">
        <f t="shared" si="11"/>
        <v>-4319901.4300000034</v>
      </c>
      <c r="F39" s="346">
        <f t="shared" si="15"/>
        <v>18402856.945</v>
      </c>
      <c r="G39" s="27">
        <f>'ผลการดำเนินงาน Planfin 63'!L33</f>
        <v>16289004.820000002</v>
      </c>
      <c r="H39" s="170">
        <f t="shared" si="12"/>
        <v>-2113852.1249999981</v>
      </c>
      <c r="I39" s="170">
        <f>(G39*100)/F39-100</f>
        <v>-11.48654326508975</v>
      </c>
      <c r="J39" s="170">
        <f>(G39*100)/D39</f>
        <v>81.137335340334417</v>
      </c>
      <c r="L39" s="256"/>
    </row>
    <row r="40" spans="1:12">
      <c r="A40" s="266" t="s">
        <v>57</v>
      </c>
      <c r="B40" s="267" t="s">
        <v>58</v>
      </c>
      <c r="C40" s="3">
        <f>'10699'!C40+'10866'!C40+'10867'!C40+'10868'!C40+'10869'!C40+'10870'!C40+'13817'!C40+'28849'!C40+'28850'!C40</f>
        <v>103204730.39</v>
      </c>
      <c r="D40" s="3">
        <f>'10699'!D40+'10866'!D40+'10867'!D40+'10868'!D40+'10869'!D40+'10870'!D40+'13817'!D40+'28849'!D40+'28850'!D40</f>
        <v>116158801.14000002</v>
      </c>
      <c r="E40" s="27">
        <f t="shared" ref="E40" si="16">D40-C40</f>
        <v>12954070.750000015</v>
      </c>
      <c r="F40" s="346">
        <f t="shared" si="15"/>
        <v>106478901.045</v>
      </c>
      <c r="G40" s="27">
        <f>'ผลการดำเนินงาน Planfin 63'!L34</f>
        <v>114417145.28000002</v>
      </c>
      <c r="H40" s="170">
        <f t="shared" ref="H40" si="17">G40-F40</f>
        <v>7938244.2350000143</v>
      </c>
      <c r="I40" s="170">
        <f t="shared" ref="I40" si="18">(G40*100)/F40-100</f>
        <v>7.4552274273052177</v>
      </c>
      <c r="J40" s="170">
        <f t="shared" ref="J40" si="19">(G40*100)/D40</f>
        <v>98.500625141696432</v>
      </c>
      <c r="L40" s="256"/>
    </row>
    <row r="41" spans="1:12">
      <c r="A41" s="2" t="s">
        <v>1654</v>
      </c>
      <c r="B41" s="178" t="s">
        <v>1655</v>
      </c>
      <c r="C41" s="3">
        <f>'10699'!C41+'10866'!C41+'10867'!C41+'10868'!C41+'10869'!C41+'10870'!C41+'13817'!C41+'28849'!C41+'28850'!C41</f>
        <v>1337192.43</v>
      </c>
      <c r="D41" s="3">
        <f>'10699'!D41+'10866'!D41+'10867'!D41+'10868'!D41+'10869'!D41+'10870'!D41+'13817'!D41+'28849'!D41+'28850'!D41</f>
        <v>224671.24</v>
      </c>
      <c r="E41" s="27">
        <f t="shared" si="11"/>
        <v>-1112521.19</v>
      </c>
      <c r="F41" s="346">
        <f t="shared" si="15"/>
        <v>205948.63666666666</v>
      </c>
      <c r="G41" s="27">
        <f>'ผลการดำเนินงาน Planfin 63'!L35</f>
        <v>294026.81</v>
      </c>
      <c r="H41" s="170">
        <f t="shared" si="12"/>
        <v>88078.17333333334</v>
      </c>
      <c r="I41" s="170">
        <f t="shared" si="13"/>
        <v>42.767058213592463</v>
      </c>
      <c r="J41" s="170">
        <f t="shared" si="14"/>
        <v>130.86980336245975</v>
      </c>
      <c r="L41" s="256"/>
    </row>
    <row r="42" spans="1:12">
      <c r="A42" s="30" t="s">
        <v>59</v>
      </c>
      <c r="B42" s="264" t="s">
        <v>60</v>
      </c>
      <c r="C42" s="5">
        <f>SUM(C27:C41)</f>
        <v>1879907182.1500001</v>
      </c>
      <c r="D42" s="5">
        <f>SUM(D27:D41)</f>
        <v>2007192211.8200002</v>
      </c>
      <c r="E42" s="31">
        <f t="shared" si="11"/>
        <v>127285029.67000008</v>
      </c>
      <c r="F42" s="5">
        <f>SUM(F27:F41)</f>
        <v>1839926194.1683333</v>
      </c>
      <c r="G42" s="5">
        <f>SUM(G27:G41)</f>
        <v>1823720476.7399995</v>
      </c>
      <c r="H42" s="94">
        <f>G42-F42</f>
        <v>-16205717.428333759</v>
      </c>
      <c r="I42" s="94">
        <f>(G42*100)/F42-100</f>
        <v>-0.88078084217171693</v>
      </c>
      <c r="J42" s="94">
        <f t="shared" si="14"/>
        <v>90.859284228009244</v>
      </c>
      <c r="L42" s="256"/>
    </row>
    <row r="43" spans="1:12">
      <c r="A43" s="81" t="s">
        <v>1574</v>
      </c>
      <c r="B43" s="76" t="s">
        <v>151</v>
      </c>
      <c r="C43" s="77">
        <f>C42-C38</f>
        <v>1734612980.3600001</v>
      </c>
      <c r="D43" s="77">
        <f>D42-D38</f>
        <v>1859001459.0900002</v>
      </c>
      <c r="E43" s="80">
        <f>D43-C43</f>
        <v>124388478.73000002</v>
      </c>
      <c r="F43" s="77">
        <f>F42-F38</f>
        <v>1704084670.8325</v>
      </c>
      <c r="G43" s="77">
        <f>G42-G38</f>
        <v>1688710421.1699996</v>
      </c>
      <c r="H43" s="171">
        <f>G43-F43</f>
        <v>-15374249.662500381</v>
      </c>
      <c r="I43" s="171">
        <f>(G43*100)/F43-100</f>
        <v>-0.90219986868314095</v>
      </c>
      <c r="J43" s="171">
        <f t="shared" ref="J43" si="20">(G43*100)/D43</f>
        <v>90.839650120373776</v>
      </c>
      <c r="L43" s="256"/>
    </row>
    <row r="44" spans="1:12" ht="25.5">
      <c r="A44" s="225"/>
      <c r="B44" s="219" t="s">
        <v>1755</v>
      </c>
      <c r="C44" s="226">
        <f>C43-C41</f>
        <v>1733275787.9300001</v>
      </c>
      <c r="D44" s="226">
        <f>D43-D41</f>
        <v>1858776787.8500001</v>
      </c>
      <c r="E44" s="227">
        <f>D44-C44</f>
        <v>125500999.92000008</v>
      </c>
      <c r="F44" s="226">
        <f>F43-F41</f>
        <v>1703878722.1958332</v>
      </c>
      <c r="G44" s="226">
        <f>G43-G41</f>
        <v>1688416394.3599997</v>
      </c>
      <c r="H44" s="265">
        <f>G44-F44</f>
        <v>-15462327.835833549</v>
      </c>
      <c r="I44" s="265">
        <f>(G44*100)/F44-100</f>
        <v>-0.90747819280862529</v>
      </c>
      <c r="J44" s="265">
        <f>(G44*100)/D44</f>
        <v>90.83481165659208</v>
      </c>
      <c r="L44" s="256"/>
    </row>
    <row r="45" spans="1:12">
      <c r="A45" s="398"/>
      <c r="B45" s="398"/>
      <c r="C45" s="398"/>
      <c r="D45" s="398"/>
      <c r="E45" s="398"/>
      <c r="F45" s="398"/>
      <c r="G45" s="398"/>
      <c r="H45" s="398"/>
      <c r="I45" s="398"/>
      <c r="J45" s="398"/>
      <c r="L45" s="256"/>
    </row>
    <row r="46" spans="1:12">
      <c r="A46" s="2" t="s">
        <v>61</v>
      </c>
      <c r="B46" s="264" t="s">
        <v>62</v>
      </c>
      <c r="C46" s="5">
        <f>C23-C42</f>
        <v>153513863.19000006</v>
      </c>
      <c r="D46" s="5">
        <f>D23-D42</f>
        <v>202886510.69999981</v>
      </c>
      <c r="E46" s="31">
        <f>E28-E45</f>
        <v>12894945.949999988</v>
      </c>
      <c r="F46" s="5">
        <f t="shared" ref="F46:F47" si="21">F23-F42</f>
        <v>185979301.47500014</v>
      </c>
      <c r="G46" s="94">
        <f>G23-G42</f>
        <v>186153007.75000024</v>
      </c>
      <c r="H46" s="31">
        <f>G46-F46</f>
        <v>173706.27500009537</v>
      </c>
      <c r="I46" s="94">
        <f>(G46*100)/F46-100</f>
        <v>9.3400864301798947E-2</v>
      </c>
      <c r="J46" s="94">
        <f>(G46*100)/D46</f>
        <v>91.752284125610132</v>
      </c>
      <c r="L46" s="256"/>
    </row>
    <row r="47" spans="1:12" s="32" customFormat="1">
      <c r="A47" s="30" t="s">
        <v>63</v>
      </c>
      <c r="B47" s="264" t="s">
        <v>64</v>
      </c>
      <c r="C47" s="5">
        <f>C46-C22+C38</f>
        <v>236241016.55000004</v>
      </c>
      <c r="D47" s="5">
        <f>D46-D22+D38</f>
        <v>149420523.08999977</v>
      </c>
      <c r="E47" s="95">
        <f>E46-E27+E41</f>
        <v>3317639.5399999595</v>
      </c>
      <c r="F47" s="77">
        <f t="shared" si="21"/>
        <v>136968812.83249998</v>
      </c>
      <c r="G47" s="95">
        <f>G46-G22+G38</f>
        <v>211466037.36000025</v>
      </c>
      <c r="H47" s="95">
        <f>G47-F47</f>
        <v>74497224.527500272</v>
      </c>
      <c r="I47" s="94">
        <f>(G47*100)/F47-100</f>
        <v>54.389917665858292</v>
      </c>
      <c r="J47" s="94">
        <f>(G47*100)/D47</f>
        <v>141.52409119370364</v>
      </c>
      <c r="L47" s="256"/>
    </row>
    <row r="48" spans="1:12">
      <c r="A48" s="2" t="s">
        <v>65</v>
      </c>
      <c r="B48" s="178" t="s">
        <v>66</v>
      </c>
      <c r="C48" s="268" t="str">
        <f>IF(D48&gt;0,"แผนเกินดุล",IF(D48=0,"สมดุล","ขาดดุล"))</f>
        <v>แผนเกินดุล</v>
      </c>
      <c r="D48" s="5">
        <f>(D23-D21-D22)-(D42-D38-D41)</f>
        <v>149645194.32999969</v>
      </c>
      <c r="E48" s="50"/>
      <c r="F48" s="45"/>
      <c r="G48" s="45"/>
    </row>
    <row r="49" spans="1:13">
      <c r="A49" s="2"/>
      <c r="B49" s="178" t="s">
        <v>67</v>
      </c>
      <c r="C49" s="214"/>
      <c r="D49" s="214">
        <f>IF(D48&lt;=0,0,ROUNDUP((D48*20%),2))</f>
        <v>29929038.870000001</v>
      </c>
      <c r="E49" s="50"/>
      <c r="F49" s="45"/>
      <c r="G49" s="45"/>
    </row>
    <row r="50" spans="1:13">
      <c r="A50" s="2"/>
      <c r="B50" s="178" t="s">
        <v>68</v>
      </c>
      <c r="C50" s="214" t="str">
        <f>IF(D50&gt;=0,"ไม่เกิน","เกิน")</f>
        <v>เกิน</v>
      </c>
      <c r="D50" s="6">
        <f>IF(D48&lt;0,0-C118,((D48*20%)-C118))</f>
        <v>-40704.544000063092</v>
      </c>
      <c r="E50" s="50"/>
      <c r="F50" s="45"/>
      <c r="G50" s="45"/>
    </row>
    <row r="51" spans="1:13">
      <c r="A51" s="2" t="s">
        <v>69</v>
      </c>
      <c r="B51" s="178" t="s">
        <v>1577</v>
      </c>
      <c r="C51" s="3">
        <f>'10699'!C51+'10866'!C51+'10867'!C51+'10868'!C51+'10869'!C51+'10870'!C51+'13817'!C51+'28849'!C51+'28850'!C51</f>
        <v>481591059.25000006</v>
      </c>
      <c r="D51" s="3">
        <f>C51</f>
        <v>481591059.25000006</v>
      </c>
      <c r="E51" s="50"/>
      <c r="F51" s="45"/>
      <c r="G51" s="45"/>
    </row>
    <row r="52" spans="1:13">
      <c r="A52" s="2" t="s">
        <v>70</v>
      </c>
      <c r="B52" s="178" t="s">
        <v>1578</v>
      </c>
      <c r="C52" s="3">
        <f>'10699'!C52+'10866'!C52+'10867'!C52+'10868'!C52+'10869'!C52+'10870'!C52+'13817'!C52+'28849'!C52+'28850'!C52</f>
        <v>508495782.18000001</v>
      </c>
      <c r="D52" s="3">
        <f>C52</f>
        <v>508495782.18000001</v>
      </c>
      <c r="E52" s="50"/>
      <c r="F52" s="45"/>
      <c r="G52" s="45"/>
    </row>
    <row r="53" spans="1:13">
      <c r="A53" s="2" t="s">
        <v>71</v>
      </c>
      <c r="B53" s="178" t="s">
        <v>1579</v>
      </c>
      <c r="C53" s="6">
        <f>'10699'!C53+'10866'!C53+'10867'!C53+'10868'!C53+'10869'!C53+'10870'!C53+'13817'!C53+'28849'!C53+'28850'!C53</f>
        <v>-385685439.70999998</v>
      </c>
      <c r="D53" s="6">
        <f>C53</f>
        <v>-385685439.70999998</v>
      </c>
      <c r="E53" s="50"/>
      <c r="F53" s="45"/>
      <c r="G53" s="45"/>
    </row>
    <row r="54" spans="1:13">
      <c r="A54" s="2" t="s">
        <v>1672</v>
      </c>
      <c r="B54" s="188" t="s">
        <v>1753</v>
      </c>
      <c r="C54" s="214">
        <f>'10699'!C54+'10866'!C54+'10867'!C54+'10868'!C54+'10869'!C54+'10870'!C54+'13817'!C54+'28849'!C54+'28850'!C54</f>
        <v>122810342.47</v>
      </c>
      <c r="D54" s="214">
        <f>C54</f>
        <v>122810342.47</v>
      </c>
      <c r="E54" s="50"/>
      <c r="F54" s="45"/>
      <c r="G54" s="45"/>
    </row>
    <row r="55" spans="1:13">
      <c r="A55" s="1" t="s">
        <v>149</v>
      </c>
      <c r="B55" s="7"/>
      <c r="H55" s="164"/>
    </row>
    <row r="56" spans="1:13">
      <c r="A56" s="387" t="s">
        <v>1774</v>
      </c>
      <c r="B56" s="387"/>
      <c r="C56" s="387"/>
      <c r="H56" s="164"/>
    </row>
    <row r="57" spans="1:13">
      <c r="B57" s="7"/>
      <c r="H57" s="33"/>
      <c r="I57" s="1"/>
      <c r="J57" s="1"/>
      <c r="K57" s="45"/>
      <c r="L57" s="45"/>
      <c r="M57" s="45"/>
    </row>
    <row r="58" spans="1:13" hidden="1">
      <c r="B58" s="7"/>
      <c r="H58" s="33"/>
      <c r="I58" s="1"/>
      <c r="J58" s="1"/>
      <c r="K58" s="45"/>
      <c r="L58" s="45"/>
      <c r="M58" s="45"/>
    </row>
    <row r="59" spans="1:13" hidden="1">
      <c r="B59" s="7"/>
      <c r="H59" s="33"/>
      <c r="I59" s="1"/>
      <c r="J59" s="1"/>
      <c r="K59" s="45"/>
      <c r="L59" s="45"/>
      <c r="M59" s="45"/>
    </row>
    <row r="60" spans="1:13" hidden="1">
      <c r="B60" s="7"/>
      <c r="H60" s="33"/>
      <c r="I60" s="1"/>
      <c r="J60" s="1"/>
      <c r="K60" s="45"/>
      <c r="L60" s="45"/>
      <c r="M60" s="45"/>
    </row>
    <row r="61" spans="1:13" hidden="1">
      <c r="B61" s="7"/>
      <c r="H61" s="33"/>
      <c r="I61" s="1"/>
      <c r="J61" s="1"/>
      <c r="K61" s="45"/>
      <c r="L61" s="45"/>
      <c r="M61" s="45"/>
    </row>
    <row r="62" spans="1:13" hidden="1">
      <c r="B62" s="7"/>
      <c r="H62" s="33"/>
      <c r="I62" s="1"/>
      <c r="J62" s="1"/>
      <c r="K62" s="45"/>
      <c r="L62" s="45"/>
      <c r="M62" s="45"/>
    </row>
    <row r="63" spans="1:13" hidden="1">
      <c r="B63" s="7"/>
      <c r="H63" s="33"/>
      <c r="I63" s="1"/>
      <c r="J63" s="1"/>
      <c r="K63" s="45"/>
      <c r="L63" s="45"/>
      <c r="M63" s="45"/>
    </row>
    <row r="64" spans="1:13" hidden="1">
      <c r="B64" s="7"/>
      <c r="H64" s="1"/>
      <c r="I64" s="1"/>
      <c r="J64" s="1"/>
      <c r="K64" s="45"/>
      <c r="L64" s="45"/>
      <c r="M64" s="45"/>
    </row>
    <row r="65" spans="2:5">
      <c r="B65" s="375" t="s">
        <v>72</v>
      </c>
      <c r="C65" s="376"/>
      <c r="D65" s="376"/>
      <c r="E65" s="376"/>
    </row>
    <row r="66" spans="2:5">
      <c r="B66" s="190" t="s">
        <v>2</v>
      </c>
      <c r="C66" s="190" t="s">
        <v>1673</v>
      </c>
      <c r="D66" s="45"/>
      <c r="E66" s="45"/>
    </row>
    <row r="67" spans="2:5">
      <c r="B67" s="178" t="s">
        <v>73</v>
      </c>
      <c r="C67" s="3">
        <v>225583136.47999999</v>
      </c>
    </row>
    <row r="68" spans="2:5">
      <c r="B68" s="178" t="s">
        <v>74</v>
      </c>
      <c r="C68" s="3">
        <v>106319369.14999999</v>
      </c>
    </row>
    <row r="69" spans="2:5">
      <c r="B69" s="178" t="s">
        <v>75</v>
      </c>
      <c r="C69" s="3">
        <v>60850984.640000001</v>
      </c>
    </row>
    <row r="70" spans="2:5">
      <c r="B70" s="48" t="s">
        <v>152</v>
      </c>
      <c r="C70" s="268">
        <f>SUM(C67:C69)</f>
        <v>392753490.26999998</v>
      </c>
    </row>
    <row r="71" spans="2:5">
      <c r="B71" s="269"/>
      <c r="C71" s="270"/>
    </row>
    <row r="72" spans="2:5" hidden="1">
      <c r="B72" s="269"/>
      <c r="C72" s="270"/>
    </row>
    <row r="73" spans="2:5">
      <c r="B73" s="370" t="s">
        <v>76</v>
      </c>
      <c r="C73" s="371"/>
      <c r="D73" s="371"/>
      <c r="E73" s="371"/>
    </row>
    <row r="74" spans="2:5">
      <c r="B74" s="190" t="s">
        <v>2</v>
      </c>
      <c r="C74" s="190" t="s">
        <v>1673</v>
      </c>
      <c r="D74" s="45"/>
      <c r="E74" s="45"/>
    </row>
    <row r="75" spans="2:5">
      <c r="B75" s="259" t="s">
        <v>77</v>
      </c>
      <c r="C75" s="3">
        <v>8873587.7100000009</v>
      </c>
    </row>
    <row r="76" spans="2:5">
      <c r="B76" s="259" t="s">
        <v>78</v>
      </c>
      <c r="C76" s="3">
        <v>347072</v>
      </c>
    </row>
    <row r="77" spans="2:5">
      <c r="B77" s="259" t="s">
        <v>79</v>
      </c>
      <c r="C77" s="3">
        <v>8894585</v>
      </c>
    </row>
    <row r="78" spans="2:5">
      <c r="B78" s="259" t="s">
        <v>80</v>
      </c>
      <c r="C78" s="3">
        <v>2047641</v>
      </c>
    </row>
    <row r="79" spans="2:5">
      <c r="B79" s="259" t="s">
        <v>81</v>
      </c>
      <c r="C79" s="3">
        <v>222690</v>
      </c>
    </row>
    <row r="80" spans="2:5">
      <c r="B80" s="259" t="s">
        <v>82</v>
      </c>
      <c r="C80" s="3">
        <v>3141270.61</v>
      </c>
    </row>
    <row r="81" spans="2:13">
      <c r="B81" s="259" t="s">
        <v>83</v>
      </c>
      <c r="C81" s="3">
        <v>12855827.52</v>
      </c>
    </row>
    <row r="82" spans="2:13">
      <c r="B82" s="259" t="s">
        <v>84</v>
      </c>
      <c r="C82" s="3">
        <v>15117415</v>
      </c>
    </row>
    <row r="83" spans="2:13">
      <c r="B83" s="259" t="s">
        <v>85</v>
      </c>
      <c r="C83" s="3">
        <v>3204520</v>
      </c>
    </row>
    <row r="84" spans="2:13">
      <c r="B84" s="259" t="s">
        <v>86</v>
      </c>
      <c r="C84" s="3">
        <v>1932986</v>
      </c>
    </row>
    <row r="85" spans="2:13">
      <c r="B85" s="259" t="s">
        <v>87</v>
      </c>
      <c r="C85" s="3">
        <v>1963888</v>
      </c>
    </row>
    <row r="86" spans="2:13">
      <c r="B86" s="178" t="s">
        <v>955</v>
      </c>
      <c r="C86" s="3">
        <v>0</v>
      </c>
      <c r="D86" s="45"/>
      <c r="E86" s="45"/>
      <c r="H86" s="1"/>
      <c r="I86" s="1"/>
      <c r="J86" s="1"/>
      <c r="K86" s="45"/>
      <c r="L86" s="45"/>
      <c r="M86" s="45"/>
    </row>
    <row r="87" spans="2:13">
      <c r="B87" s="48" t="s">
        <v>152</v>
      </c>
      <c r="C87" s="271">
        <f>SUM(C75:C86)</f>
        <v>58601482.840000004</v>
      </c>
    </row>
    <row r="88" spans="2:13">
      <c r="B88" s="269"/>
      <c r="C88" s="272"/>
    </row>
    <row r="89" spans="2:13">
      <c r="B89" s="7"/>
    </row>
    <row r="90" spans="2:13">
      <c r="B90" s="370" t="s">
        <v>88</v>
      </c>
      <c r="C90" s="371"/>
      <c r="D90" s="371"/>
      <c r="E90" s="371"/>
    </row>
    <row r="91" spans="2:13">
      <c r="B91" s="190" t="s">
        <v>2</v>
      </c>
      <c r="C91" s="190" t="s">
        <v>89</v>
      </c>
      <c r="D91" s="45"/>
      <c r="E91" s="45"/>
    </row>
    <row r="92" spans="2:13">
      <c r="B92" s="388" t="s">
        <v>1674</v>
      </c>
      <c r="C92" s="388"/>
      <c r="D92" s="197"/>
      <c r="E92" s="45"/>
    </row>
    <row r="93" spans="2:13">
      <c r="B93" s="259" t="s">
        <v>1675</v>
      </c>
      <c r="C93" s="5">
        <f>SUM(C94:C101)</f>
        <v>940397994.82000017</v>
      </c>
    </row>
    <row r="94" spans="2:13">
      <c r="B94" s="259" t="s">
        <v>90</v>
      </c>
      <c r="C94" s="3">
        <v>239144330.09999999</v>
      </c>
    </row>
    <row r="95" spans="2:13">
      <c r="B95" s="259" t="s">
        <v>91</v>
      </c>
      <c r="C95" s="3">
        <v>112653845.81999999</v>
      </c>
    </row>
    <row r="96" spans="2:13">
      <c r="B96" s="259" t="s">
        <v>92</v>
      </c>
      <c r="C96" s="3">
        <v>65806364.350000009</v>
      </c>
    </row>
    <row r="97" spans="2:5">
      <c r="B97" s="259" t="s">
        <v>93</v>
      </c>
      <c r="C97" s="3">
        <v>52454723.239999995</v>
      </c>
    </row>
    <row r="98" spans="2:5">
      <c r="B98" s="259" t="s">
        <v>94</v>
      </c>
      <c r="C98" s="3">
        <v>181737912.42000002</v>
      </c>
    </row>
    <row r="99" spans="2:5">
      <c r="B99" s="259" t="s">
        <v>95</v>
      </c>
      <c r="C99" s="3">
        <v>70508580.489999995</v>
      </c>
    </row>
    <row r="100" spans="2:5">
      <c r="B100" s="259" t="s">
        <v>96</v>
      </c>
      <c r="C100" s="3">
        <v>56401526.070000008</v>
      </c>
    </row>
    <row r="101" spans="2:5">
      <c r="B101" s="259" t="s">
        <v>97</v>
      </c>
      <c r="C101" s="3">
        <v>161690712.32999998</v>
      </c>
    </row>
    <row r="102" spans="2:5">
      <c r="B102" s="49"/>
      <c r="C102" s="50"/>
    </row>
    <row r="103" spans="2:5" hidden="1">
      <c r="B103" s="7"/>
    </row>
    <row r="104" spans="2:5">
      <c r="B104" s="370" t="s">
        <v>98</v>
      </c>
      <c r="C104" s="371"/>
      <c r="D104" s="371"/>
      <c r="E104" s="371"/>
    </row>
    <row r="105" spans="2:5">
      <c r="B105" s="190" t="s">
        <v>2</v>
      </c>
      <c r="C105" s="190" t="s">
        <v>89</v>
      </c>
      <c r="D105" s="45"/>
      <c r="E105" s="45"/>
    </row>
    <row r="106" spans="2:5">
      <c r="B106" s="388" t="s">
        <v>1676</v>
      </c>
      <c r="C106" s="388"/>
      <c r="D106" s="197"/>
      <c r="E106" s="45"/>
    </row>
    <row r="107" spans="2:5">
      <c r="B107" s="259" t="s">
        <v>1677</v>
      </c>
      <c r="C107" s="5">
        <f>SUM(C108:C114)</f>
        <v>1215821039.4199998</v>
      </c>
    </row>
    <row r="108" spans="2:5">
      <c r="B108" s="259" t="s">
        <v>99</v>
      </c>
      <c r="C108" s="3">
        <v>761838372.93999994</v>
      </c>
    </row>
    <row r="109" spans="2:5">
      <c r="B109" s="259" t="s">
        <v>1678</v>
      </c>
      <c r="C109" s="3">
        <v>3820766.2800000003</v>
      </c>
    </row>
    <row r="110" spans="2:5">
      <c r="B110" s="259" t="s">
        <v>103</v>
      </c>
      <c r="C110" s="3">
        <v>23672005.689999998</v>
      </c>
    </row>
    <row r="111" spans="2:5">
      <c r="B111" s="259" t="s">
        <v>101</v>
      </c>
      <c r="C111" s="3">
        <v>165967886.16999999</v>
      </c>
    </row>
    <row r="112" spans="2:5">
      <c r="B112" s="259" t="s">
        <v>100</v>
      </c>
      <c r="C112" s="3">
        <v>86454063.650000006</v>
      </c>
    </row>
    <row r="113" spans="2:10">
      <c r="B113" s="259" t="s">
        <v>102</v>
      </c>
      <c r="C113" s="3">
        <v>9214424.9100000001</v>
      </c>
    </row>
    <row r="114" spans="2:10">
      <c r="B114" s="259" t="s">
        <v>104</v>
      </c>
      <c r="C114" s="3">
        <v>164853519.78</v>
      </c>
    </row>
    <row r="115" spans="2:10">
      <c r="B115" s="7"/>
    </row>
    <row r="116" spans="2:10">
      <c r="B116" s="370" t="s">
        <v>105</v>
      </c>
      <c r="C116" s="371"/>
      <c r="D116" s="371"/>
      <c r="E116" s="371"/>
    </row>
    <row r="117" spans="2:10">
      <c r="B117" s="190" t="s">
        <v>2</v>
      </c>
      <c r="C117" s="9" t="s">
        <v>89</v>
      </c>
    </row>
    <row r="118" spans="2:10">
      <c r="B118" s="259" t="s">
        <v>1679</v>
      </c>
      <c r="C118" s="3">
        <v>29969743.41</v>
      </c>
    </row>
    <row r="119" spans="2:10">
      <c r="B119" s="259" t="s">
        <v>1680</v>
      </c>
      <c r="C119" s="3">
        <v>40569175.169999994</v>
      </c>
    </row>
    <row r="120" spans="2:10">
      <c r="B120" s="259" t="s">
        <v>1681</v>
      </c>
      <c r="C120" s="3">
        <v>161087565.17000002</v>
      </c>
    </row>
    <row r="121" spans="2:10">
      <c r="B121" s="259" t="s">
        <v>1682</v>
      </c>
      <c r="C121" s="3">
        <v>24466876</v>
      </c>
    </row>
    <row r="122" spans="2:10">
      <c r="B122" s="273" t="s">
        <v>1575</v>
      </c>
      <c r="C122" s="5">
        <f>SUM(C118:C121)</f>
        <v>256093359.75</v>
      </c>
    </row>
    <row r="123" spans="2:10">
      <c r="B123" s="274"/>
      <c r="C123" s="120"/>
    </row>
    <row r="124" spans="2:10">
      <c r="B124" s="370" t="s">
        <v>106</v>
      </c>
      <c r="C124" s="371"/>
      <c r="D124" s="371"/>
      <c r="E124" s="371"/>
      <c r="H124" s="1"/>
      <c r="J124" s="1"/>
    </row>
    <row r="125" spans="2:10">
      <c r="B125" s="190" t="s">
        <v>2</v>
      </c>
      <c r="C125" s="201" t="s">
        <v>107</v>
      </c>
      <c r="D125" s="45"/>
      <c r="E125" s="45"/>
      <c r="H125" s="1"/>
      <c r="J125" s="1"/>
    </row>
    <row r="126" spans="2:10">
      <c r="B126" s="27" t="s">
        <v>153</v>
      </c>
      <c r="C126" s="3">
        <v>28883600</v>
      </c>
      <c r="D126" s="45"/>
      <c r="E126" s="45"/>
      <c r="H126" s="1"/>
      <c r="J126" s="1"/>
    </row>
    <row r="127" spans="2:10">
      <c r="B127" s="27" t="s">
        <v>1683</v>
      </c>
      <c r="C127" s="3">
        <v>77134799.25999999</v>
      </c>
      <c r="D127" s="45"/>
      <c r="E127" s="45"/>
      <c r="H127" s="1"/>
      <c r="J127" s="1"/>
    </row>
    <row r="128" spans="2:10">
      <c r="B128" s="26" t="s">
        <v>1355</v>
      </c>
      <c r="C128" s="3">
        <v>16886254.48</v>
      </c>
      <c r="D128" s="45"/>
      <c r="E128" s="45"/>
      <c r="H128" s="1"/>
      <c r="J128" s="1"/>
    </row>
    <row r="129" spans="2:13">
      <c r="B129" s="26" t="s">
        <v>1684</v>
      </c>
      <c r="C129" s="3">
        <v>4161092.1399999997</v>
      </c>
      <c r="D129" s="45"/>
      <c r="E129" s="45"/>
      <c r="H129" s="1"/>
      <c r="J129" s="1"/>
    </row>
    <row r="130" spans="2:13">
      <c r="B130" s="26" t="s">
        <v>1685</v>
      </c>
      <c r="C130" s="3">
        <v>628430.15</v>
      </c>
      <c r="D130" s="45"/>
      <c r="E130" s="45"/>
      <c r="H130" s="1"/>
      <c r="J130" s="1"/>
    </row>
    <row r="131" spans="2:13">
      <c r="B131" s="26" t="s">
        <v>87</v>
      </c>
      <c r="C131" s="3">
        <v>261545.58</v>
      </c>
      <c r="D131" s="45"/>
      <c r="E131" s="45"/>
      <c r="H131" s="1"/>
      <c r="J131" s="1"/>
    </row>
    <row r="132" spans="2:13">
      <c r="B132" s="26" t="s">
        <v>1686</v>
      </c>
      <c r="C132" s="3">
        <v>8678699.9100000001</v>
      </c>
      <c r="D132" s="45"/>
      <c r="E132" s="45"/>
      <c r="H132" s="1"/>
      <c r="J132" s="1"/>
    </row>
    <row r="133" spans="2:13">
      <c r="B133" s="275" t="s">
        <v>1576</v>
      </c>
      <c r="C133" s="203">
        <f>SUM(C126:C132)</f>
        <v>136634421.52000001</v>
      </c>
      <c r="D133" s="45"/>
      <c r="E133" s="45"/>
      <c r="H133" s="1"/>
      <c r="J133" s="1"/>
    </row>
    <row r="134" spans="2:13">
      <c r="B134" s="7"/>
    </row>
    <row r="135" spans="2:13">
      <c r="B135" s="7"/>
    </row>
    <row r="136" spans="2:13">
      <c r="B136" s="7"/>
    </row>
    <row r="137" spans="2:13" s="8" customFormat="1">
      <c r="K137" s="151"/>
      <c r="L137" s="151"/>
      <c r="M137" s="151"/>
    </row>
    <row r="138" spans="2:13" s="8" customFormat="1">
      <c r="K138" s="151"/>
      <c r="L138" s="151"/>
      <c r="M138" s="151"/>
    </row>
    <row r="139" spans="2:13" s="8" customFormat="1">
      <c r="K139" s="151"/>
      <c r="L139" s="151"/>
      <c r="M139" s="151"/>
    </row>
    <row r="140" spans="2:13" s="8" customFormat="1">
      <c r="K140" s="151"/>
      <c r="L140" s="151"/>
      <c r="M140" s="151"/>
    </row>
    <row r="141" spans="2:13" s="8" customFormat="1">
      <c r="K141" s="151"/>
      <c r="L141" s="151"/>
      <c r="M141" s="151"/>
    </row>
    <row r="142" spans="2:13" s="8" customFormat="1">
      <c r="K142" s="151"/>
      <c r="L142" s="151"/>
      <c r="M142" s="151"/>
    </row>
    <row r="143" spans="2:13" s="8" customFormat="1">
      <c r="K143" s="151"/>
      <c r="L143" s="151"/>
      <c r="M143" s="151"/>
    </row>
    <row r="144" spans="2:13" s="8" customFormat="1">
      <c r="K144" s="151"/>
      <c r="L144" s="151"/>
      <c r="M144" s="151"/>
    </row>
  </sheetData>
  <mergeCells count="18">
    <mergeCell ref="B90:E90"/>
    <mergeCell ref="B92:C92"/>
    <mergeCell ref="B124:E124"/>
    <mergeCell ref="B106:C106"/>
    <mergeCell ref="B116:E116"/>
    <mergeCell ref="B104:E104"/>
    <mergeCell ref="B1:E1"/>
    <mergeCell ref="B2:E2"/>
    <mergeCell ref="B3:E3"/>
    <mergeCell ref="B4:D4"/>
    <mergeCell ref="B5:E5"/>
    <mergeCell ref="B65:E65"/>
    <mergeCell ref="B73:E73"/>
    <mergeCell ref="B6:B9"/>
    <mergeCell ref="A10:J10"/>
    <mergeCell ref="A26:J26"/>
    <mergeCell ref="A45:J45"/>
    <mergeCell ref="A56:C56"/>
  </mergeCells>
  <phoneticPr fontId="89" type="noConversion"/>
  <pageMargins left="0.17" right="0.28000000000000003" top="0.24" bottom="0.36" header="0.22" footer="0.17"/>
  <pageSetup paperSize="5" scale="73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D3BAA-81AD-4563-9530-18E4224FA44A}">
  <sheetPr>
    <tabColor rgb="FFFFC000"/>
  </sheetPr>
  <dimension ref="A1:CI790"/>
  <sheetViews>
    <sheetView zoomScale="70" zoomScaleNormal="70" workbookViewId="0">
      <pane xSplit="7" ySplit="5" topLeftCell="BZ434" activePane="bottomRight" state="frozen"/>
      <selection pane="topRight" activeCell="G1" sqref="G1"/>
      <selection pane="bottomLeft" activeCell="A6" sqref="A6"/>
      <selection pane="bottomRight" activeCell="CI451" sqref="CI451"/>
    </sheetView>
  </sheetViews>
  <sheetFormatPr defaultRowHeight="19.5"/>
  <cols>
    <col min="1" max="1" width="7.5" style="133" customWidth="1"/>
    <col min="2" max="2" width="8.875" style="342" bestFit="1" customWidth="1"/>
    <col min="3" max="3" width="20.125" style="343" customWidth="1"/>
    <col min="4" max="4" width="14.375" style="283" hidden="1" customWidth="1"/>
    <col min="5" max="5" width="28.375" style="100" hidden="1" customWidth="1"/>
    <col min="6" max="6" width="15.25" style="99" customWidth="1"/>
    <col min="7" max="7" width="78.875" style="112" customWidth="1"/>
    <col min="8" max="8" width="17.375" style="99" customWidth="1"/>
    <col min="9" max="9" width="16.375" style="99" customWidth="1"/>
    <col min="10" max="10" width="17.125" style="99" customWidth="1"/>
    <col min="11" max="11" width="17" style="99" customWidth="1"/>
    <col min="12" max="12" width="17.5" style="99" customWidth="1"/>
    <col min="13" max="13" width="16.5" style="99" customWidth="1"/>
    <col min="14" max="25" width="16.375" style="99" customWidth="1"/>
    <col min="26" max="26" width="21.5" style="99" customWidth="1"/>
    <col min="27" max="27" width="24.25" style="99" customWidth="1"/>
    <col min="28" max="33" width="21.5" style="99" customWidth="1"/>
    <col min="34" max="34" width="18.625" style="99" customWidth="1"/>
    <col min="35" max="46" width="17.375" style="99" customWidth="1"/>
    <col min="47" max="53" width="14.625" style="99" customWidth="1"/>
    <col min="54" max="54" width="23.625" style="99" customWidth="1"/>
    <col min="55" max="63" width="17.875" style="99" customWidth="1"/>
    <col min="64" max="64" width="19.375" style="99" customWidth="1"/>
    <col min="65" max="65" width="15.5" style="99" customWidth="1"/>
    <col min="66" max="66" width="16.125" style="99" bestFit="1" customWidth="1"/>
    <col min="67" max="67" width="14.625" style="99" bestFit="1" customWidth="1"/>
    <col min="68" max="68" width="15.125" style="99" bestFit="1" customWidth="1"/>
    <col min="69" max="71" width="14.875" style="99" bestFit="1" customWidth="1"/>
    <col min="72" max="72" width="19.25" style="99" customWidth="1"/>
    <col min="73" max="78" width="16" style="99" customWidth="1"/>
    <col min="79" max="79" width="17.375" style="99" customWidth="1"/>
    <col min="80" max="80" width="17.75" style="99" customWidth="1"/>
    <col min="81" max="81" width="23.625" style="109" customWidth="1"/>
    <col min="82" max="87" width="9" style="99"/>
    <col min="88" max="16384" width="9" style="100"/>
  </cols>
  <sheetData>
    <row r="1" spans="1:87">
      <c r="B1" s="433" t="s">
        <v>1687</v>
      </c>
      <c r="C1" s="433"/>
      <c r="D1" s="433"/>
      <c r="E1" s="433"/>
      <c r="F1" s="433"/>
      <c r="G1" s="433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</row>
    <row r="2" spans="1:87">
      <c r="B2" s="434" t="s">
        <v>1816</v>
      </c>
      <c r="C2" s="434"/>
      <c r="D2" s="434"/>
      <c r="E2" s="434"/>
      <c r="F2" s="434"/>
      <c r="G2" s="434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8"/>
    </row>
    <row r="3" spans="1:87" s="283" customFormat="1">
      <c r="A3" s="279" t="s">
        <v>116</v>
      </c>
      <c r="B3" s="280" t="s">
        <v>1643</v>
      </c>
      <c r="C3" s="281" t="s">
        <v>177</v>
      </c>
      <c r="D3" s="281" t="s">
        <v>178</v>
      </c>
      <c r="E3" s="281" t="s">
        <v>179</v>
      </c>
      <c r="F3" s="281" t="s">
        <v>180</v>
      </c>
      <c r="G3" s="282" t="s">
        <v>181</v>
      </c>
      <c r="H3" s="435" t="s">
        <v>182</v>
      </c>
      <c r="I3" s="435"/>
      <c r="J3" s="435"/>
      <c r="K3" s="435"/>
      <c r="L3" s="435"/>
      <c r="M3" s="435"/>
      <c r="N3" s="436" t="s">
        <v>183</v>
      </c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7" t="s">
        <v>184</v>
      </c>
      <c r="AA3" s="437"/>
      <c r="AB3" s="437"/>
      <c r="AC3" s="437"/>
      <c r="AD3" s="437"/>
      <c r="AE3" s="437"/>
      <c r="AF3" s="437"/>
      <c r="AG3" s="437"/>
      <c r="AH3" s="437"/>
      <c r="AI3" s="438" t="s">
        <v>185</v>
      </c>
      <c r="AJ3" s="438"/>
      <c r="AK3" s="438"/>
      <c r="AL3" s="438"/>
      <c r="AM3" s="438"/>
      <c r="AN3" s="438"/>
      <c r="AO3" s="438"/>
      <c r="AP3" s="438"/>
      <c r="AQ3" s="438"/>
      <c r="AR3" s="438"/>
      <c r="AS3" s="438"/>
      <c r="AT3" s="438"/>
      <c r="AU3" s="427" t="s">
        <v>186</v>
      </c>
      <c r="AV3" s="427"/>
      <c r="AW3" s="427"/>
      <c r="AX3" s="427"/>
      <c r="AY3" s="427"/>
      <c r="AZ3" s="427"/>
      <c r="BA3" s="427"/>
      <c r="BB3" s="428" t="s">
        <v>187</v>
      </c>
      <c r="BC3" s="428"/>
      <c r="BD3" s="428"/>
      <c r="BE3" s="428"/>
      <c r="BF3" s="428"/>
      <c r="BG3" s="428"/>
      <c r="BH3" s="428"/>
      <c r="BI3" s="428"/>
      <c r="BJ3" s="428"/>
      <c r="BK3" s="428"/>
      <c r="BL3" s="428"/>
      <c r="BM3" s="429" t="s">
        <v>188</v>
      </c>
      <c r="BN3" s="429"/>
      <c r="BO3" s="429"/>
      <c r="BP3" s="429"/>
      <c r="BQ3" s="429"/>
      <c r="BR3" s="429"/>
      <c r="BS3" s="429"/>
      <c r="BT3" s="430" t="s">
        <v>137</v>
      </c>
      <c r="BU3" s="430"/>
      <c r="BV3" s="430"/>
      <c r="BW3" s="430"/>
      <c r="BX3" s="430"/>
      <c r="BY3" s="430"/>
      <c r="BZ3" s="430"/>
      <c r="CA3" s="430"/>
      <c r="CB3" s="430"/>
      <c r="CC3" s="123" t="s">
        <v>189</v>
      </c>
    </row>
    <row r="4" spans="1:87" s="288" customFormat="1" ht="24.75" customHeight="1">
      <c r="A4" s="284" t="s">
        <v>1644</v>
      </c>
      <c r="B4" s="285" t="s">
        <v>1645</v>
      </c>
      <c r="C4" s="286"/>
      <c r="D4" s="286"/>
      <c r="E4" s="286"/>
      <c r="F4" s="286"/>
      <c r="G4" s="287"/>
      <c r="H4" s="140" t="s">
        <v>190</v>
      </c>
      <c r="I4" s="140" t="s">
        <v>191</v>
      </c>
      <c r="J4" s="140" t="s">
        <v>192</v>
      </c>
      <c r="K4" s="140" t="s">
        <v>193</v>
      </c>
      <c r="L4" s="140" t="s">
        <v>194</v>
      </c>
      <c r="M4" s="140" t="s">
        <v>195</v>
      </c>
      <c r="N4" s="141" t="s">
        <v>196</v>
      </c>
      <c r="O4" s="141" t="s">
        <v>197</v>
      </c>
      <c r="P4" s="141" t="s">
        <v>198</v>
      </c>
      <c r="Q4" s="141" t="s">
        <v>199</v>
      </c>
      <c r="R4" s="141" t="s">
        <v>200</v>
      </c>
      <c r="S4" s="141" t="s">
        <v>201</v>
      </c>
      <c r="T4" s="141" t="s">
        <v>202</v>
      </c>
      <c r="U4" s="141" t="s">
        <v>203</v>
      </c>
      <c r="V4" s="141" t="s">
        <v>204</v>
      </c>
      <c r="W4" s="141" t="s">
        <v>205</v>
      </c>
      <c r="X4" s="141" t="s">
        <v>206</v>
      </c>
      <c r="Y4" s="141" t="s">
        <v>207</v>
      </c>
      <c r="Z4" s="142" t="s">
        <v>208</v>
      </c>
      <c r="AA4" s="142" t="s">
        <v>209</v>
      </c>
      <c r="AB4" s="142" t="s">
        <v>210</v>
      </c>
      <c r="AC4" s="142" t="s">
        <v>211</v>
      </c>
      <c r="AD4" s="142" t="s">
        <v>212</v>
      </c>
      <c r="AE4" s="142" t="s">
        <v>213</v>
      </c>
      <c r="AF4" s="142" t="s">
        <v>214</v>
      </c>
      <c r="AG4" s="142" t="s">
        <v>215</v>
      </c>
      <c r="AH4" s="142" t="s">
        <v>216</v>
      </c>
      <c r="AI4" s="143" t="s">
        <v>217</v>
      </c>
      <c r="AJ4" s="143" t="s">
        <v>218</v>
      </c>
      <c r="AK4" s="143" t="s">
        <v>219</v>
      </c>
      <c r="AL4" s="143" t="s">
        <v>220</v>
      </c>
      <c r="AM4" s="143" t="s">
        <v>221</v>
      </c>
      <c r="AN4" s="143" t="s">
        <v>222</v>
      </c>
      <c r="AO4" s="143" t="s">
        <v>223</v>
      </c>
      <c r="AP4" s="143" t="s">
        <v>224</v>
      </c>
      <c r="AQ4" s="143" t="s">
        <v>225</v>
      </c>
      <c r="AR4" s="143" t="s">
        <v>226</v>
      </c>
      <c r="AS4" s="143" t="s">
        <v>227</v>
      </c>
      <c r="AT4" s="143" t="s">
        <v>228</v>
      </c>
      <c r="AU4" s="144" t="s">
        <v>229</v>
      </c>
      <c r="AV4" s="144" t="s">
        <v>230</v>
      </c>
      <c r="AW4" s="144" t="s">
        <v>231</v>
      </c>
      <c r="AX4" s="144" t="s">
        <v>232</v>
      </c>
      <c r="AY4" s="144" t="s">
        <v>233</v>
      </c>
      <c r="AZ4" s="144" t="s">
        <v>234</v>
      </c>
      <c r="BA4" s="144" t="s">
        <v>235</v>
      </c>
      <c r="BB4" s="145" t="s">
        <v>236</v>
      </c>
      <c r="BC4" s="145" t="s">
        <v>237</v>
      </c>
      <c r="BD4" s="145" t="s">
        <v>238</v>
      </c>
      <c r="BE4" s="145" t="s">
        <v>239</v>
      </c>
      <c r="BF4" s="145" t="s">
        <v>240</v>
      </c>
      <c r="BG4" s="145" t="s">
        <v>241</v>
      </c>
      <c r="BH4" s="145" t="s">
        <v>242</v>
      </c>
      <c r="BI4" s="145" t="s">
        <v>243</v>
      </c>
      <c r="BJ4" s="145" t="s">
        <v>244</v>
      </c>
      <c r="BK4" s="145" t="s">
        <v>245</v>
      </c>
      <c r="BL4" s="145" t="s">
        <v>246</v>
      </c>
      <c r="BM4" s="146" t="s">
        <v>247</v>
      </c>
      <c r="BN4" s="146" t="s">
        <v>248</v>
      </c>
      <c r="BO4" s="146" t="s">
        <v>249</v>
      </c>
      <c r="BP4" s="146" t="s">
        <v>250</v>
      </c>
      <c r="BQ4" s="146" t="s">
        <v>251</v>
      </c>
      <c r="BR4" s="146" t="s">
        <v>252</v>
      </c>
      <c r="BS4" s="146" t="s">
        <v>253</v>
      </c>
      <c r="BT4" s="147" t="s">
        <v>254</v>
      </c>
      <c r="BU4" s="147" t="s">
        <v>255</v>
      </c>
      <c r="BV4" s="147" t="s">
        <v>256</v>
      </c>
      <c r="BW4" s="147" t="s">
        <v>257</v>
      </c>
      <c r="BX4" s="147" t="s">
        <v>258</v>
      </c>
      <c r="BY4" s="147" t="s">
        <v>259</v>
      </c>
      <c r="BZ4" s="147" t="s">
        <v>260</v>
      </c>
      <c r="CA4" s="147" t="s">
        <v>261</v>
      </c>
      <c r="CB4" s="147" t="s">
        <v>262</v>
      </c>
      <c r="CC4" s="431" t="s">
        <v>184</v>
      </c>
    </row>
    <row r="5" spans="1:87" s="293" customFormat="1">
      <c r="A5" s="289"/>
      <c r="B5" s="290" t="s">
        <v>263</v>
      </c>
      <c r="C5" s="291" t="s">
        <v>264</v>
      </c>
      <c r="D5" s="291" t="s">
        <v>265</v>
      </c>
      <c r="E5" s="291" t="s">
        <v>266</v>
      </c>
      <c r="F5" s="291" t="s">
        <v>267</v>
      </c>
      <c r="G5" s="292" t="s">
        <v>268</v>
      </c>
      <c r="H5" s="357" t="s">
        <v>269</v>
      </c>
      <c r="I5" s="357" t="s">
        <v>270</v>
      </c>
      <c r="J5" s="357" t="s">
        <v>271</v>
      </c>
      <c r="K5" s="357" t="s">
        <v>272</v>
      </c>
      <c r="L5" s="357" t="s">
        <v>273</v>
      </c>
      <c r="M5" s="357" t="s">
        <v>274</v>
      </c>
      <c r="N5" s="358" t="s">
        <v>275</v>
      </c>
      <c r="O5" s="358" t="s">
        <v>276</v>
      </c>
      <c r="P5" s="358" t="s">
        <v>277</v>
      </c>
      <c r="Q5" s="358" t="s">
        <v>278</v>
      </c>
      <c r="R5" s="358" t="s">
        <v>279</v>
      </c>
      <c r="S5" s="358" t="s">
        <v>280</v>
      </c>
      <c r="T5" s="358" t="s">
        <v>281</v>
      </c>
      <c r="U5" s="358" t="s">
        <v>282</v>
      </c>
      <c r="V5" s="358" t="s">
        <v>283</v>
      </c>
      <c r="W5" s="358" t="s">
        <v>284</v>
      </c>
      <c r="X5" s="358" t="s">
        <v>285</v>
      </c>
      <c r="Y5" s="358" t="s">
        <v>286</v>
      </c>
      <c r="Z5" s="359" t="s">
        <v>287</v>
      </c>
      <c r="AA5" s="359" t="s">
        <v>288</v>
      </c>
      <c r="AB5" s="359" t="s">
        <v>289</v>
      </c>
      <c r="AC5" s="359" t="s">
        <v>290</v>
      </c>
      <c r="AD5" s="359" t="s">
        <v>291</v>
      </c>
      <c r="AE5" s="359">
        <v>10831</v>
      </c>
      <c r="AF5" s="359" t="s">
        <v>292</v>
      </c>
      <c r="AG5" s="359" t="s">
        <v>293</v>
      </c>
      <c r="AH5" s="359" t="s">
        <v>294</v>
      </c>
      <c r="AI5" s="360" t="s">
        <v>295</v>
      </c>
      <c r="AJ5" s="360" t="s">
        <v>296</v>
      </c>
      <c r="AK5" s="360" t="s">
        <v>297</v>
      </c>
      <c r="AL5" s="360" t="s">
        <v>298</v>
      </c>
      <c r="AM5" s="360" t="s">
        <v>299</v>
      </c>
      <c r="AN5" s="360" t="s">
        <v>300</v>
      </c>
      <c r="AO5" s="360" t="s">
        <v>301</v>
      </c>
      <c r="AP5" s="360" t="s">
        <v>302</v>
      </c>
      <c r="AQ5" s="360" t="s">
        <v>303</v>
      </c>
      <c r="AR5" s="360" t="s">
        <v>304</v>
      </c>
      <c r="AS5" s="360" t="s">
        <v>305</v>
      </c>
      <c r="AT5" s="360" t="s">
        <v>306</v>
      </c>
      <c r="AU5" s="361" t="s">
        <v>307</v>
      </c>
      <c r="AV5" s="361" t="s">
        <v>308</v>
      </c>
      <c r="AW5" s="361" t="s">
        <v>309</v>
      </c>
      <c r="AX5" s="361" t="s">
        <v>310</v>
      </c>
      <c r="AY5" s="361" t="s">
        <v>311</v>
      </c>
      <c r="AZ5" s="361" t="s">
        <v>312</v>
      </c>
      <c r="BA5" s="361" t="s">
        <v>313</v>
      </c>
      <c r="BB5" s="362" t="s">
        <v>314</v>
      </c>
      <c r="BC5" s="362" t="s">
        <v>315</v>
      </c>
      <c r="BD5" s="362" t="s">
        <v>316</v>
      </c>
      <c r="BE5" s="362" t="s">
        <v>317</v>
      </c>
      <c r="BF5" s="362" t="s">
        <v>318</v>
      </c>
      <c r="BG5" s="362" t="s">
        <v>319</v>
      </c>
      <c r="BH5" s="362" t="s">
        <v>320</v>
      </c>
      <c r="BI5" s="362" t="s">
        <v>321</v>
      </c>
      <c r="BJ5" s="362" t="s">
        <v>322</v>
      </c>
      <c r="BK5" s="362" t="s">
        <v>323</v>
      </c>
      <c r="BL5" s="362" t="s">
        <v>324</v>
      </c>
      <c r="BM5" s="363" t="s">
        <v>325</v>
      </c>
      <c r="BN5" s="363" t="s">
        <v>326</v>
      </c>
      <c r="BO5" s="363" t="s">
        <v>327</v>
      </c>
      <c r="BP5" s="363" t="s">
        <v>328</v>
      </c>
      <c r="BQ5" s="363" t="s">
        <v>329</v>
      </c>
      <c r="BR5" s="363" t="s">
        <v>330</v>
      </c>
      <c r="BS5" s="363" t="s">
        <v>331</v>
      </c>
      <c r="BT5" s="364" t="s">
        <v>332</v>
      </c>
      <c r="BU5" s="364" t="s">
        <v>333</v>
      </c>
      <c r="BV5" s="364" t="s">
        <v>334</v>
      </c>
      <c r="BW5" s="364" t="s">
        <v>335</v>
      </c>
      <c r="BX5" s="364" t="s">
        <v>336</v>
      </c>
      <c r="BY5" s="364" t="s">
        <v>337</v>
      </c>
      <c r="BZ5" s="364" t="s">
        <v>338</v>
      </c>
      <c r="CA5" s="364" t="s">
        <v>339</v>
      </c>
      <c r="CB5" s="364" t="s">
        <v>340</v>
      </c>
      <c r="CC5" s="432"/>
      <c r="CD5" s="288"/>
      <c r="CE5" s="288"/>
      <c r="CF5" s="288"/>
      <c r="CG5" s="288"/>
      <c r="CH5" s="288"/>
      <c r="CI5" s="288"/>
    </row>
    <row r="6" spans="1:87" s="293" customFormat="1">
      <c r="A6" s="294" t="s">
        <v>1646</v>
      </c>
      <c r="B6" s="295" t="s">
        <v>6</v>
      </c>
      <c r="C6" s="296" t="s">
        <v>7</v>
      </c>
      <c r="D6" s="297">
        <v>41010</v>
      </c>
      <c r="E6" s="296" t="s">
        <v>341</v>
      </c>
      <c r="F6" s="298" t="s">
        <v>342</v>
      </c>
      <c r="G6" s="299" t="s">
        <v>343</v>
      </c>
      <c r="H6" s="204">
        <v>346445814.66000003</v>
      </c>
      <c r="I6" s="204">
        <v>67991259.120000005</v>
      </c>
      <c r="J6" s="204">
        <v>93887583.799999997</v>
      </c>
      <c r="K6" s="204">
        <v>40968088</v>
      </c>
      <c r="L6" s="204">
        <v>46130996</v>
      </c>
      <c r="M6" s="204">
        <v>14689805.58</v>
      </c>
      <c r="N6" s="204">
        <v>216603627.84</v>
      </c>
      <c r="O6" s="204">
        <v>49776360.299999997</v>
      </c>
      <c r="P6" s="204">
        <v>12789734</v>
      </c>
      <c r="Q6" s="204">
        <v>109541090.15000001</v>
      </c>
      <c r="R6" s="204">
        <v>11206891.300000001</v>
      </c>
      <c r="S6" s="204">
        <v>46899871.75</v>
      </c>
      <c r="T6" s="204">
        <v>95814920</v>
      </c>
      <c r="U6" s="204">
        <v>92284387.019999996</v>
      </c>
      <c r="V6" s="204">
        <v>5533305</v>
      </c>
      <c r="W6" s="204">
        <v>46984977.020000003</v>
      </c>
      <c r="X6" s="204">
        <v>28716559.5</v>
      </c>
      <c r="Y6" s="204">
        <v>19088436.27</v>
      </c>
      <c r="Z6" s="204">
        <v>217147956.27000001</v>
      </c>
      <c r="AA6" s="204">
        <v>41798704.25</v>
      </c>
      <c r="AB6" s="204">
        <v>39067259.240000002</v>
      </c>
      <c r="AC6" s="204">
        <v>93891133.090000004</v>
      </c>
      <c r="AD6" s="204">
        <v>22849729.5</v>
      </c>
      <c r="AE6" s="204">
        <v>38484966.5</v>
      </c>
      <c r="AF6" s="204">
        <v>38059511.020000003</v>
      </c>
      <c r="AG6" s="204">
        <v>18937580.5</v>
      </c>
      <c r="AH6" s="204">
        <v>19435985</v>
      </c>
      <c r="AI6" s="204">
        <v>112331855.23</v>
      </c>
      <c r="AJ6" s="204">
        <v>27871105.75</v>
      </c>
      <c r="AK6" s="204">
        <v>23252405.75</v>
      </c>
      <c r="AL6" s="204">
        <v>16597521</v>
      </c>
      <c r="AM6" s="204">
        <v>15949274</v>
      </c>
      <c r="AN6" s="204">
        <v>28706615.899999999</v>
      </c>
      <c r="AO6" s="204">
        <v>20499648</v>
      </c>
      <c r="AP6" s="204">
        <v>21861861</v>
      </c>
      <c r="AQ6" s="204">
        <v>31559893.199999999</v>
      </c>
      <c r="AR6" s="204">
        <v>25070447.75</v>
      </c>
      <c r="AS6" s="204">
        <v>28928502.800000001</v>
      </c>
      <c r="AT6" s="204">
        <v>23742294.949999999</v>
      </c>
      <c r="AU6" s="204">
        <v>73713484.450000003</v>
      </c>
      <c r="AV6" s="204">
        <v>16605511</v>
      </c>
      <c r="AW6" s="204">
        <v>23138345</v>
      </c>
      <c r="AX6" s="204">
        <v>23351512</v>
      </c>
      <c r="AY6" s="204">
        <v>16774974.25</v>
      </c>
      <c r="AZ6" s="204">
        <v>1033159</v>
      </c>
      <c r="BA6" s="204">
        <v>6192297</v>
      </c>
      <c r="BB6" s="204">
        <v>106923814</v>
      </c>
      <c r="BC6" s="204">
        <v>36447052.75</v>
      </c>
      <c r="BD6" s="204">
        <v>25697606</v>
      </c>
      <c r="BE6" s="204">
        <v>48890953</v>
      </c>
      <c r="BF6" s="204">
        <v>44546688.850000001</v>
      </c>
      <c r="BG6" s="204">
        <v>25669355</v>
      </c>
      <c r="BH6" s="204">
        <v>48877034.200000003</v>
      </c>
      <c r="BI6" s="204">
        <v>35632163.549999997</v>
      </c>
      <c r="BJ6" s="204">
        <v>26213086.949999999</v>
      </c>
      <c r="BK6" s="204">
        <v>9551905.4000000004</v>
      </c>
      <c r="BL6" s="204">
        <v>7118804</v>
      </c>
      <c r="BM6" s="204">
        <v>100958390.33</v>
      </c>
      <c r="BN6" s="204">
        <v>89674696.090000004</v>
      </c>
      <c r="BO6" s="204">
        <v>26965028</v>
      </c>
      <c r="BP6" s="204">
        <v>20418887</v>
      </c>
      <c r="BQ6" s="204">
        <v>21783170</v>
      </c>
      <c r="BR6" s="204">
        <v>24870451</v>
      </c>
      <c r="BS6" s="204">
        <v>12861935.300000001</v>
      </c>
      <c r="BT6" s="204">
        <v>82555639.060000002</v>
      </c>
      <c r="BU6" s="204">
        <v>27877841.5</v>
      </c>
      <c r="BV6" s="204">
        <v>30192496</v>
      </c>
      <c r="BW6" s="204">
        <v>32286432.460000001</v>
      </c>
      <c r="BX6" s="204">
        <v>63641477.539999999</v>
      </c>
      <c r="BY6" s="204">
        <v>66369947</v>
      </c>
      <c r="BZ6" s="204">
        <v>26565816</v>
      </c>
      <c r="CA6" s="204">
        <v>16565019</v>
      </c>
      <c r="CB6" s="204">
        <v>18267086.329999998</v>
      </c>
      <c r="CC6" s="205">
        <f>SUM(H6:CB6)</f>
        <v>3489630017.0199995</v>
      </c>
      <c r="CD6" s="288"/>
      <c r="CE6" s="288"/>
      <c r="CF6" s="288"/>
      <c r="CG6" s="288"/>
      <c r="CH6" s="288"/>
      <c r="CI6" s="288"/>
    </row>
    <row r="7" spans="1:87" s="293" customFormat="1">
      <c r="A7" s="294" t="s">
        <v>1647</v>
      </c>
      <c r="B7" s="295" t="s">
        <v>6</v>
      </c>
      <c r="C7" s="296" t="s">
        <v>7</v>
      </c>
      <c r="D7" s="297">
        <v>42010</v>
      </c>
      <c r="E7" s="296" t="s">
        <v>344</v>
      </c>
      <c r="F7" s="298" t="s">
        <v>345</v>
      </c>
      <c r="G7" s="299" t="s">
        <v>346</v>
      </c>
      <c r="H7" s="204">
        <v>470991348.14999998</v>
      </c>
      <c r="I7" s="204">
        <v>93048845.010000005</v>
      </c>
      <c r="J7" s="204">
        <v>153590611.62</v>
      </c>
      <c r="K7" s="204">
        <v>36918552.490000002</v>
      </c>
      <c r="L7" s="204">
        <v>24604333.710000001</v>
      </c>
      <c r="M7" s="204">
        <v>3803042.7</v>
      </c>
      <c r="N7" s="204">
        <v>687336984.67999995</v>
      </c>
      <c r="O7" s="204">
        <v>57794590</v>
      </c>
      <c r="P7" s="204">
        <v>5598338.1200000001</v>
      </c>
      <c r="Q7" s="204">
        <v>178843912.13999999</v>
      </c>
      <c r="R7" s="204">
        <v>7759560</v>
      </c>
      <c r="S7" s="204">
        <v>20089976</v>
      </c>
      <c r="T7" s="204">
        <v>101721973.90000001</v>
      </c>
      <c r="U7" s="204">
        <v>101318307.56</v>
      </c>
      <c r="V7" s="204">
        <v>4253676</v>
      </c>
      <c r="W7" s="204">
        <v>19009479.199999999</v>
      </c>
      <c r="X7" s="204">
        <v>13571308.380000001</v>
      </c>
      <c r="Y7" s="204">
        <v>8873098.8900000006</v>
      </c>
      <c r="Z7" s="204">
        <v>534216292.38999999</v>
      </c>
      <c r="AA7" s="204">
        <v>70056691.120000005</v>
      </c>
      <c r="AB7" s="204">
        <v>21497777.780000001</v>
      </c>
      <c r="AC7" s="204">
        <v>111772191.5</v>
      </c>
      <c r="AD7" s="204">
        <v>6951426</v>
      </c>
      <c r="AE7" s="204">
        <v>16581082.5</v>
      </c>
      <c r="AF7" s="204">
        <v>22547763.699999999</v>
      </c>
      <c r="AG7" s="204">
        <v>7628657.75</v>
      </c>
      <c r="AH7" s="204">
        <v>4347555</v>
      </c>
      <c r="AI7" s="204">
        <v>686182564.25</v>
      </c>
      <c r="AJ7" s="204">
        <v>10971054.34</v>
      </c>
      <c r="AK7" s="204">
        <v>5036807.7</v>
      </c>
      <c r="AL7" s="204">
        <v>8271118.0199999996</v>
      </c>
      <c r="AM7" s="204">
        <v>6735520.75</v>
      </c>
      <c r="AN7" s="204">
        <v>15184685</v>
      </c>
      <c r="AO7" s="204">
        <v>7853802.9400000004</v>
      </c>
      <c r="AP7" s="204">
        <v>7521349</v>
      </c>
      <c r="AQ7" s="204">
        <v>18058346.719999999</v>
      </c>
      <c r="AR7" s="204">
        <v>9020227.3300000001</v>
      </c>
      <c r="AS7" s="204">
        <v>10080890.6</v>
      </c>
      <c r="AT7" s="204">
        <v>7648092.2699999996</v>
      </c>
      <c r="AU7" s="204">
        <v>158608847.30000001</v>
      </c>
      <c r="AV7" s="204">
        <v>5802120.0899999999</v>
      </c>
      <c r="AW7" s="204">
        <v>5014261.5</v>
      </c>
      <c r="AX7" s="204">
        <v>9298023.3699999992</v>
      </c>
      <c r="AY7" s="204">
        <v>4122806</v>
      </c>
      <c r="AZ7" s="204">
        <v>1723736.5</v>
      </c>
      <c r="BA7" s="204">
        <v>4540538.4000000004</v>
      </c>
      <c r="BB7" s="204">
        <v>416747666.52999997</v>
      </c>
      <c r="BC7" s="204">
        <v>12519850.34</v>
      </c>
      <c r="BD7" s="204">
        <v>10668284.25</v>
      </c>
      <c r="BE7" s="204">
        <v>23153445</v>
      </c>
      <c r="BF7" s="204">
        <v>31025758.170000002</v>
      </c>
      <c r="BG7" s="204">
        <v>12832725</v>
      </c>
      <c r="BH7" s="204">
        <v>50029906.93</v>
      </c>
      <c r="BI7" s="204">
        <v>64150665.969999999</v>
      </c>
      <c r="BJ7" s="204">
        <v>11503889.199999999</v>
      </c>
      <c r="BK7" s="204">
        <v>4801168.8</v>
      </c>
      <c r="BL7" s="204">
        <v>2107941</v>
      </c>
      <c r="BM7" s="204">
        <v>316642903.61500001</v>
      </c>
      <c r="BN7" s="204">
        <v>96841038.939999998</v>
      </c>
      <c r="BO7" s="204">
        <v>9888640.7699999996</v>
      </c>
      <c r="BP7" s="204">
        <v>5633953</v>
      </c>
      <c r="BQ7" s="204">
        <v>3613318.77</v>
      </c>
      <c r="BR7" s="204">
        <v>9545595.6500000004</v>
      </c>
      <c r="BS7" s="204">
        <v>4937434.26</v>
      </c>
      <c r="BT7" s="204">
        <v>449273791.74000001</v>
      </c>
      <c r="BU7" s="204">
        <v>14470621.57</v>
      </c>
      <c r="BV7" s="204">
        <v>14830643</v>
      </c>
      <c r="BW7" s="204">
        <v>20646961.68</v>
      </c>
      <c r="BX7" s="204">
        <v>26644783.300000001</v>
      </c>
      <c r="BY7" s="204">
        <v>72794857</v>
      </c>
      <c r="BZ7" s="204">
        <v>13776662.460000001</v>
      </c>
      <c r="CA7" s="204">
        <v>8831298</v>
      </c>
      <c r="CB7" s="204">
        <v>8534197.25</v>
      </c>
      <c r="CC7" s="205">
        <f t="shared" ref="CC7:CC37" si="0">SUM(H7:CB7)</f>
        <v>5482850170.5650005</v>
      </c>
      <c r="CD7" s="288"/>
      <c r="CE7" s="288"/>
      <c r="CF7" s="288"/>
      <c r="CG7" s="288"/>
      <c r="CH7" s="288"/>
      <c r="CI7" s="288"/>
    </row>
    <row r="8" spans="1:87" s="293" customFormat="1">
      <c r="A8" s="294" t="s">
        <v>1646</v>
      </c>
      <c r="B8" s="295" t="s">
        <v>6</v>
      </c>
      <c r="C8" s="296" t="s">
        <v>7</v>
      </c>
      <c r="D8" s="297">
        <v>41010</v>
      </c>
      <c r="E8" s="296" t="s">
        <v>341</v>
      </c>
      <c r="F8" s="298" t="s">
        <v>347</v>
      </c>
      <c r="G8" s="299" t="s">
        <v>1582</v>
      </c>
      <c r="H8" s="204">
        <v>55326882.340000004</v>
      </c>
      <c r="I8" s="204">
        <v>913685</v>
      </c>
      <c r="J8" s="204">
        <v>3215442</v>
      </c>
      <c r="K8" s="204">
        <v>1724718.74</v>
      </c>
      <c r="L8" s="204">
        <v>62380</v>
      </c>
      <c r="M8" s="204">
        <v>20321.23</v>
      </c>
      <c r="N8" s="204">
        <v>129598552.28</v>
      </c>
      <c r="O8" s="204">
        <v>912472</v>
      </c>
      <c r="P8" s="204">
        <v>161183</v>
      </c>
      <c r="Q8" s="204">
        <v>13241747.75</v>
      </c>
      <c r="R8" s="204">
        <v>3031508.92</v>
      </c>
      <c r="S8" s="204">
        <v>858449.25</v>
      </c>
      <c r="T8" s="204">
        <v>2813162.58</v>
      </c>
      <c r="U8" s="204">
        <v>411892.61</v>
      </c>
      <c r="V8" s="204">
        <v>0</v>
      </c>
      <c r="W8" s="204">
        <v>148800.5</v>
      </c>
      <c r="X8" s="204">
        <v>350571</v>
      </c>
      <c r="Y8" s="204">
        <v>1118807.8400000001</v>
      </c>
      <c r="Z8" s="204">
        <v>105611905.97</v>
      </c>
      <c r="AA8" s="204">
        <v>4682407</v>
      </c>
      <c r="AB8" s="204">
        <v>149168.85</v>
      </c>
      <c r="AC8" s="204">
        <v>5821939.5</v>
      </c>
      <c r="AD8" s="204">
        <v>2229652</v>
      </c>
      <c r="AE8" s="204">
        <v>352451</v>
      </c>
      <c r="AF8" s="204">
        <v>859409.75</v>
      </c>
      <c r="AG8" s="204">
        <v>113454</v>
      </c>
      <c r="AH8" s="204">
        <v>15084</v>
      </c>
      <c r="AI8" s="204">
        <v>159770236</v>
      </c>
      <c r="AJ8" s="204">
        <v>231559</v>
      </c>
      <c r="AK8" s="204">
        <v>522365</v>
      </c>
      <c r="AL8" s="204">
        <v>67262</v>
      </c>
      <c r="AM8" s="204">
        <v>466012</v>
      </c>
      <c r="AN8" s="204">
        <v>190273.75</v>
      </c>
      <c r="AO8" s="204">
        <v>843543</v>
      </c>
      <c r="AP8" s="204">
        <v>1074114.3</v>
      </c>
      <c r="AQ8" s="204">
        <v>127138</v>
      </c>
      <c r="AR8" s="204">
        <v>84866</v>
      </c>
      <c r="AS8" s="204">
        <v>559136</v>
      </c>
      <c r="AT8" s="204">
        <v>495415.8</v>
      </c>
      <c r="AU8" s="204">
        <v>35285044.75</v>
      </c>
      <c r="AV8" s="204">
        <v>545363</v>
      </c>
      <c r="AW8" s="204">
        <v>791869</v>
      </c>
      <c r="AX8" s="204">
        <v>1170939</v>
      </c>
      <c r="AY8" s="204">
        <v>646482.5</v>
      </c>
      <c r="AZ8" s="204">
        <v>222224</v>
      </c>
      <c r="BA8" s="204">
        <v>340747</v>
      </c>
      <c r="BB8" s="204">
        <v>66188610</v>
      </c>
      <c r="BC8" s="204">
        <v>23759</v>
      </c>
      <c r="BD8" s="204">
        <v>322822.75</v>
      </c>
      <c r="BE8" s="204">
        <v>106592</v>
      </c>
      <c r="BF8" s="204">
        <v>92759</v>
      </c>
      <c r="BG8" s="204">
        <v>229113</v>
      </c>
      <c r="BH8" s="204">
        <v>746454.75</v>
      </c>
      <c r="BI8" s="204">
        <v>3952862.77</v>
      </c>
      <c r="BJ8" s="204">
        <v>531096</v>
      </c>
      <c r="BK8" s="204">
        <v>65104</v>
      </c>
      <c r="BL8" s="204">
        <v>99836</v>
      </c>
      <c r="BM8" s="204">
        <v>55377387.439999998</v>
      </c>
      <c r="BN8" s="204">
        <v>3954237</v>
      </c>
      <c r="BO8" s="204">
        <v>196392</v>
      </c>
      <c r="BP8" s="204">
        <v>115304</v>
      </c>
      <c r="BQ8" s="204">
        <v>117466</v>
      </c>
      <c r="BR8" s="204">
        <v>129404</v>
      </c>
      <c r="BS8" s="204">
        <v>52456</v>
      </c>
      <c r="BT8" s="204">
        <v>75180658</v>
      </c>
      <c r="BU8" s="204">
        <v>970830</v>
      </c>
      <c r="BV8" s="204">
        <v>78069</v>
      </c>
      <c r="BW8" s="204">
        <v>4265328.82</v>
      </c>
      <c r="BX8" s="204">
        <v>933563.01</v>
      </c>
      <c r="BY8" s="204">
        <v>9314237</v>
      </c>
      <c r="BZ8" s="204">
        <v>1676188</v>
      </c>
      <c r="CA8" s="204">
        <v>158240</v>
      </c>
      <c r="CB8" s="204">
        <v>155403.88</v>
      </c>
      <c r="CC8" s="205">
        <f t="shared" si="0"/>
        <v>762214812.63000011</v>
      </c>
      <c r="CD8" s="288"/>
      <c r="CE8" s="288"/>
      <c r="CF8" s="288"/>
      <c r="CG8" s="288"/>
      <c r="CH8" s="288"/>
      <c r="CI8" s="288"/>
    </row>
    <row r="9" spans="1:87" s="293" customFormat="1">
      <c r="A9" s="294" t="s">
        <v>1646</v>
      </c>
      <c r="B9" s="295" t="s">
        <v>6</v>
      </c>
      <c r="C9" s="296" t="s">
        <v>7</v>
      </c>
      <c r="D9" s="297">
        <v>41010</v>
      </c>
      <c r="E9" s="296" t="s">
        <v>341</v>
      </c>
      <c r="F9" s="298" t="s">
        <v>348</v>
      </c>
      <c r="G9" s="299" t="s">
        <v>349</v>
      </c>
      <c r="H9" s="204">
        <v>0</v>
      </c>
      <c r="I9" s="204">
        <v>3382824.76</v>
      </c>
      <c r="J9" s="204">
        <v>0</v>
      </c>
      <c r="K9" s="204">
        <v>0</v>
      </c>
      <c r="L9" s="204">
        <v>118490.25</v>
      </c>
      <c r="M9" s="204">
        <v>44127.59</v>
      </c>
      <c r="N9" s="204">
        <v>36429678.600000001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T9" s="204">
        <v>0</v>
      </c>
      <c r="U9" s="204">
        <v>0</v>
      </c>
      <c r="V9" s="204">
        <v>0</v>
      </c>
      <c r="W9" s="204">
        <v>197782.83</v>
      </c>
      <c r="X9" s="204">
        <v>0</v>
      </c>
      <c r="Y9" s="204">
        <v>0</v>
      </c>
      <c r="Z9" s="204">
        <v>2611847.2000000002</v>
      </c>
      <c r="AA9" s="204">
        <v>0</v>
      </c>
      <c r="AB9" s="204">
        <v>23644.25</v>
      </c>
      <c r="AC9" s="204">
        <v>685953.25</v>
      </c>
      <c r="AD9" s="204">
        <v>0</v>
      </c>
      <c r="AE9" s="204">
        <v>0</v>
      </c>
      <c r="AF9" s="204">
        <v>0</v>
      </c>
      <c r="AG9" s="204">
        <v>0</v>
      </c>
      <c r="AH9" s="204">
        <v>0</v>
      </c>
      <c r="AI9" s="204">
        <v>0</v>
      </c>
      <c r="AJ9" s="204">
        <v>37685</v>
      </c>
      <c r="AK9" s="204">
        <v>0</v>
      </c>
      <c r="AL9" s="204">
        <v>0</v>
      </c>
      <c r="AM9" s="204">
        <v>0</v>
      </c>
      <c r="AN9" s="204">
        <v>0</v>
      </c>
      <c r="AO9" s="204">
        <v>0</v>
      </c>
      <c r="AP9" s="204">
        <v>0</v>
      </c>
      <c r="AQ9" s="204">
        <v>0</v>
      </c>
      <c r="AR9" s="204">
        <v>0</v>
      </c>
      <c r="AS9" s="204">
        <v>0</v>
      </c>
      <c r="AT9" s="204">
        <v>0</v>
      </c>
      <c r="AU9" s="204">
        <v>225046.15</v>
      </c>
      <c r="AV9" s="204">
        <v>0</v>
      </c>
      <c r="AW9" s="204">
        <v>132111</v>
      </c>
      <c r="AX9" s="204">
        <v>0</v>
      </c>
      <c r="AY9" s="204">
        <v>3620</v>
      </c>
      <c r="AZ9" s="204">
        <v>0</v>
      </c>
      <c r="BA9" s="204">
        <v>0</v>
      </c>
      <c r="BB9" s="204">
        <v>349286</v>
      </c>
      <c r="BC9" s="204">
        <v>0</v>
      </c>
      <c r="BD9" s="204">
        <v>0</v>
      </c>
      <c r="BE9" s="204">
        <v>0</v>
      </c>
      <c r="BF9" s="204">
        <v>0</v>
      </c>
      <c r="BG9" s="204">
        <v>0</v>
      </c>
      <c r="BH9" s="204">
        <v>0</v>
      </c>
      <c r="BI9" s="204">
        <v>0</v>
      </c>
      <c r="BJ9" s="204">
        <v>0</v>
      </c>
      <c r="BK9" s="204">
        <v>0</v>
      </c>
      <c r="BL9" s="204">
        <v>16299</v>
      </c>
      <c r="BM9" s="204">
        <v>0</v>
      </c>
      <c r="BN9" s="204">
        <v>725070.43</v>
      </c>
      <c r="BO9" s="204">
        <v>0</v>
      </c>
      <c r="BP9" s="204">
        <v>0</v>
      </c>
      <c r="BQ9" s="204">
        <v>0</v>
      </c>
      <c r="BR9" s="204">
        <v>0</v>
      </c>
      <c r="BS9" s="204">
        <v>0</v>
      </c>
      <c r="BT9" s="204">
        <v>910091</v>
      </c>
      <c r="BU9" s="204">
        <v>0</v>
      </c>
      <c r="BV9" s="204">
        <v>0</v>
      </c>
      <c r="BW9" s="204">
        <v>0</v>
      </c>
      <c r="BX9" s="204">
        <v>0</v>
      </c>
      <c r="BY9" s="204">
        <v>0</v>
      </c>
      <c r="BZ9" s="204">
        <v>334984.90000000002</v>
      </c>
      <c r="CA9" s="204">
        <v>0</v>
      </c>
      <c r="CB9" s="204">
        <v>0</v>
      </c>
      <c r="CC9" s="205">
        <f t="shared" si="0"/>
        <v>46228542.210000001</v>
      </c>
      <c r="CD9" s="288"/>
      <c r="CE9" s="288"/>
      <c r="CF9" s="288"/>
      <c r="CG9" s="288"/>
      <c r="CH9" s="288"/>
      <c r="CI9" s="288"/>
    </row>
    <row r="10" spans="1:87" s="293" customFormat="1">
      <c r="A10" s="294" t="s">
        <v>1646</v>
      </c>
      <c r="B10" s="295" t="s">
        <v>6</v>
      </c>
      <c r="C10" s="296" t="s">
        <v>7</v>
      </c>
      <c r="D10" s="297">
        <v>41010</v>
      </c>
      <c r="E10" s="296" t="s">
        <v>341</v>
      </c>
      <c r="F10" s="298" t="s">
        <v>350</v>
      </c>
      <c r="G10" s="299" t="s">
        <v>351</v>
      </c>
      <c r="H10" s="204">
        <v>1571787.05</v>
      </c>
      <c r="I10" s="204">
        <v>51433.75</v>
      </c>
      <c r="J10" s="204">
        <v>2053165</v>
      </c>
      <c r="K10" s="204">
        <v>168002</v>
      </c>
      <c r="L10" s="204">
        <v>8850</v>
      </c>
      <c r="M10" s="204">
        <v>0</v>
      </c>
      <c r="N10" s="204">
        <v>7680165.0499999998</v>
      </c>
      <c r="O10" s="204">
        <v>48997.75</v>
      </c>
      <c r="P10" s="204">
        <v>0</v>
      </c>
      <c r="Q10" s="204">
        <v>13578681.130000001</v>
      </c>
      <c r="R10" s="204">
        <v>5345</v>
      </c>
      <c r="S10" s="204">
        <v>22100.75</v>
      </c>
      <c r="T10" s="204">
        <v>16989</v>
      </c>
      <c r="U10" s="204">
        <v>1736186.25</v>
      </c>
      <c r="V10" s="204">
        <v>157865.75</v>
      </c>
      <c r="W10" s="204">
        <v>25163.3</v>
      </c>
      <c r="X10" s="204">
        <v>0</v>
      </c>
      <c r="Y10" s="204">
        <v>271757.56</v>
      </c>
      <c r="Z10" s="204">
        <v>0</v>
      </c>
      <c r="AA10" s="204">
        <v>0</v>
      </c>
      <c r="AB10" s="204">
        <v>0</v>
      </c>
      <c r="AC10" s="204">
        <v>0</v>
      </c>
      <c r="AD10" s="204">
        <v>0</v>
      </c>
      <c r="AE10" s="204">
        <v>0</v>
      </c>
      <c r="AF10" s="204">
        <v>0</v>
      </c>
      <c r="AG10" s="204">
        <v>0</v>
      </c>
      <c r="AH10" s="204">
        <v>0</v>
      </c>
      <c r="AI10" s="204">
        <v>0</v>
      </c>
      <c r="AJ10" s="204">
        <v>0</v>
      </c>
      <c r="AK10" s="204">
        <v>0</v>
      </c>
      <c r="AL10" s="204">
        <v>0</v>
      </c>
      <c r="AM10" s="204">
        <v>0</v>
      </c>
      <c r="AN10" s="204">
        <v>0</v>
      </c>
      <c r="AO10" s="204">
        <v>0</v>
      </c>
      <c r="AP10" s="204">
        <v>0</v>
      </c>
      <c r="AQ10" s="204">
        <v>0</v>
      </c>
      <c r="AR10" s="204">
        <v>0</v>
      </c>
      <c r="AS10" s="204">
        <v>0</v>
      </c>
      <c r="AT10" s="204">
        <v>0</v>
      </c>
      <c r="AU10" s="204">
        <v>0</v>
      </c>
      <c r="AV10" s="204">
        <v>0</v>
      </c>
      <c r="AW10" s="204">
        <v>0</v>
      </c>
      <c r="AX10" s="204">
        <v>0</v>
      </c>
      <c r="AY10" s="204">
        <v>0</v>
      </c>
      <c r="AZ10" s="204">
        <v>8300</v>
      </c>
      <c r="BA10" s="204">
        <v>0</v>
      </c>
      <c r="BB10" s="204">
        <v>0</v>
      </c>
      <c r="BC10" s="204">
        <v>0</v>
      </c>
      <c r="BD10" s="204">
        <v>0</v>
      </c>
      <c r="BE10" s="204">
        <v>0</v>
      </c>
      <c r="BF10" s="204">
        <v>0</v>
      </c>
      <c r="BG10" s="204">
        <v>0</v>
      </c>
      <c r="BH10" s="204">
        <v>0</v>
      </c>
      <c r="BI10" s="204">
        <v>0</v>
      </c>
      <c r="BJ10" s="204">
        <v>0</v>
      </c>
      <c r="BK10" s="204">
        <v>0</v>
      </c>
      <c r="BL10" s="204">
        <v>0</v>
      </c>
      <c r="BM10" s="204">
        <v>189055</v>
      </c>
      <c r="BN10" s="204">
        <v>37866.07</v>
      </c>
      <c r="BO10" s="204">
        <v>0</v>
      </c>
      <c r="BP10" s="204">
        <v>439</v>
      </c>
      <c r="BQ10" s="204">
        <v>0</v>
      </c>
      <c r="BR10" s="204">
        <v>0</v>
      </c>
      <c r="BS10" s="204">
        <v>3648</v>
      </c>
      <c r="BT10" s="204">
        <v>42911</v>
      </c>
      <c r="BU10" s="204">
        <v>45089</v>
      </c>
      <c r="BV10" s="204">
        <v>17118</v>
      </c>
      <c r="BW10" s="204">
        <v>0</v>
      </c>
      <c r="BX10" s="204">
        <v>19522</v>
      </c>
      <c r="BY10" s="204">
        <v>120817</v>
      </c>
      <c r="BZ10" s="204">
        <v>7524</v>
      </c>
      <c r="CA10" s="204">
        <v>0</v>
      </c>
      <c r="CB10" s="204">
        <v>0</v>
      </c>
      <c r="CC10" s="205">
        <f t="shared" si="0"/>
        <v>27888778.41</v>
      </c>
      <c r="CD10" s="288"/>
      <c r="CE10" s="288"/>
      <c r="CF10" s="288"/>
      <c r="CG10" s="288"/>
      <c r="CH10" s="288"/>
      <c r="CI10" s="288"/>
    </row>
    <row r="11" spans="1:87" s="293" customFormat="1">
      <c r="A11" s="294" t="s">
        <v>1648</v>
      </c>
      <c r="B11" s="300" t="s">
        <v>6</v>
      </c>
      <c r="C11" s="301" t="s">
        <v>7</v>
      </c>
      <c r="D11" s="302">
        <v>44010</v>
      </c>
      <c r="E11" s="303" t="s">
        <v>352</v>
      </c>
      <c r="F11" s="304" t="s">
        <v>353</v>
      </c>
      <c r="G11" s="305" t="s">
        <v>354</v>
      </c>
      <c r="H11" s="204">
        <v>0</v>
      </c>
      <c r="I11" s="206">
        <v>0</v>
      </c>
      <c r="J11" s="206">
        <v>3812757.4</v>
      </c>
      <c r="K11" s="206">
        <v>23622804.34</v>
      </c>
      <c r="L11" s="206">
        <v>17190601.050000001</v>
      </c>
      <c r="M11" s="206">
        <v>29529353.16</v>
      </c>
      <c r="N11" s="206">
        <v>182984</v>
      </c>
      <c r="O11" s="206">
        <v>28180875.699999999</v>
      </c>
      <c r="P11" s="206">
        <v>10549012.09</v>
      </c>
      <c r="Q11" s="206">
        <v>8865828.5600000005</v>
      </c>
      <c r="R11" s="206">
        <v>12326613.15</v>
      </c>
      <c r="S11" s="206">
        <v>0</v>
      </c>
      <c r="T11" s="206">
        <v>0</v>
      </c>
      <c r="U11" s="206">
        <v>0</v>
      </c>
      <c r="V11" s="206">
        <v>10156937.050000001</v>
      </c>
      <c r="W11" s="206">
        <v>17725120.670000002</v>
      </c>
      <c r="X11" s="206">
        <v>10198339.529999999</v>
      </c>
      <c r="Y11" s="206">
        <v>2198881.67</v>
      </c>
      <c r="Z11" s="206">
        <v>68270812.400000006</v>
      </c>
      <c r="AA11" s="206">
        <v>13415943.6</v>
      </c>
      <c r="AB11" s="206">
        <v>10510973.58</v>
      </c>
      <c r="AC11" s="206">
        <v>50411007.670000002</v>
      </c>
      <c r="AD11" s="206">
        <v>14616713.869999999</v>
      </c>
      <c r="AE11" s="206">
        <v>13952545.939999999</v>
      </c>
      <c r="AF11" s="206">
        <v>0</v>
      </c>
      <c r="AG11" s="206">
        <v>23908654.379999999</v>
      </c>
      <c r="AH11" s="206">
        <v>14074476.529999999</v>
      </c>
      <c r="AI11" s="206">
        <v>0</v>
      </c>
      <c r="AJ11" s="206">
        <v>15431967.82</v>
      </c>
      <c r="AK11" s="206">
        <v>1799106.3</v>
      </c>
      <c r="AL11" s="206">
        <v>2775684.55</v>
      </c>
      <c r="AM11" s="206">
        <v>7724744.1399999997</v>
      </c>
      <c r="AN11" s="206">
        <v>7222151.4900000002</v>
      </c>
      <c r="AO11" s="206">
        <v>8855428.1699999999</v>
      </c>
      <c r="AP11" s="206">
        <v>6398075.5700000003</v>
      </c>
      <c r="AQ11" s="206">
        <v>18372577.539999999</v>
      </c>
      <c r="AR11" s="206">
        <v>9668122.0399999991</v>
      </c>
      <c r="AS11" s="206">
        <v>0</v>
      </c>
      <c r="AT11" s="206">
        <v>2699317.94</v>
      </c>
      <c r="AU11" s="206">
        <v>0</v>
      </c>
      <c r="AV11" s="206">
        <v>11800562.09</v>
      </c>
      <c r="AW11" s="206">
        <v>16179152.76</v>
      </c>
      <c r="AX11" s="206">
        <v>9251245.5899999999</v>
      </c>
      <c r="AY11" s="206">
        <v>5856497.1100000003</v>
      </c>
      <c r="AZ11" s="206">
        <v>8243962.1799999997</v>
      </c>
      <c r="BA11" s="206">
        <v>7881737.1699999999</v>
      </c>
      <c r="BB11" s="206">
        <v>238952.63</v>
      </c>
      <c r="BC11" s="206">
        <v>3439768.63</v>
      </c>
      <c r="BD11" s="206">
        <v>12517565.82</v>
      </c>
      <c r="BE11" s="206">
        <v>18039886.850000001</v>
      </c>
      <c r="BF11" s="206">
        <v>16422180</v>
      </c>
      <c r="BG11" s="206">
        <v>11817346.02</v>
      </c>
      <c r="BH11" s="206">
        <v>11475104.289999999</v>
      </c>
      <c r="BI11" s="206">
        <v>21497362.370000001</v>
      </c>
      <c r="BJ11" s="206">
        <v>7612632.1399999997</v>
      </c>
      <c r="BK11" s="206">
        <v>7382940.6100000003</v>
      </c>
      <c r="BL11" s="206">
        <v>6963457</v>
      </c>
      <c r="BM11" s="206">
        <v>0</v>
      </c>
      <c r="BN11" s="206">
        <v>116782326.36</v>
      </c>
      <c r="BO11" s="206">
        <v>17194138.760000002</v>
      </c>
      <c r="BP11" s="206">
        <v>10448445.17</v>
      </c>
      <c r="BQ11" s="206">
        <v>18249444.02</v>
      </c>
      <c r="BR11" s="206">
        <v>25138703.879999999</v>
      </c>
      <c r="BS11" s="206">
        <v>12365770.859999999</v>
      </c>
      <c r="BT11" s="206">
        <v>0</v>
      </c>
      <c r="BU11" s="206">
        <v>840371.79</v>
      </c>
      <c r="BV11" s="206">
        <v>2107127.21</v>
      </c>
      <c r="BW11" s="206">
        <v>13220050.560000001</v>
      </c>
      <c r="BX11" s="206">
        <v>0</v>
      </c>
      <c r="BY11" s="206">
        <v>0</v>
      </c>
      <c r="BZ11" s="206">
        <v>12299753.67</v>
      </c>
      <c r="CA11" s="206">
        <v>9699786.4299999997</v>
      </c>
      <c r="CB11" s="206">
        <v>1472865.53</v>
      </c>
      <c r="CC11" s="205">
        <f t="shared" si="0"/>
        <v>881087549.39999974</v>
      </c>
      <c r="CD11" s="288"/>
      <c r="CE11" s="288"/>
      <c r="CF11" s="288"/>
      <c r="CG11" s="288"/>
      <c r="CH11" s="288"/>
      <c r="CI11" s="288"/>
    </row>
    <row r="12" spans="1:87" s="293" customFormat="1" ht="39">
      <c r="A12" s="294" t="s">
        <v>1648</v>
      </c>
      <c r="B12" s="295" t="s">
        <v>6</v>
      </c>
      <c r="C12" s="296" t="s">
        <v>7</v>
      </c>
      <c r="D12" s="297">
        <v>43010</v>
      </c>
      <c r="E12" s="296" t="s">
        <v>355</v>
      </c>
      <c r="F12" s="298" t="s">
        <v>356</v>
      </c>
      <c r="G12" s="299" t="s">
        <v>1757</v>
      </c>
      <c r="H12" s="204">
        <v>0</v>
      </c>
      <c r="I12" s="204">
        <v>502496.24</v>
      </c>
      <c r="J12" s="204">
        <v>94029.18</v>
      </c>
      <c r="K12" s="204">
        <v>0</v>
      </c>
      <c r="L12" s="204">
        <v>52263.85</v>
      </c>
      <c r="M12" s="204">
        <v>0</v>
      </c>
      <c r="N12" s="204">
        <v>0</v>
      </c>
      <c r="O12" s="204">
        <v>0</v>
      </c>
      <c r="P12" s="204">
        <v>0</v>
      </c>
      <c r="Q12" s="204">
        <v>0</v>
      </c>
      <c r="R12" s="204">
        <v>0</v>
      </c>
      <c r="S12" s="204">
        <v>0</v>
      </c>
      <c r="T12" s="204">
        <v>0</v>
      </c>
      <c r="U12" s="204">
        <v>0</v>
      </c>
      <c r="V12" s="204">
        <v>0</v>
      </c>
      <c r="W12" s="204">
        <v>0</v>
      </c>
      <c r="X12" s="204">
        <v>0</v>
      </c>
      <c r="Y12" s="204">
        <v>0</v>
      </c>
      <c r="Z12" s="204">
        <v>209253.68</v>
      </c>
      <c r="AA12" s="204">
        <v>0</v>
      </c>
      <c r="AB12" s="204">
        <v>0</v>
      </c>
      <c r="AC12" s="204">
        <v>0</v>
      </c>
      <c r="AD12" s="204">
        <v>0</v>
      </c>
      <c r="AE12" s="204">
        <v>517268</v>
      </c>
      <c r="AF12" s="204">
        <v>0</v>
      </c>
      <c r="AG12" s="204">
        <v>0</v>
      </c>
      <c r="AH12" s="204">
        <v>0</v>
      </c>
      <c r="AI12" s="204">
        <v>0</v>
      </c>
      <c r="AJ12" s="204">
        <v>278848.83</v>
      </c>
      <c r="AK12" s="204">
        <v>0</v>
      </c>
      <c r="AL12" s="204">
        <v>0</v>
      </c>
      <c r="AM12" s="204">
        <v>0</v>
      </c>
      <c r="AN12" s="204">
        <v>0</v>
      </c>
      <c r="AO12" s="204">
        <v>0</v>
      </c>
      <c r="AP12" s="204">
        <v>0</v>
      </c>
      <c r="AQ12" s="204">
        <v>0</v>
      </c>
      <c r="AR12" s="204">
        <v>0</v>
      </c>
      <c r="AS12" s="204">
        <v>0</v>
      </c>
      <c r="AT12" s="204">
        <v>0</v>
      </c>
      <c r="AU12" s="204">
        <v>337200</v>
      </c>
      <c r="AV12" s="204">
        <v>165000</v>
      </c>
      <c r="AW12" s="204">
        <v>0</v>
      </c>
      <c r="AX12" s="204">
        <v>0</v>
      </c>
      <c r="AY12" s="204">
        <v>0</v>
      </c>
      <c r="AZ12" s="204">
        <v>0</v>
      </c>
      <c r="BA12" s="204">
        <v>0</v>
      </c>
      <c r="BB12" s="204">
        <v>0</v>
      </c>
      <c r="BC12" s="204">
        <v>53433</v>
      </c>
      <c r="BD12" s="204">
        <v>0</v>
      </c>
      <c r="BE12" s="204">
        <v>0</v>
      </c>
      <c r="BF12" s="204">
        <v>5335784.75</v>
      </c>
      <c r="BG12" s="204">
        <v>0</v>
      </c>
      <c r="BH12" s="204">
        <v>0</v>
      </c>
      <c r="BI12" s="204">
        <v>0</v>
      </c>
      <c r="BJ12" s="204">
        <v>0</v>
      </c>
      <c r="BK12" s="204">
        <v>0</v>
      </c>
      <c r="BL12" s="204">
        <v>0</v>
      </c>
      <c r="BM12" s="204">
        <v>0</v>
      </c>
      <c r="BN12" s="204">
        <v>1059241.08</v>
      </c>
      <c r="BO12" s="204">
        <v>723300</v>
      </c>
      <c r="BP12" s="204">
        <v>0</v>
      </c>
      <c r="BQ12" s="204">
        <v>0</v>
      </c>
      <c r="BR12" s="204">
        <v>1419950</v>
      </c>
      <c r="BS12" s="204">
        <v>0</v>
      </c>
      <c r="BT12" s="204">
        <v>0</v>
      </c>
      <c r="BU12" s="204">
        <v>104810.71</v>
      </c>
      <c r="BV12" s="204">
        <v>0</v>
      </c>
      <c r="BW12" s="204">
        <v>0</v>
      </c>
      <c r="BX12" s="204">
        <v>136179.04999999999</v>
      </c>
      <c r="BY12" s="204">
        <v>194312.87</v>
      </c>
      <c r="BZ12" s="204">
        <v>0</v>
      </c>
      <c r="CA12" s="204">
        <v>0</v>
      </c>
      <c r="CB12" s="204">
        <v>738061.15</v>
      </c>
      <c r="CC12" s="205">
        <f t="shared" si="0"/>
        <v>11921432.390000001</v>
      </c>
      <c r="CD12" s="288"/>
      <c r="CE12" s="288"/>
      <c r="CF12" s="288"/>
      <c r="CG12" s="288"/>
      <c r="CH12" s="288"/>
      <c r="CI12" s="288"/>
    </row>
    <row r="13" spans="1:87" s="293" customFormat="1">
      <c r="A13" s="294" t="s">
        <v>1648</v>
      </c>
      <c r="B13" s="295" t="s">
        <v>6</v>
      </c>
      <c r="C13" s="296" t="s">
        <v>7</v>
      </c>
      <c r="D13" s="297">
        <v>41010</v>
      </c>
      <c r="E13" s="296" t="s">
        <v>341</v>
      </c>
      <c r="F13" s="298" t="s">
        <v>357</v>
      </c>
      <c r="G13" s="299" t="s">
        <v>358</v>
      </c>
      <c r="H13" s="204">
        <v>82907281.430000007</v>
      </c>
      <c r="I13" s="204">
        <v>12524985.960000001</v>
      </c>
      <c r="J13" s="204">
        <v>21096870.359999999</v>
      </c>
      <c r="K13" s="204">
        <v>22054789.239999998</v>
      </c>
      <c r="L13" s="204">
        <v>29111587.77</v>
      </c>
      <c r="M13" s="204">
        <v>12236490.1</v>
      </c>
      <c r="N13" s="204">
        <v>47714269.359999999</v>
      </c>
      <c r="O13" s="204">
        <v>5295289.57</v>
      </c>
      <c r="P13" s="204">
        <v>5586133.8200000003</v>
      </c>
      <c r="Q13" s="204">
        <v>46052244.030000001</v>
      </c>
      <c r="R13" s="204">
        <v>5519398.8600000003</v>
      </c>
      <c r="S13" s="204">
        <v>15353716.189999999</v>
      </c>
      <c r="T13" s="204">
        <v>30610041.460000001</v>
      </c>
      <c r="U13" s="204">
        <v>37137506.109999999</v>
      </c>
      <c r="V13" s="204">
        <v>2913435.99</v>
      </c>
      <c r="W13" s="204">
        <v>30537347.030000001</v>
      </c>
      <c r="X13" s="204">
        <v>12044313.109999999</v>
      </c>
      <c r="Y13" s="204">
        <v>10125571.75</v>
      </c>
      <c r="Z13" s="204">
        <v>29933078.420000002</v>
      </c>
      <c r="AA13" s="204">
        <v>5353876.66</v>
      </c>
      <c r="AB13" s="204">
        <v>11085977.18</v>
      </c>
      <c r="AC13" s="204">
        <v>56708.04</v>
      </c>
      <c r="AD13" s="204">
        <v>6805451.6100000003</v>
      </c>
      <c r="AE13" s="204">
        <v>8961251.5500000007</v>
      </c>
      <c r="AF13" s="204">
        <v>2057027.04</v>
      </c>
      <c r="AG13" s="204">
        <v>6096507.6699999999</v>
      </c>
      <c r="AH13" s="204">
        <v>7017180.4500000002</v>
      </c>
      <c r="AI13" s="204">
        <v>22664747.140000001</v>
      </c>
      <c r="AJ13" s="204">
        <v>10830964.07</v>
      </c>
      <c r="AK13" s="204">
        <v>7138886.3300000001</v>
      </c>
      <c r="AL13" s="204">
        <v>6439136.8700000001</v>
      </c>
      <c r="AM13" s="204">
        <v>4133457.44</v>
      </c>
      <c r="AN13" s="204">
        <v>9476045.3800000008</v>
      </c>
      <c r="AO13" s="204">
        <v>7248660.1100000003</v>
      </c>
      <c r="AP13" s="204">
        <v>6169882.7199999997</v>
      </c>
      <c r="AQ13" s="204">
        <v>10475650.140000001</v>
      </c>
      <c r="AR13" s="204">
        <v>7755405.79</v>
      </c>
      <c r="AS13" s="204">
        <v>3597799.17</v>
      </c>
      <c r="AT13" s="204">
        <v>5225228.25</v>
      </c>
      <c r="AU13" s="204">
        <v>16676356.66</v>
      </c>
      <c r="AV13" s="204">
        <v>6039490.0700000003</v>
      </c>
      <c r="AW13" s="204">
        <v>8957085.0500000007</v>
      </c>
      <c r="AX13" s="204">
        <v>8370962.7800000003</v>
      </c>
      <c r="AY13" s="204">
        <v>5298629.0199999996</v>
      </c>
      <c r="AZ13" s="204">
        <v>2158710.65</v>
      </c>
      <c r="BA13" s="204">
        <v>3315662.5</v>
      </c>
      <c r="BB13" s="204">
        <v>30527440.91</v>
      </c>
      <c r="BC13" s="204">
        <v>4499400.1399999997</v>
      </c>
      <c r="BD13" s="204">
        <v>4904036.3099999996</v>
      </c>
      <c r="BE13" s="204">
        <v>17425117.600000001</v>
      </c>
      <c r="BF13" s="204">
        <v>9405554.8100000005</v>
      </c>
      <c r="BG13" s="204">
        <v>8543962.5199999996</v>
      </c>
      <c r="BH13" s="204">
        <v>5917659.9000000004</v>
      </c>
      <c r="BI13" s="204">
        <v>13962914.16</v>
      </c>
      <c r="BJ13" s="204">
        <v>5441771.8799999999</v>
      </c>
      <c r="BK13" s="204">
        <v>3534018.1</v>
      </c>
      <c r="BL13" s="204">
        <v>3355113.21</v>
      </c>
      <c r="BM13" s="204">
        <v>19589902.129999999</v>
      </c>
      <c r="BN13" s="204">
        <v>11873732.65</v>
      </c>
      <c r="BO13" s="204">
        <v>2743960</v>
      </c>
      <c r="BP13" s="204">
        <v>5381031</v>
      </c>
      <c r="BQ13" s="204">
        <v>9033347.2599999998</v>
      </c>
      <c r="BR13" s="204">
        <v>12223645.1</v>
      </c>
      <c r="BS13" s="204">
        <v>4126246.14</v>
      </c>
      <c r="BT13" s="204">
        <v>17314191.609999999</v>
      </c>
      <c r="BU13" s="204">
        <v>4112649.07</v>
      </c>
      <c r="BV13" s="204">
        <v>7745248.71</v>
      </c>
      <c r="BW13" s="204">
        <v>6447059.0300000003</v>
      </c>
      <c r="BX13" s="204">
        <v>0</v>
      </c>
      <c r="BY13" s="204">
        <v>0</v>
      </c>
      <c r="BZ13" s="204">
        <v>8142790.6299999999</v>
      </c>
      <c r="CA13" s="204">
        <v>5926092.9199999999</v>
      </c>
      <c r="CB13" s="204">
        <v>133845.07999999999</v>
      </c>
      <c r="CC13" s="205">
        <f t="shared" si="0"/>
        <v>880471821.76999998</v>
      </c>
      <c r="CD13" s="288"/>
      <c r="CE13" s="288"/>
      <c r="CF13" s="288"/>
      <c r="CG13" s="288"/>
      <c r="CH13" s="288"/>
      <c r="CI13" s="288"/>
    </row>
    <row r="14" spans="1:87" s="293" customFormat="1">
      <c r="A14" s="294" t="s">
        <v>1648</v>
      </c>
      <c r="B14" s="295" t="s">
        <v>6</v>
      </c>
      <c r="C14" s="296" t="s">
        <v>7</v>
      </c>
      <c r="D14" s="297">
        <v>43010</v>
      </c>
      <c r="E14" s="296" t="s">
        <v>355</v>
      </c>
      <c r="F14" s="298" t="s">
        <v>359</v>
      </c>
      <c r="G14" s="299" t="s">
        <v>360</v>
      </c>
      <c r="H14" s="204">
        <v>10216464.34</v>
      </c>
      <c r="I14" s="204">
        <v>3478810.11</v>
      </c>
      <c r="J14" s="204">
        <v>3999851.71</v>
      </c>
      <c r="K14" s="204">
        <v>1797658.56</v>
      </c>
      <c r="L14" s="204">
        <v>1400493.41</v>
      </c>
      <c r="M14" s="204">
        <v>892453.85</v>
      </c>
      <c r="N14" s="204">
        <v>14139073.98</v>
      </c>
      <c r="O14" s="204">
        <v>2503954.31</v>
      </c>
      <c r="P14" s="204">
        <v>478543.66</v>
      </c>
      <c r="Q14" s="204">
        <v>43526405.899999999</v>
      </c>
      <c r="R14" s="204">
        <v>632391.48</v>
      </c>
      <c r="S14" s="204">
        <v>1272037.6000000001</v>
      </c>
      <c r="T14" s="204">
        <v>15158013.609999999</v>
      </c>
      <c r="U14" s="204">
        <v>3342332.36</v>
      </c>
      <c r="V14" s="204">
        <v>166453.4</v>
      </c>
      <c r="W14" s="204">
        <v>2721362.56</v>
      </c>
      <c r="X14" s="204">
        <v>2116950.59</v>
      </c>
      <c r="Y14" s="204">
        <v>522456.34</v>
      </c>
      <c r="Z14" s="204">
        <v>13555955.34</v>
      </c>
      <c r="AA14" s="204">
        <v>1429759.37</v>
      </c>
      <c r="AB14" s="204">
        <v>1521529.75</v>
      </c>
      <c r="AC14" s="204">
        <v>2632966.6800000002</v>
      </c>
      <c r="AD14" s="204">
        <v>786353.27</v>
      </c>
      <c r="AE14" s="204">
        <v>1958924.2</v>
      </c>
      <c r="AF14" s="204">
        <v>772239.89</v>
      </c>
      <c r="AG14" s="204">
        <v>886079.18</v>
      </c>
      <c r="AH14" s="204">
        <v>710052.2</v>
      </c>
      <c r="AI14" s="204">
        <v>10351043.77</v>
      </c>
      <c r="AJ14" s="204">
        <v>2376000.2200000002</v>
      </c>
      <c r="AK14" s="204">
        <v>660961.19999999995</v>
      </c>
      <c r="AL14" s="204">
        <v>486657.96</v>
      </c>
      <c r="AM14" s="204">
        <v>593305.86</v>
      </c>
      <c r="AN14" s="204">
        <v>828890.34</v>
      </c>
      <c r="AO14" s="204">
        <v>865322.67</v>
      </c>
      <c r="AP14" s="204">
        <v>979427.88</v>
      </c>
      <c r="AQ14" s="204">
        <v>1023543.38</v>
      </c>
      <c r="AR14" s="204">
        <v>183665.34</v>
      </c>
      <c r="AS14" s="204">
        <v>1361703.45</v>
      </c>
      <c r="AT14" s="204">
        <v>601475.80000000005</v>
      </c>
      <c r="AU14" s="204">
        <v>2033255.64</v>
      </c>
      <c r="AV14" s="204">
        <v>511382.08</v>
      </c>
      <c r="AW14" s="204">
        <v>427051.53</v>
      </c>
      <c r="AX14" s="204">
        <v>885507.49</v>
      </c>
      <c r="AY14" s="204">
        <v>456126.63</v>
      </c>
      <c r="AZ14" s="204">
        <v>53236.74</v>
      </c>
      <c r="BA14" s="204">
        <v>267500.88</v>
      </c>
      <c r="BB14" s="204">
        <v>20517080.129999999</v>
      </c>
      <c r="BC14" s="204">
        <v>920848.76</v>
      </c>
      <c r="BD14" s="204">
        <v>1308935.83</v>
      </c>
      <c r="BE14" s="204">
        <v>3033664.88</v>
      </c>
      <c r="BF14" s="204">
        <v>2532679.4700000002</v>
      </c>
      <c r="BG14" s="204">
        <v>1719521.04</v>
      </c>
      <c r="BH14" s="204">
        <v>3869597.56</v>
      </c>
      <c r="BI14" s="204">
        <v>1311782.2</v>
      </c>
      <c r="BJ14" s="204">
        <v>1119977.22</v>
      </c>
      <c r="BK14" s="204">
        <v>549454.29</v>
      </c>
      <c r="BL14" s="204">
        <v>413031.56</v>
      </c>
      <c r="BM14" s="204">
        <v>10469780.77</v>
      </c>
      <c r="BN14" s="204">
        <v>2712789.01</v>
      </c>
      <c r="BO14" s="204">
        <v>954658.4</v>
      </c>
      <c r="BP14" s="204">
        <v>859744.03</v>
      </c>
      <c r="BQ14" s="204">
        <v>1705025.22</v>
      </c>
      <c r="BR14" s="204">
        <v>1674032.07</v>
      </c>
      <c r="BS14" s="204">
        <v>574113.63</v>
      </c>
      <c r="BT14" s="204">
        <v>5114894.43</v>
      </c>
      <c r="BU14" s="204">
        <v>877387.72</v>
      </c>
      <c r="BV14" s="204">
        <v>1046630.85</v>
      </c>
      <c r="BW14" s="204">
        <v>1246908.1100000001</v>
      </c>
      <c r="BX14" s="204">
        <v>2920287.86</v>
      </c>
      <c r="BY14" s="204">
        <v>7915532.4199999999</v>
      </c>
      <c r="BZ14" s="204">
        <v>1205668.44</v>
      </c>
      <c r="CA14" s="204">
        <v>625834.16</v>
      </c>
      <c r="CB14" s="204">
        <v>1334932.44</v>
      </c>
      <c r="CC14" s="205">
        <f t="shared" si="0"/>
        <v>236100419.01000002</v>
      </c>
      <c r="CD14" s="288"/>
      <c r="CE14" s="288"/>
      <c r="CF14" s="288"/>
      <c r="CG14" s="288"/>
      <c r="CH14" s="288"/>
      <c r="CI14" s="288"/>
    </row>
    <row r="15" spans="1:87" s="293" customFormat="1">
      <c r="A15" s="294" t="s">
        <v>1648</v>
      </c>
      <c r="B15" s="295" t="s">
        <v>6</v>
      </c>
      <c r="C15" s="296" t="s">
        <v>7</v>
      </c>
      <c r="D15" s="297">
        <v>43010</v>
      </c>
      <c r="E15" s="296" t="s">
        <v>355</v>
      </c>
      <c r="F15" s="298" t="s">
        <v>361</v>
      </c>
      <c r="G15" s="299" t="s">
        <v>1688</v>
      </c>
      <c r="H15" s="204">
        <v>2654686.2000000002</v>
      </c>
      <c r="I15" s="204">
        <v>7219908.46</v>
      </c>
      <c r="J15" s="204">
        <v>27616879.98</v>
      </c>
      <c r="K15" s="204">
        <v>6270490.5099999998</v>
      </c>
      <c r="L15" s="204">
        <v>5687830.9800000004</v>
      </c>
      <c r="M15" s="204">
        <v>2475636.41</v>
      </c>
      <c r="N15" s="204">
        <v>10678019.949999999</v>
      </c>
      <c r="O15" s="204">
        <v>4431329.45</v>
      </c>
      <c r="P15" s="204">
        <v>173570</v>
      </c>
      <c r="Q15" s="204">
        <v>10914797.07</v>
      </c>
      <c r="R15" s="204">
        <v>788480</v>
      </c>
      <c r="S15" s="204">
        <v>6773920.4699999997</v>
      </c>
      <c r="T15" s="204">
        <v>9472963.8800000008</v>
      </c>
      <c r="U15" s="204">
        <v>5173188.1399999997</v>
      </c>
      <c r="V15" s="204">
        <v>134800</v>
      </c>
      <c r="W15" s="204">
        <v>9221049.7400000002</v>
      </c>
      <c r="X15" s="204">
        <v>2038181.14</v>
      </c>
      <c r="Y15" s="204">
        <v>632230</v>
      </c>
      <c r="Z15" s="204">
        <v>25641761.140000001</v>
      </c>
      <c r="AA15" s="204">
        <v>14930149.93</v>
      </c>
      <c r="AB15" s="204">
        <v>8771638.25</v>
      </c>
      <c r="AC15" s="204">
        <v>2799875.31</v>
      </c>
      <c r="AD15" s="204">
        <v>836125.4</v>
      </c>
      <c r="AE15" s="204">
        <v>17868567.57</v>
      </c>
      <c r="AF15" s="204">
        <v>17463168.359999999</v>
      </c>
      <c r="AG15" s="204">
        <v>1226000</v>
      </c>
      <c r="AH15" s="204">
        <v>3758351.39</v>
      </c>
      <c r="AI15" s="204">
        <v>14170938.130000001</v>
      </c>
      <c r="AJ15" s="204">
        <v>7563206.4800000004</v>
      </c>
      <c r="AK15" s="204">
        <v>784034</v>
      </c>
      <c r="AL15" s="204">
        <v>519336.8</v>
      </c>
      <c r="AM15" s="204">
        <v>2734471.4</v>
      </c>
      <c r="AN15" s="204">
        <v>5395795.7800000003</v>
      </c>
      <c r="AO15" s="204">
        <v>858589.15</v>
      </c>
      <c r="AP15" s="204">
        <v>4099366.08</v>
      </c>
      <c r="AQ15" s="204">
        <v>5829390.3399999999</v>
      </c>
      <c r="AR15" s="204">
        <v>5062888.97</v>
      </c>
      <c r="AS15" s="204">
        <v>3726256.95</v>
      </c>
      <c r="AT15" s="204">
        <v>3789157.33</v>
      </c>
      <c r="AU15" s="204">
        <v>22139184.59</v>
      </c>
      <c r="AV15" s="204">
        <v>853044.75</v>
      </c>
      <c r="AW15" s="204">
        <v>4573837.58</v>
      </c>
      <c r="AX15" s="204">
        <v>3771110.36</v>
      </c>
      <c r="AY15" s="204">
        <v>2200446.25</v>
      </c>
      <c r="AZ15" s="204">
        <v>267286.33</v>
      </c>
      <c r="BA15" s="204">
        <v>916250.56</v>
      </c>
      <c r="BB15" s="204">
        <v>5580841</v>
      </c>
      <c r="BC15" s="204">
        <v>2383625</v>
      </c>
      <c r="BD15" s="204">
        <v>3038953.09</v>
      </c>
      <c r="BE15" s="204">
        <v>359300</v>
      </c>
      <c r="BF15" s="204">
        <v>2457566.25</v>
      </c>
      <c r="BG15" s="204">
        <v>4203012.1900000004</v>
      </c>
      <c r="BH15" s="204">
        <v>8278919.75</v>
      </c>
      <c r="BI15" s="204">
        <v>4741648.16</v>
      </c>
      <c r="BJ15" s="204">
        <v>6521156.4100000001</v>
      </c>
      <c r="BK15" s="204">
        <v>771075.8</v>
      </c>
      <c r="BL15" s="204">
        <v>388350</v>
      </c>
      <c r="BM15" s="204">
        <v>2127600</v>
      </c>
      <c r="BN15" s="204">
        <v>8786943.7100000009</v>
      </c>
      <c r="BO15" s="204">
        <v>78300</v>
      </c>
      <c r="BP15" s="204">
        <v>1365969</v>
      </c>
      <c r="BQ15" s="204">
        <v>558095</v>
      </c>
      <c r="BR15" s="204">
        <v>0</v>
      </c>
      <c r="BS15" s="204">
        <v>700395.61</v>
      </c>
      <c r="BT15" s="204">
        <v>33004133.66</v>
      </c>
      <c r="BU15" s="204">
        <v>2851492.99</v>
      </c>
      <c r="BV15" s="204">
        <v>2255972.0499999998</v>
      </c>
      <c r="BW15" s="204">
        <v>6746947.54</v>
      </c>
      <c r="BX15" s="204">
        <v>8310400.5899999999</v>
      </c>
      <c r="BY15" s="204">
        <v>4736975.4000000004</v>
      </c>
      <c r="BZ15" s="204">
        <v>4124073.44</v>
      </c>
      <c r="CA15" s="204">
        <v>998400</v>
      </c>
      <c r="CB15" s="204">
        <v>2853493.55</v>
      </c>
      <c r="CC15" s="205">
        <f t="shared" si="0"/>
        <v>413131831.75</v>
      </c>
      <c r="CD15" s="288"/>
      <c r="CE15" s="288"/>
      <c r="CF15" s="288"/>
      <c r="CG15" s="288"/>
      <c r="CH15" s="288"/>
      <c r="CI15" s="288"/>
    </row>
    <row r="16" spans="1:87" s="293" customFormat="1">
      <c r="A16" s="294" t="s">
        <v>1648</v>
      </c>
      <c r="B16" s="295" t="s">
        <v>6</v>
      </c>
      <c r="C16" s="296" t="s">
        <v>7</v>
      </c>
      <c r="D16" s="297">
        <v>43010</v>
      </c>
      <c r="E16" s="296" t="s">
        <v>355</v>
      </c>
      <c r="F16" s="298" t="s">
        <v>362</v>
      </c>
      <c r="G16" s="299" t="s">
        <v>363</v>
      </c>
      <c r="H16" s="204">
        <v>17477355.260000002</v>
      </c>
      <c r="I16" s="204">
        <v>1644511.74</v>
      </c>
      <c r="J16" s="204">
        <v>4296937.3899999997</v>
      </c>
      <c r="K16" s="204">
        <v>374343.5</v>
      </c>
      <c r="L16" s="204">
        <v>2915434.52</v>
      </c>
      <c r="M16" s="204">
        <v>362087</v>
      </c>
      <c r="N16" s="204">
        <v>8373239.71</v>
      </c>
      <c r="O16" s="204">
        <v>1023217.86</v>
      </c>
      <c r="P16" s="204">
        <v>412529</v>
      </c>
      <c r="Q16" s="204">
        <v>2494765.5299999998</v>
      </c>
      <c r="R16" s="204">
        <v>529048.66</v>
      </c>
      <c r="S16" s="204">
        <v>628257.5</v>
      </c>
      <c r="T16" s="204">
        <v>706030.5</v>
      </c>
      <c r="U16" s="204">
        <v>846100.3</v>
      </c>
      <c r="V16" s="204">
        <v>79160.649999999994</v>
      </c>
      <c r="W16" s="204">
        <v>554097</v>
      </c>
      <c r="X16" s="204">
        <v>283412.5</v>
      </c>
      <c r="Y16" s="204">
        <v>563794.5</v>
      </c>
      <c r="Z16" s="204">
        <v>7013415.4400000004</v>
      </c>
      <c r="AA16" s="204">
        <v>1012401</v>
      </c>
      <c r="AB16" s="204">
        <v>2083025.12</v>
      </c>
      <c r="AC16" s="204">
        <v>1047025</v>
      </c>
      <c r="AD16" s="204">
        <v>825825</v>
      </c>
      <c r="AE16" s="204">
        <v>1190741.93</v>
      </c>
      <c r="AF16" s="204">
        <v>682609.98</v>
      </c>
      <c r="AG16" s="204">
        <v>523853.5</v>
      </c>
      <c r="AH16" s="204">
        <v>300873.48</v>
      </c>
      <c r="AI16" s="204">
        <v>3420226.12</v>
      </c>
      <c r="AJ16" s="204">
        <v>364516.57</v>
      </c>
      <c r="AK16" s="204">
        <v>486971</v>
      </c>
      <c r="AL16" s="204">
        <v>314652</v>
      </c>
      <c r="AM16" s="204">
        <v>251913.5</v>
      </c>
      <c r="AN16" s="204">
        <v>551899.5</v>
      </c>
      <c r="AO16" s="204">
        <v>607665.88</v>
      </c>
      <c r="AP16" s="204">
        <v>273615</v>
      </c>
      <c r="AQ16" s="204">
        <v>403354.89</v>
      </c>
      <c r="AR16" s="204">
        <v>1223588.99</v>
      </c>
      <c r="AS16" s="204">
        <v>419555</v>
      </c>
      <c r="AT16" s="204">
        <v>577075.82999999996</v>
      </c>
      <c r="AU16" s="204">
        <v>1536726</v>
      </c>
      <c r="AV16" s="204">
        <v>2379716.88</v>
      </c>
      <c r="AW16" s="204">
        <v>752952.79</v>
      </c>
      <c r="AX16" s="204">
        <v>306436.5</v>
      </c>
      <c r="AY16" s="204">
        <v>405163.97</v>
      </c>
      <c r="AZ16" s="204">
        <v>355918.5</v>
      </c>
      <c r="BA16" s="204">
        <v>241594.5</v>
      </c>
      <c r="BB16" s="204">
        <v>2248514.61</v>
      </c>
      <c r="BC16" s="204">
        <v>438633</v>
      </c>
      <c r="BD16" s="204">
        <v>480493.52</v>
      </c>
      <c r="BE16" s="204">
        <v>899960.61</v>
      </c>
      <c r="BF16" s="204">
        <v>375857</v>
      </c>
      <c r="BG16" s="204">
        <v>577331.55000000005</v>
      </c>
      <c r="BH16" s="204">
        <v>1261083</v>
      </c>
      <c r="BI16" s="204">
        <v>904236</v>
      </c>
      <c r="BJ16" s="204">
        <v>92970</v>
      </c>
      <c r="BK16" s="204">
        <v>147911</v>
      </c>
      <c r="BL16" s="204">
        <v>120010</v>
      </c>
      <c r="BM16" s="204">
        <v>2155854.17</v>
      </c>
      <c r="BN16" s="204">
        <v>919877.98</v>
      </c>
      <c r="BO16" s="204">
        <v>171681.5</v>
      </c>
      <c r="BP16" s="204">
        <v>1583056.14</v>
      </c>
      <c r="BQ16" s="204">
        <v>168923</v>
      </c>
      <c r="BR16" s="204">
        <v>232777.81</v>
      </c>
      <c r="BS16" s="204">
        <v>222507.45</v>
      </c>
      <c r="BT16" s="204">
        <v>6007753.4100000001</v>
      </c>
      <c r="BU16" s="204">
        <v>901917.79</v>
      </c>
      <c r="BV16" s="204">
        <v>491607.8</v>
      </c>
      <c r="BW16" s="204">
        <v>2123922.5</v>
      </c>
      <c r="BX16" s="204">
        <v>951698.5</v>
      </c>
      <c r="BY16" s="204">
        <v>4343902.79</v>
      </c>
      <c r="BZ16" s="204">
        <v>888316</v>
      </c>
      <c r="CA16" s="204">
        <v>1157184.0900000001</v>
      </c>
      <c r="CB16" s="204">
        <v>829292.74</v>
      </c>
      <c r="CC16" s="205">
        <f t="shared" si="0"/>
        <v>103814910.94999999</v>
      </c>
      <c r="CD16" s="288"/>
      <c r="CE16" s="288"/>
      <c r="CF16" s="288"/>
      <c r="CG16" s="288"/>
      <c r="CH16" s="288"/>
      <c r="CI16" s="288"/>
    </row>
    <row r="17" spans="1:87" s="293" customFormat="1">
      <c r="A17" s="294" t="s">
        <v>1648</v>
      </c>
      <c r="B17" s="295" t="s">
        <v>6</v>
      </c>
      <c r="C17" s="296" t="s">
        <v>7</v>
      </c>
      <c r="D17" s="297">
        <v>44010</v>
      </c>
      <c r="E17" s="306" t="s">
        <v>352</v>
      </c>
      <c r="F17" s="298" t="s">
        <v>364</v>
      </c>
      <c r="G17" s="299" t="s">
        <v>365</v>
      </c>
      <c r="H17" s="204">
        <v>-118369114.38</v>
      </c>
      <c r="I17" s="204">
        <v>0</v>
      </c>
      <c r="J17" s="204">
        <v>-23809</v>
      </c>
      <c r="K17" s="204">
        <v>0</v>
      </c>
      <c r="L17" s="204">
        <v>0</v>
      </c>
      <c r="M17" s="204">
        <v>0</v>
      </c>
      <c r="N17" s="204">
        <v>-48340100.549999997</v>
      </c>
      <c r="O17" s="204">
        <v>0</v>
      </c>
      <c r="P17" s="204">
        <v>-285</v>
      </c>
      <c r="Q17" s="204">
        <v>0</v>
      </c>
      <c r="R17" s="204">
        <v>-819244.42</v>
      </c>
      <c r="S17" s="204">
        <v>-327739.39</v>
      </c>
      <c r="T17" s="204">
        <v>-35461636.579999998</v>
      </c>
      <c r="U17" s="204">
        <v>-1211440.8999999999</v>
      </c>
      <c r="V17" s="204">
        <v>0</v>
      </c>
      <c r="W17" s="204">
        <v>0</v>
      </c>
      <c r="X17" s="204">
        <v>-2298</v>
      </c>
      <c r="Y17" s="204">
        <v>0</v>
      </c>
      <c r="Z17" s="204">
        <v>-150167991.90000001</v>
      </c>
      <c r="AA17" s="204">
        <v>0</v>
      </c>
      <c r="AB17" s="204">
        <v>0</v>
      </c>
      <c r="AC17" s="204">
        <v>-44674834.399999999</v>
      </c>
      <c r="AD17" s="204">
        <v>0</v>
      </c>
      <c r="AE17" s="204">
        <v>0</v>
      </c>
      <c r="AF17" s="204">
        <v>-6151749.9100000001</v>
      </c>
      <c r="AG17" s="204">
        <v>0</v>
      </c>
      <c r="AH17" s="204">
        <v>0</v>
      </c>
      <c r="AI17" s="204">
        <v>-15048121.560000001</v>
      </c>
      <c r="AJ17" s="204">
        <v>0</v>
      </c>
      <c r="AK17" s="204">
        <v>0</v>
      </c>
      <c r="AL17" s="204">
        <v>0</v>
      </c>
      <c r="AM17" s="204">
        <v>0</v>
      </c>
      <c r="AN17" s="204">
        <v>0</v>
      </c>
      <c r="AO17" s="204">
        <v>-24015</v>
      </c>
      <c r="AP17" s="204">
        <v>0</v>
      </c>
      <c r="AQ17" s="204">
        <v>0</v>
      </c>
      <c r="AR17" s="204">
        <v>0</v>
      </c>
      <c r="AS17" s="204">
        <v>-569113.46</v>
      </c>
      <c r="AT17" s="204">
        <v>0</v>
      </c>
      <c r="AU17" s="204">
        <v>-9479315.5899999999</v>
      </c>
      <c r="AV17" s="204">
        <v>-1887748</v>
      </c>
      <c r="AW17" s="204">
        <v>-22791.07</v>
      </c>
      <c r="AX17" s="204">
        <v>0</v>
      </c>
      <c r="AY17" s="204">
        <v>0</v>
      </c>
      <c r="AZ17" s="204">
        <v>0</v>
      </c>
      <c r="BA17" s="204">
        <v>0</v>
      </c>
      <c r="BB17" s="204">
        <v>0</v>
      </c>
      <c r="BC17" s="204">
        <v>593713.75</v>
      </c>
      <c r="BD17" s="204">
        <v>-100</v>
      </c>
      <c r="BE17" s="204">
        <v>0</v>
      </c>
      <c r="BF17" s="204">
        <v>-129654.65</v>
      </c>
      <c r="BG17" s="204">
        <v>0</v>
      </c>
      <c r="BH17" s="204">
        <v>-37138.5</v>
      </c>
      <c r="BI17" s="204">
        <v>0</v>
      </c>
      <c r="BJ17" s="204">
        <v>0</v>
      </c>
      <c r="BK17" s="204">
        <v>0</v>
      </c>
      <c r="BL17" s="204">
        <v>-1663204</v>
      </c>
      <c r="BM17" s="204">
        <v>-29258394.760000002</v>
      </c>
      <c r="BN17" s="204">
        <v>-90372743.069999993</v>
      </c>
      <c r="BO17" s="204">
        <v>0</v>
      </c>
      <c r="BP17" s="204">
        <v>0</v>
      </c>
      <c r="BQ17" s="204">
        <v>-247408.39</v>
      </c>
      <c r="BR17" s="204">
        <v>0</v>
      </c>
      <c r="BS17" s="204">
        <v>-1218779</v>
      </c>
      <c r="BT17" s="204">
        <v>-12095050.689999999</v>
      </c>
      <c r="BU17" s="204">
        <v>0</v>
      </c>
      <c r="BV17" s="204">
        <v>106591</v>
      </c>
      <c r="BW17" s="204">
        <v>-12493.1</v>
      </c>
      <c r="BX17" s="204">
        <v>-10213120.83</v>
      </c>
      <c r="BY17" s="204">
        <v>-1104562.3799999999</v>
      </c>
      <c r="BZ17" s="204">
        <v>0</v>
      </c>
      <c r="CA17" s="204">
        <v>0</v>
      </c>
      <c r="CB17" s="204">
        <v>0</v>
      </c>
      <c r="CC17" s="205">
        <f t="shared" si="0"/>
        <v>-578233693.73000002</v>
      </c>
      <c r="CD17" s="288"/>
      <c r="CE17" s="288"/>
      <c r="CF17" s="288"/>
      <c r="CG17" s="288"/>
      <c r="CH17" s="288"/>
      <c r="CI17" s="288"/>
    </row>
    <row r="18" spans="1:87" s="293" customFormat="1">
      <c r="A18" s="294" t="s">
        <v>1648</v>
      </c>
      <c r="B18" s="295" t="s">
        <v>6</v>
      </c>
      <c r="C18" s="296" t="s">
        <v>7</v>
      </c>
      <c r="D18" s="297">
        <v>44010</v>
      </c>
      <c r="E18" s="306" t="s">
        <v>352</v>
      </c>
      <c r="F18" s="298" t="s">
        <v>366</v>
      </c>
      <c r="G18" s="299" t="s">
        <v>367</v>
      </c>
      <c r="H18" s="204">
        <v>-174346242.25</v>
      </c>
      <c r="I18" s="204">
        <v>-36525980.659999996</v>
      </c>
      <c r="J18" s="204">
        <v>-47731289.979999997</v>
      </c>
      <c r="K18" s="204">
        <v>-10493943.699999999</v>
      </c>
      <c r="L18" s="204">
        <v>-7624200.5700000003</v>
      </c>
      <c r="M18" s="204">
        <v>-158564.26999999999</v>
      </c>
      <c r="N18" s="204">
        <v>-179965695.88999999</v>
      </c>
      <c r="O18" s="204">
        <v>-17422740.059999999</v>
      </c>
      <c r="P18" s="204">
        <v>-1010134.98</v>
      </c>
      <c r="Q18" s="204">
        <v>-55303608.060000002</v>
      </c>
      <c r="R18" s="204">
        <v>-320076.55</v>
      </c>
      <c r="S18" s="204">
        <v>-361074.03</v>
      </c>
      <c r="T18" s="204">
        <v>-30713227.48</v>
      </c>
      <c r="U18" s="204">
        <v>-48346421.909999996</v>
      </c>
      <c r="V18" s="204">
        <v>-1035934.84</v>
      </c>
      <c r="W18" s="204">
        <v>-1816306.07</v>
      </c>
      <c r="X18" s="204">
        <v>-3648517.83</v>
      </c>
      <c r="Y18" s="204">
        <v>-448443.58</v>
      </c>
      <c r="Z18" s="204">
        <v>-209775804.65000001</v>
      </c>
      <c r="AA18" s="204">
        <v>-27750906.149999999</v>
      </c>
      <c r="AB18" s="204">
        <v>-4310119.08</v>
      </c>
      <c r="AC18" s="204">
        <v>-8217570.7199999997</v>
      </c>
      <c r="AD18" s="204">
        <v>-19907.240000000002</v>
      </c>
      <c r="AE18" s="204">
        <v>-236926.73</v>
      </c>
      <c r="AF18" s="204">
        <v>-12671523.220000001</v>
      </c>
      <c r="AG18" s="204">
        <v>0</v>
      </c>
      <c r="AH18" s="204">
        <v>-988844.99</v>
      </c>
      <c r="AI18" s="204">
        <v>-245592079.63999999</v>
      </c>
      <c r="AJ18" s="204">
        <v>-1111605.8899999999</v>
      </c>
      <c r="AK18" s="204">
        <v>-883992.83</v>
      </c>
      <c r="AL18" s="204">
        <v>-778036.34</v>
      </c>
      <c r="AM18" s="204">
        <v>0</v>
      </c>
      <c r="AN18" s="204">
        <v>-3642559.17</v>
      </c>
      <c r="AO18" s="204">
        <v>-459212.45</v>
      </c>
      <c r="AP18" s="204">
        <v>-626523.67000000004</v>
      </c>
      <c r="AQ18" s="204">
        <v>-4280425.16</v>
      </c>
      <c r="AR18" s="204">
        <v>-2203049.2999999998</v>
      </c>
      <c r="AS18" s="204">
        <v>-2074361.57</v>
      </c>
      <c r="AT18" s="204">
        <v>-1543056.19</v>
      </c>
      <c r="AU18" s="204">
        <v>-25558545.530000001</v>
      </c>
      <c r="AV18" s="204">
        <v>0</v>
      </c>
      <c r="AW18" s="204">
        <v>-345671.97</v>
      </c>
      <c r="AX18" s="204">
        <v>-1194827.25</v>
      </c>
      <c r="AY18" s="204">
        <v>0</v>
      </c>
      <c r="AZ18" s="204">
        <v>-2904.35</v>
      </c>
      <c r="BA18" s="204">
        <v>-1364835.79</v>
      </c>
      <c r="BB18" s="204">
        <v>-170552055.74000001</v>
      </c>
      <c r="BC18" s="204">
        <v>0</v>
      </c>
      <c r="BD18" s="204">
        <v>-1630096.33</v>
      </c>
      <c r="BE18" s="204">
        <v>-6940373.8600000003</v>
      </c>
      <c r="BF18" s="204">
        <v>-14486112.029999999</v>
      </c>
      <c r="BG18" s="204">
        <v>-101068.42</v>
      </c>
      <c r="BH18" s="204">
        <v>-8219652.6798999999</v>
      </c>
      <c r="BI18" s="204">
        <v>-14376067.59</v>
      </c>
      <c r="BJ18" s="204">
        <v>-467221.88</v>
      </c>
      <c r="BK18" s="204">
        <v>-333783.56</v>
      </c>
      <c r="BL18" s="204">
        <v>0</v>
      </c>
      <c r="BM18" s="204">
        <v>-101256339.58</v>
      </c>
      <c r="BN18" s="204">
        <v>0</v>
      </c>
      <c r="BO18" s="204">
        <v>355841.66</v>
      </c>
      <c r="BP18" s="204">
        <v>0</v>
      </c>
      <c r="BQ18" s="204">
        <v>-1432731.93</v>
      </c>
      <c r="BR18" s="204">
        <v>-1522658.67</v>
      </c>
      <c r="BS18" s="204">
        <v>0</v>
      </c>
      <c r="BT18" s="204">
        <v>-211068083.08000001</v>
      </c>
      <c r="BU18" s="204">
        <v>-420074.8</v>
      </c>
      <c r="BV18" s="204">
        <v>0</v>
      </c>
      <c r="BW18" s="204">
        <v>-2797690.36</v>
      </c>
      <c r="BX18" s="204">
        <v>-9511048.8699999992</v>
      </c>
      <c r="BY18" s="204">
        <v>-15027212.43</v>
      </c>
      <c r="BZ18" s="204">
        <v>-1227019.82</v>
      </c>
      <c r="CA18" s="204">
        <v>0</v>
      </c>
      <c r="CB18" s="204">
        <v>-1270904.54</v>
      </c>
      <c r="CC18" s="205">
        <f t="shared" si="0"/>
        <v>-1735190047.0998995</v>
      </c>
      <c r="CD18" s="288"/>
      <c r="CE18" s="288"/>
      <c r="CF18" s="288"/>
      <c r="CG18" s="288"/>
      <c r="CH18" s="288"/>
      <c r="CI18" s="288"/>
    </row>
    <row r="19" spans="1:87" s="293" customFormat="1">
      <c r="A19" s="294" t="s">
        <v>1648</v>
      </c>
      <c r="B19" s="295" t="s">
        <v>6</v>
      </c>
      <c r="C19" s="296" t="s">
        <v>7</v>
      </c>
      <c r="D19" s="297">
        <v>44010</v>
      </c>
      <c r="E19" s="306" t="s">
        <v>352</v>
      </c>
      <c r="F19" s="298" t="s">
        <v>368</v>
      </c>
      <c r="G19" s="299" t="s">
        <v>369</v>
      </c>
      <c r="H19" s="204">
        <v>0</v>
      </c>
      <c r="I19" s="204">
        <v>0</v>
      </c>
      <c r="J19" s="204">
        <v>5931894.21</v>
      </c>
      <c r="K19" s="204">
        <v>8165918.29</v>
      </c>
      <c r="L19" s="204">
        <v>0</v>
      </c>
      <c r="M19" s="204">
        <v>78581.11</v>
      </c>
      <c r="N19" s="204">
        <v>63859279.479999997</v>
      </c>
      <c r="O19" s="204">
        <v>9210749.1600000001</v>
      </c>
      <c r="P19" s="204">
        <v>2574745.31</v>
      </c>
      <c r="Q19" s="204">
        <v>26055794.350000001</v>
      </c>
      <c r="R19" s="204">
        <v>344522.52</v>
      </c>
      <c r="S19" s="204">
        <v>2373132.4900000002</v>
      </c>
      <c r="T19" s="204">
        <v>9415647.6500000004</v>
      </c>
      <c r="U19" s="204">
        <v>4456331.68</v>
      </c>
      <c r="V19" s="204">
        <v>73076.710000000006</v>
      </c>
      <c r="W19" s="204">
        <v>2519.39</v>
      </c>
      <c r="X19" s="204">
        <v>4842530.26</v>
      </c>
      <c r="Y19" s="204">
        <v>930153.04</v>
      </c>
      <c r="Z19" s="204">
        <v>8079304.6100000003</v>
      </c>
      <c r="AA19" s="204">
        <v>9232921.4600000009</v>
      </c>
      <c r="AB19" s="204">
        <v>1792647.68</v>
      </c>
      <c r="AC19" s="204">
        <v>1767.14</v>
      </c>
      <c r="AD19" s="204">
        <v>1597711.88</v>
      </c>
      <c r="AE19" s="204">
        <v>0</v>
      </c>
      <c r="AF19" s="204">
        <v>0</v>
      </c>
      <c r="AG19" s="204">
        <v>0</v>
      </c>
      <c r="AH19" s="204">
        <v>27583.96</v>
      </c>
      <c r="AI19" s="204">
        <v>4653341.95</v>
      </c>
      <c r="AJ19" s="204">
        <v>3835849.8</v>
      </c>
      <c r="AK19" s="204">
        <v>2140742.34</v>
      </c>
      <c r="AL19" s="204">
        <v>5139265.01</v>
      </c>
      <c r="AM19" s="204">
        <v>1590292.42</v>
      </c>
      <c r="AN19" s="204">
        <v>3818108.49</v>
      </c>
      <c r="AO19" s="204">
        <v>1781605.53</v>
      </c>
      <c r="AP19" s="204">
        <v>4807972.41</v>
      </c>
      <c r="AQ19" s="204">
        <v>3577107.25</v>
      </c>
      <c r="AR19" s="204">
        <v>4217353.99</v>
      </c>
      <c r="AS19" s="204">
        <v>2758333.43</v>
      </c>
      <c r="AT19" s="204">
        <v>1593282.16</v>
      </c>
      <c r="AU19" s="204">
        <v>30688.73</v>
      </c>
      <c r="AV19" s="204">
        <v>0</v>
      </c>
      <c r="AW19" s="204">
        <v>880632.31</v>
      </c>
      <c r="AX19" s="204">
        <v>2277984.94</v>
      </c>
      <c r="AY19" s="204">
        <v>1087788.76</v>
      </c>
      <c r="AZ19" s="204">
        <v>116877.27</v>
      </c>
      <c r="BA19" s="204">
        <v>806818.5</v>
      </c>
      <c r="BB19" s="204">
        <v>33933987.630000003</v>
      </c>
      <c r="BC19" s="204">
        <v>0</v>
      </c>
      <c r="BD19" s="204">
        <v>3715671.68</v>
      </c>
      <c r="BE19" s="204">
        <v>4621086.6399999997</v>
      </c>
      <c r="BF19" s="204">
        <v>0</v>
      </c>
      <c r="BG19" s="204">
        <v>570746.02</v>
      </c>
      <c r="BH19" s="204">
        <v>0</v>
      </c>
      <c r="BI19" s="204">
        <v>0</v>
      </c>
      <c r="BJ19" s="204">
        <v>279853.90000000002</v>
      </c>
      <c r="BK19" s="204">
        <v>0</v>
      </c>
      <c r="BL19" s="204">
        <v>0</v>
      </c>
      <c r="BM19" s="204">
        <v>20477225.050000001</v>
      </c>
      <c r="BN19" s="204">
        <v>0</v>
      </c>
      <c r="BO19" s="204">
        <v>1117066.04</v>
      </c>
      <c r="BP19" s="204">
        <v>244384.02</v>
      </c>
      <c r="BQ19" s="204">
        <v>2837974.67</v>
      </c>
      <c r="BR19" s="204">
        <v>2570569.27</v>
      </c>
      <c r="BS19" s="204">
        <v>1124704.3700000001</v>
      </c>
      <c r="BT19" s="204">
        <v>21768412.149999999</v>
      </c>
      <c r="BU19" s="204">
        <v>165995.74</v>
      </c>
      <c r="BV19" s="204">
        <v>0</v>
      </c>
      <c r="BW19" s="204">
        <v>1534672.56</v>
      </c>
      <c r="BX19" s="204">
        <v>4076243.89</v>
      </c>
      <c r="BY19" s="204">
        <v>2468397.67</v>
      </c>
      <c r="BZ19" s="204">
        <v>6837.05</v>
      </c>
      <c r="CA19" s="204">
        <v>0</v>
      </c>
      <c r="CB19" s="204">
        <v>936367.6</v>
      </c>
      <c r="CC19" s="205">
        <f t="shared" si="0"/>
        <v>306611053.62</v>
      </c>
      <c r="CD19" s="288"/>
      <c r="CE19" s="288"/>
      <c r="CF19" s="288"/>
      <c r="CG19" s="288"/>
      <c r="CH19" s="288"/>
      <c r="CI19" s="288"/>
    </row>
    <row r="20" spans="1:87" s="293" customFormat="1">
      <c r="A20" s="294" t="s">
        <v>1648</v>
      </c>
      <c r="B20" s="295" t="s">
        <v>6</v>
      </c>
      <c r="C20" s="296" t="s">
        <v>7</v>
      </c>
      <c r="D20" s="297">
        <v>44010</v>
      </c>
      <c r="E20" s="306" t="s">
        <v>352</v>
      </c>
      <c r="F20" s="298" t="s">
        <v>370</v>
      </c>
      <c r="G20" s="299" t="s">
        <v>371</v>
      </c>
      <c r="H20" s="204">
        <v>-16933206.07</v>
      </c>
      <c r="I20" s="204">
        <v>0</v>
      </c>
      <c r="J20" s="204">
        <v>55244.75</v>
      </c>
      <c r="K20" s="204">
        <v>-3342</v>
      </c>
      <c r="L20" s="204">
        <v>0</v>
      </c>
      <c r="M20" s="204">
        <v>7810</v>
      </c>
      <c r="N20" s="204">
        <v>-57537915.549999997</v>
      </c>
      <c r="O20" s="204">
        <v>-361025.15</v>
      </c>
      <c r="P20" s="204">
        <v>-66483</v>
      </c>
      <c r="Q20" s="204">
        <v>-4842072.5999999996</v>
      </c>
      <c r="R20" s="204">
        <v>-492736</v>
      </c>
      <c r="S20" s="204">
        <v>-526808.5</v>
      </c>
      <c r="T20" s="204">
        <v>-13482.75</v>
      </c>
      <c r="U20" s="204">
        <v>-520813.11</v>
      </c>
      <c r="V20" s="204">
        <v>0</v>
      </c>
      <c r="W20" s="204">
        <v>-8890</v>
      </c>
      <c r="X20" s="204">
        <v>1815895.3</v>
      </c>
      <c r="Y20" s="204">
        <v>-259555.62</v>
      </c>
      <c r="Z20" s="204">
        <v>-52689338.07</v>
      </c>
      <c r="AA20" s="204">
        <v>-1441454</v>
      </c>
      <c r="AB20" s="204">
        <v>-83230.42</v>
      </c>
      <c r="AC20" s="204">
        <v>0</v>
      </c>
      <c r="AD20" s="204">
        <v>-708122</v>
      </c>
      <c r="AE20" s="204">
        <v>-4442</v>
      </c>
      <c r="AF20" s="204">
        <v>0</v>
      </c>
      <c r="AG20" s="204">
        <v>0</v>
      </c>
      <c r="AH20" s="204">
        <v>0</v>
      </c>
      <c r="AI20" s="204">
        <v>-144999719.5</v>
      </c>
      <c r="AJ20" s="204">
        <v>0</v>
      </c>
      <c r="AK20" s="204">
        <v>-118100</v>
      </c>
      <c r="AL20" s="204">
        <v>-21302</v>
      </c>
      <c r="AM20" s="204">
        <v>-91519</v>
      </c>
      <c r="AN20" s="204">
        <v>-95689</v>
      </c>
      <c r="AO20" s="204">
        <v>-195582</v>
      </c>
      <c r="AP20" s="204">
        <v>-155344</v>
      </c>
      <c r="AQ20" s="204">
        <v>-56573</v>
      </c>
      <c r="AR20" s="204">
        <v>-33654</v>
      </c>
      <c r="AS20" s="204">
        <v>-221532.84</v>
      </c>
      <c r="AT20" s="204">
        <v>620006.19999999995</v>
      </c>
      <c r="AU20" s="204">
        <v>-17369899</v>
      </c>
      <c r="AV20" s="204">
        <v>-107770</v>
      </c>
      <c r="AW20" s="204">
        <v>-179368</v>
      </c>
      <c r="AX20" s="204">
        <v>-426073.83</v>
      </c>
      <c r="AY20" s="204">
        <v>-78295</v>
      </c>
      <c r="AZ20" s="204">
        <v>-57016.69</v>
      </c>
      <c r="BA20" s="204">
        <v>-46661</v>
      </c>
      <c r="BB20" s="204">
        <v>-37460524</v>
      </c>
      <c r="BC20" s="204">
        <v>0</v>
      </c>
      <c r="BD20" s="204">
        <v>-251661.75</v>
      </c>
      <c r="BE20" s="204">
        <v>-35192</v>
      </c>
      <c r="BF20" s="204">
        <v>-50526</v>
      </c>
      <c r="BG20" s="204">
        <v>-118149.75</v>
      </c>
      <c r="BH20" s="204">
        <v>-169369.5</v>
      </c>
      <c r="BI20" s="204">
        <v>-1084831.72</v>
      </c>
      <c r="BJ20" s="204">
        <v>-157610</v>
      </c>
      <c r="BK20" s="204">
        <v>0</v>
      </c>
      <c r="BL20" s="204">
        <v>-26404</v>
      </c>
      <c r="BM20" s="204">
        <v>-25326053.350000001</v>
      </c>
      <c r="BN20" s="204">
        <v>-1854491</v>
      </c>
      <c r="BO20" s="204">
        <v>-7176</v>
      </c>
      <c r="BP20" s="204">
        <v>-6542</v>
      </c>
      <c r="BQ20" s="204">
        <v>965</v>
      </c>
      <c r="BR20" s="204">
        <v>0</v>
      </c>
      <c r="BS20" s="204">
        <v>-140</v>
      </c>
      <c r="BT20" s="204">
        <v>-49324703.799999997</v>
      </c>
      <c r="BU20" s="204">
        <v>-281834</v>
      </c>
      <c r="BV20" s="204">
        <v>0</v>
      </c>
      <c r="BW20" s="204">
        <v>-2055268.8</v>
      </c>
      <c r="BX20" s="204">
        <v>-511990.01</v>
      </c>
      <c r="BY20" s="204">
        <v>-4250058</v>
      </c>
      <c r="BZ20" s="204">
        <v>-62190.8</v>
      </c>
      <c r="CA20" s="204">
        <v>0</v>
      </c>
      <c r="CB20" s="204">
        <v>-841</v>
      </c>
      <c r="CC20" s="205">
        <f t="shared" si="0"/>
        <v>-421282651.93000007</v>
      </c>
      <c r="CD20" s="288"/>
      <c r="CE20" s="288"/>
      <c r="CF20" s="288"/>
      <c r="CG20" s="288"/>
      <c r="CH20" s="288"/>
      <c r="CI20" s="288"/>
    </row>
    <row r="21" spans="1:87" s="293" customFormat="1">
      <c r="A21" s="294" t="s">
        <v>1648</v>
      </c>
      <c r="B21" s="295" t="s">
        <v>6</v>
      </c>
      <c r="C21" s="296" t="s">
        <v>7</v>
      </c>
      <c r="D21" s="297">
        <v>44010</v>
      </c>
      <c r="E21" s="306" t="s">
        <v>352</v>
      </c>
      <c r="F21" s="298" t="s">
        <v>372</v>
      </c>
      <c r="G21" s="299" t="s">
        <v>373</v>
      </c>
      <c r="H21" s="204">
        <v>0</v>
      </c>
      <c r="I21" s="204">
        <v>0</v>
      </c>
      <c r="J21" s="204">
        <v>0</v>
      </c>
      <c r="K21" s="204">
        <v>0</v>
      </c>
      <c r="L21" s="204">
        <v>52896.75</v>
      </c>
      <c r="M21" s="204">
        <v>0</v>
      </c>
      <c r="N21" s="204">
        <v>4337270.49</v>
      </c>
      <c r="O21" s="204">
        <v>9405963</v>
      </c>
      <c r="P21" s="204">
        <v>410</v>
      </c>
      <c r="Q21" s="204">
        <v>12464719.140000001</v>
      </c>
      <c r="R21" s="204">
        <v>99844.5</v>
      </c>
      <c r="S21" s="204">
        <v>8524843.75</v>
      </c>
      <c r="T21" s="204">
        <v>14384034</v>
      </c>
      <c r="U21" s="204">
        <v>32103</v>
      </c>
      <c r="V21" s="204">
        <v>0</v>
      </c>
      <c r="W21" s="204">
        <v>0</v>
      </c>
      <c r="X21" s="204">
        <v>6847657.5999999996</v>
      </c>
      <c r="Y21" s="204">
        <v>0</v>
      </c>
      <c r="Z21" s="204">
        <v>178878.25</v>
      </c>
      <c r="AA21" s="204">
        <v>1952</v>
      </c>
      <c r="AB21" s="204">
        <v>178991.15</v>
      </c>
      <c r="AC21" s="204">
        <v>12747</v>
      </c>
      <c r="AD21" s="204">
        <v>4961648.71</v>
      </c>
      <c r="AE21" s="204">
        <v>176894.75</v>
      </c>
      <c r="AF21" s="204">
        <v>1965790.44</v>
      </c>
      <c r="AG21" s="204">
        <v>0</v>
      </c>
      <c r="AH21" s="204">
        <v>2617</v>
      </c>
      <c r="AI21" s="204">
        <v>131073.39000000001</v>
      </c>
      <c r="AJ21" s="204">
        <v>14948314.83</v>
      </c>
      <c r="AK21" s="204">
        <v>10624001</v>
      </c>
      <c r="AL21" s="204">
        <v>6064866</v>
      </c>
      <c r="AM21" s="204">
        <v>6063609</v>
      </c>
      <c r="AN21" s="204">
        <v>9859537</v>
      </c>
      <c r="AO21" s="204">
        <v>10658796</v>
      </c>
      <c r="AP21" s="204">
        <v>6795744</v>
      </c>
      <c r="AQ21" s="204">
        <v>13040219.75</v>
      </c>
      <c r="AR21" s="204">
        <v>9411969</v>
      </c>
      <c r="AS21" s="204">
        <v>9352102.5500000007</v>
      </c>
      <c r="AT21" s="204">
        <v>8073838</v>
      </c>
      <c r="AU21" s="204">
        <v>251377</v>
      </c>
      <c r="AV21" s="204">
        <v>2581834.25</v>
      </c>
      <c r="AW21" s="204">
        <v>6146000</v>
      </c>
      <c r="AX21" s="204">
        <v>3760609.2</v>
      </c>
      <c r="AY21" s="204">
        <v>3643554.65</v>
      </c>
      <c r="AZ21" s="204">
        <v>308701.75</v>
      </c>
      <c r="BA21" s="204">
        <v>902118.5</v>
      </c>
      <c r="BB21" s="204">
        <v>166842.5</v>
      </c>
      <c r="BC21" s="204">
        <v>1565671</v>
      </c>
      <c r="BD21" s="204">
        <v>5238116.4400000004</v>
      </c>
      <c r="BE21" s="204">
        <v>5380252</v>
      </c>
      <c r="BF21" s="204">
        <v>4503812</v>
      </c>
      <c r="BG21" s="204">
        <v>0</v>
      </c>
      <c r="BH21" s="204">
        <v>4864705.5999999996</v>
      </c>
      <c r="BI21" s="204">
        <v>3570864.75</v>
      </c>
      <c r="BJ21" s="204">
        <v>2022032.75</v>
      </c>
      <c r="BK21" s="204">
        <v>1473732.75</v>
      </c>
      <c r="BL21" s="204">
        <v>1558878</v>
      </c>
      <c r="BM21" s="204">
        <v>920</v>
      </c>
      <c r="BN21" s="204">
        <v>2831122.85</v>
      </c>
      <c r="BO21" s="204">
        <v>5818173.6500000004</v>
      </c>
      <c r="BP21" s="204">
        <v>2994714.9</v>
      </c>
      <c r="BQ21" s="204">
        <v>7887737.6500000004</v>
      </c>
      <c r="BR21" s="204">
        <v>6636743.9000000004</v>
      </c>
      <c r="BS21" s="204">
        <v>2596586.65</v>
      </c>
      <c r="BT21" s="204">
        <v>127990.39999999999</v>
      </c>
      <c r="BU21" s="204">
        <v>1468162.5</v>
      </c>
      <c r="BV21" s="204">
        <v>4084166.5</v>
      </c>
      <c r="BW21" s="204">
        <v>287294.5</v>
      </c>
      <c r="BX21" s="204">
        <v>13954839.050000001</v>
      </c>
      <c r="BY21" s="204">
        <v>0</v>
      </c>
      <c r="BZ21" s="204">
        <v>1068906.3500000001</v>
      </c>
      <c r="CA21" s="204">
        <v>420974.9</v>
      </c>
      <c r="CB21" s="204">
        <v>0</v>
      </c>
      <c r="CC21" s="205">
        <f t="shared" si="0"/>
        <v>266770768.99000004</v>
      </c>
      <c r="CD21" s="288"/>
      <c r="CE21" s="288"/>
      <c r="CF21" s="288"/>
      <c r="CG21" s="288"/>
      <c r="CH21" s="288"/>
      <c r="CI21" s="288"/>
    </row>
    <row r="22" spans="1:87" s="293" customFormat="1">
      <c r="A22" s="294" t="s">
        <v>1646</v>
      </c>
      <c r="B22" s="295" t="s">
        <v>6</v>
      </c>
      <c r="C22" s="296" t="s">
        <v>7</v>
      </c>
      <c r="D22" s="297">
        <v>41010</v>
      </c>
      <c r="E22" s="296" t="s">
        <v>341</v>
      </c>
      <c r="F22" s="298" t="s">
        <v>374</v>
      </c>
      <c r="G22" s="299" t="s">
        <v>375</v>
      </c>
      <c r="H22" s="204">
        <v>5998810.8799999999</v>
      </c>
      <c r="I22" s="204">
        <v>0</v>
      </c>
      <c r="J22" s="204">
        <v>13270</v>
      </c>
      <c r="K22" s="204">
        <v>1049100</v>
      </c>
      <c r="L22" s="204">
        <v>861750</v>
      </c>
      <c r="M22" s="204">
        <v>676075</v>
      </c>
      <c r="N22" s="204">
        <v>2567366.5</v>
      </c>
      <c r="O22" s="204">
        <v>17123155.5</v>
      </c>
      <c r="P22" s="204">
        <v>2797865</v>
      </c>
      <c r="Q22" s="204">
        <v>0</v>
      </c>
      <c r="R22" s="204">
        <v>1351893</v>
      </c>
      <c r="S22" s="204">
        <v>5006732.5</v>
      </c>
      <c r="T22" s="204">
        <v>2085907</v>
      </c>
      <c r="U22" s="204">
        <v>4723403.55</v>
      </c>
      <c r="V22" s="204">
        <v>0</v>
      </c>
      <c r="W22" s="204">
        <v>4045060</v>
      </c>
      <c r="X22" s="204">
        <v>2672529</v>
      </c>
      <c r="Y22" s="204">
        <v>731302.62</v>
      </c>
      <c r="Z22" s="204">
        <v>1254202.5</v>
      </c>
      <c r="AA22" s="204">
        <v>5351094</v>
      </c>
      <c r="AB22" s="204">
        <v>3918152.13</v>
      </c>
      <c r="AC22" s="204">
        <v>4038332.65</v>
      </c>
      <c r="AD22" s="204">
        <v>1957888</v>
      </c>
      <c r="AE22" s="204">
        <v>4465084.5</v>
      </c>
      <c r="AF22" s="204">
        <v>3023216.27</v>
      </c>
      <c r="AG22" s="204">
        <v>924428</v>
      </c>
      <c r="AH22" s="204">
        <v>14920</v>
      </c>
      <c r="AI22" s="204">
        <v>0</v>
      </c>
      <c r="AJ22" s="204">
        <v>2323939</v>
      </c>
      <c r="AK22" s="204">
        <v>705667</v>
      </c>
      <c r="AL22" s="204">
        <v>111153</v>
      </c>
      <c r="AM22" s="204">
        <v>2452290</v>
      </c>
      <c r="AN22" s="204">
        <v>1096025</v>
      </c>
      <c r="AO22" s="204">
        <v>1218300</v>
      </c>
      <c r="AP22" s="204">
        <v>1494744</v>
      </c>
      <c r="AQ22" s="204">
        <v>1826667</v>
      </c>
      <c r="AR22" s="204">
        <v>1247021</v>
      </c>
      <c r="AS22" s="204">
        <v>1660863.5</v>
      </c>
      <c r="AT22" s="204">
        <v>1843811.56</v>
      </c>
      <c r="AU22" s="204">
        <v>16000</v>
      </c>
      <c r="AV22" s="204">
        <v>54710</v>
      </c>
      <c r="AW22" s="204">
        <v>1315453</v>
      </c>
      <c r="AX22" s="204">
        <v>329130</v>
      </c>
      <c r="AY22" s="204">
        <v>42393</v>
      </c>
      <c r="AZ22" s="204">
        <v>0</v>
      </c>
      <c r="BA22" s="204">
        <v>108072</v>
      </c>
      <c r="BB22" s="204">
        <v>5770575</v>
      </c>
      <c r="BC22" s="204">
        <v>3826068.5</v>
      </c>
      <c r="BD22" s="204">
        <v>2376663.54</v>
      </c>
      <c r="BE22" s="204">
        <v>3499450</v>
      </c>
      <c r="BF22" s="204">
        <v>2554469</v>
      </c>
      <c r="BG22" s="204">
        <v>3154754</v>
      </c>
      <c r="BH22" s="204">
        <v>5691675</v>
      </c>
      <c r="BI22" s="204">
        <v>0</v>
      </c>
      <c r="BJ22" s="204">
        <v>0</v>
      </c>
      <c r="BK22" s="204">
        <v>711181</v>
      </c>
      <c r="BL22" s="204">
        <v>46394</v>
      </c>
      <c r="BM22" s="204">
        <v>4293424.75</v>
      </c>
      <c r="BN22" s="204">
        <v>410</v>
      </c>
      <c r="BO22" s="204">
        <v>916730</v>
      </c>
      <c r="BP22" s="204">
        <v>901668</v>
      </c>
      <c r="BQ22" s="204">
        <v>2849826</v>
      </c>
      <c r="BR22" s="204">
        <v>3010565</v>
      </c>
      <c r="BS22" s="204">
        <v>953170</v>
      </c>
      <c r="BT22" s="204">
        <v>2388501</v>
      </c>
      <c r="BU22" s="204">
        <v>4496486.5</v>
      </c>
      <c r="BV22" s="204">
        <v>1944751</v>
      </c>
      <c r="BW22" s="204">
        <v>5304416.66</v>
      </c>
      <c r="BX22" s="204">
        <v>7099346.2999999998</v>
      </c>
      <c r="BY22" s="204">
        <v>2234704.88</v>
      </c>
      <c r="BZ22" s="204">
        <v>2702432.1</v>
      </c>
      <c r="CA22" s="204">
        <v>619784</v>
      </c>
      <c r="CB22" s="204">
        <v>1700399.25</v>
      </c>
      <c r="CC22" s="205">
        <f t="shared" si="0"/>
        <v>163545623.13999999</v>
      </c>
      <c r="CD22" s="288"/>
      <c r="CE22" s="288"/>
      <c r="CF22" s="288"/>
      <c r="CG22" s="288"/>
      <c r="CH22" s="288"/>
      <c r="CI22" s="288"/>
    </row>
    <row r="23" spans="1:87" s="293" customFormat="1">
      <c r="A23" s="294" t="s">
        <v>1648</v>
      </c>
      <c r="B23" s="295" t="s">
        <v>6</v>
      </c>
      <c r="C23" s="296" t="s">
        <v>7</v>
      </c>
      <c r="D23" s="297">
        <v>43010</v>
      </c>
      <c r="E23" s="306" t="s">
        <v>355</v>
      </c>
      <c r="F23" s="298" t="s">
        <v>376</v>
      </c>
      <c r="G23" s="299" t="s">
        <v>377</v>
      </c>
      <c r="H23" s="204">
        <v>0</v>
      </c>
      <c r="I23" s="204">
        <v>0</v>
      </c>
      <c r="J23" s="204">
        <v>4559772.8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4">
        <v>0</v>
      </c>
      <c r="W23" s="204">
        <v>0</v>
      </c>
      <c r="X23" s="204">
        <v>0</v>
      </c>
      <c r="Y23" s="204">
        <v>0</v>
      </c>
      <c r="Z23" s="204">
        <v>0</v>
      </c>
      <c r="AA23" s="204">
        <v>3543342.7</v>
      </c>
      <c r="AB23" s="204">
        <v>0</v>
      </c>
      <c r="AC23" s="204">
        <v>6579601.7999999998</v>
      </c>
      <c r="AD23" s="204">
        <v>0</v>
      </c>
      <c r="AE23" s="204">
        <v>0</v>
      </c>
      <c r="AF23" s="204">
        <v>0</v>
      </c>
      <c r="AG23" s="204">
        <v>0</v>
      </c>
      <c r="AH23" s="204">
        <v>0</v>
      </c>
      <c r="AI23" s="204">
        <v>0</v>
      </c>
      <c r="AJ23" s="204">
        <v>0</v>
      </c>
      <c r="AK23" s="204">
        <v>0</v>
      </c>
      <c r="AL23" s="204">
        <v>0</v>
      </c>
      <c r="AM23" s="204">
        <v>0</v>
      </c>
      <c r="AN23" s="204">
        <v>0</v>
      </c>
      <c r="AO23" s="204">
        <v>0</v>
      </c>
      <c r="AP23" s="204">
        <v>0</v>
      </c>
      <c r="AQ23" s="204">
        <v>0</v>
      </c>
      <c r="AR23" s="204">
        <v>0</v>
      </c>
      <c r="AS23" s="204">
        <v>0</v>
      </c>
      <c r="AT23" s="204">
        <v>0</v>
      </c>
      <c r="AU23" s="204">
        <v>0</v>
      </c>
      <c r="AV23" s="204">
        <v>0</v>
      </c>
      <c r="AW23" s="204">
        <v>0</v>
      </c>
      <c r="AX23" s="204">
        <v>0</v>
      </c>
      <c r="AY23" s="204">
        <v>0</v>
      </c>
      <c r="AZ23" s="204">
        <v>4771205.0999999996</v>
      </c>
      <c r="BA23" s="204">
        <v>4178012.8</v>
      </c>
      <c r="BB23" s="204">
        <v>0</v>
      </c>
      <c r="BC23" s="204">
        <v>4801784.5</v>
      </c>
      <c r="BD23" s="204">
        <v>0</v>
      </c>
      <c r="BE23" s="204">
        <v>0</v>
      </c>
      <c r="BF23" s="204">
        <v>0</v>
      </c>
      <c r="BG23" s="204">
        <v>0</v>
      </c>
      <c r="BH23" s="204">
        <v>0</v>
      </c>
      <c r="BI23" s="204">
        <v>0</v>
      </c>
      <c r="BJ23" s="204">
        <v>0</v>
      </c>
      <c r="BK23" s="204">
        <v>0</v>
      </c>
      <c r="BL23" s="204">
        <v>0</v>
      </c>
      <c r="BM23" s="204">
        <v>0</v>
      </c>
      <c r="BN23" s="204">
        <v>6175636</v>
      </c>
      <c r="BO23" s="204">
        <v>0</v>
      </c>
      <c r="BP23" s="204">
        <v>0</v>
      </c>
      <c r="BQ23" s="204">
        <v>0</v>
      </c>
      <c r="BR23" s="204">
        <v>0</v>
      </c>
      <c r="BS23" s="204">
        <v>0</v>
      </c>
      <c r="BT23" s="204">
        <v>0</v>
      </c>
      <c r="BU23" s="204">
        <v>0</v>
      </c>
      <c r="BV23" s="204">
        <v>5574719.0999999996</v>
      </c>
      <c r="BW23" s="204">
        <v>0</v>
      </c>
      <c r="BX23" s="204">
        <v>0</v>
      </c>
      <c r="BY23" s="204">
        <v>5589234.0999999996</v>
      </c>
      <c r="BZ23" s="204">
        <v>0</v>
      </c>
      <c r="CA23" s="204">
        <v>0</v>
      </c>
      <c r="CB23" s="204">
        <v>0</v>
      </c>
      <c r="CC23" s="205">
        <f t="shared" si="0"/>
        <v>45773308.900000006</v>
      </c>
      <c r="CD23" s="288"/>
      <c r="CE23" s="288"/>
      <c r="CF23" s="288"/>
      <c r="CG23" s="288"/>
      <c r="CH23" s="288"/>
      <c r="CI23" s="288"/>
    </row>
    <row r="24" spans="1:87" s="293" customFormat="1">
      <c r="A24" s="294" t="s">
        <v>1648</v>
      </c>
      <c r="B24" s="295" t="s">
        <v>6</v>
      </c>
      <c r="C24" s="296" t="s">
        <v>7</v>
      </c>
      <c r="D24" s="297">
        <v>43010</v>
      </c>
      <c r="E24" s="306" t="s">
        <v>355</v>
      </c>
      <c r="F24" s="298" t="s">
        <v>378</v>
      </c>
      <c r="G24" s="299" t="s">
        <v>379</v>
      </c>
      <c r="H24" s="204">
        <v>31411185.649999999</v>
      </c>
      <c r="I24" s="204">
        <v>1823072.07</v>
      </c>
      <c r="J24" s="204">
        <v>17861888.460000001</v>
      </c>
      <c r="K24" s="204">
        <v>1514746.21</v>
      </c>
      <c r="L24" s="204">
        <v>1653716.65</v>
      </c>
      <c r="M24" s="204">
        <v>3382620.31</v>
      </c>
      <c r="N24" s="204">
        <v>1000000</v>
      </c>
      <c r="O24" s="204">
        <v>112000</v>
      </c>
      <c r="P24" s="204">
        <v>500000</v>
      </c>
      <c r="Q24" s="204">
        <v>17622170</v>
      </c>
      <c r="R24" s="204">
        <v>0</v>
      </c>
      <c r="S24" s="204">
        <v>5840371.0099999998</v>
      </c>
      <c r="T24" s="204">
        <v>9016959.7799999993</v>
      </c>
      <c r="U24" s="204">
        <v>1000</v>
      </c>
      <c r="V24" s="204">
        <v>6000000</v>
      </c>
      <c r="W24" s="204">
        <v>0</v>
      </c>
      <c r="X24" s="204">
        <v>13267577.48</v>
      </c>
      <c r="Y24" s="204">
        <v>5667002.4199999999</v>
      </c>
      <c r="Z24" s="204">
        <v>21267092.43</v>
      </c>
      <c r="AA24" s="204">
        <v>16287414.140000001</v>
      </c>
      <c r="AB24" s="204">
        <v>2386397.3199999998</v>
      </c>
      <c r="AC24" s="204">
        <v>21228082.239999998</v>
      </c>
      <c r="AD24" s="204">
        <v>658226.99</v>
      </c>
      <c r="AE24" s="204">
        <v>1463191.81</v>
      </c>
      <c r="AF24" s="204">
        <v>1197257.47</v>
      </c>
      <c r="AG24" s="204">
        <v>480393.27</v>
      </c>
      <c r="AH24" s="204">
        <v>1439046.56</v>
      </c>
      <c r="AI24" s="204">
        <v>1900000</v>
      </c>
      <c r="AJ24" s="204">
        <v>950000</v>
      </c>
      <c r="AK24" s="204">
        <v>870000</v>
      </c>
      <c r="AL24" s="204">
        <v>1730000</v>
      </c>
      <c r="AM24" s="204">
        <v>870000</v>
      </c>
      <c r="AN24" s="204">
        <v>850000</v>
      </c>
      <c r="AO24" s="204">
        <v>860000</v>
      </c>
      <c r="AP24" s="204">
        <v>860000</v>
      </c>
      <c r="AQ24" s="204">
        <v>1313697.6599999999</v>
      </c>
      <c r="AR24" s="204">
        <v>1280000</v>
      </c>
      <c r="AS24" s="204">
        <v>1506026.3</v>
      </c>
      <c r="AT24" s="204">
        <v>760000</v>
      </c>
      <c r="AU24" s="204">
        <v>18756343</v>
      </c>
      <c r="AV24" s="204">
        <v>0</v>
      </c>
      <c r="AW24" s="204">
        <v>105454.34</v>
      </c>
      <c r="AX24" s="204">
        <v>800000</v>
      </c>
      <c r="AY24" s="204">
        <v>3406409</v>
      </c>
      <c r="AZ24" s="204">
        <v>1700000</v>
      </c>
      <c r="BA24" s="204">
        <v>2611650</v>
      </c>
      <c r="BB24" s="204">
        <v>15335097</v>
      </c>
      <c r="BC24" s="204">
        <v>4882147</v>
      </c>
      <c r="BD24" s="204">
        <v>0</v>
      </c>
      <c r="BE24" s="204">
        <v>3500000</v>
      </c>
      <c r="BF24" s="204">
        <v>500000</v>
      </c>
      <c r="BG24" s="204">
        <v>1500000</v>
      </c>
      <c r="BH24" s="204">
        <v>51000</v>
      </c>
      <c r="BI24" s="204">
        <v>3608000</v>
      </c>
      <c r="BJ24" s="204">
        <v>2500000</v>
      </c>
      <c r="BK24" s="204">
        <v>2500000</v>
      </c>
      <c r="BL24" s="204">
        <v>9300809.8100000005</v>
      </c>
      <c r="BM24" s="204">
        <v>14445909.48</v>
      </c>
      <c r="BN24" s="204">
        <v>14994785.93</v>
      </c>
      <c r="BO24" s="204">
        <v>1255484.6599999999</v>
      </c>
      <c r="BP24" s="204">
        <v>1000000</v>
      </c>
      <c r="BQ24" s="204">
        <v>4266492</v>
      </c>
      <c r="BR24" s="204">
        <v>2117150</v>
      </c>
      <c r="BS24" s="204">
        <v>4749225</v>
      </c>
      <c r="BT24" s="204">
        <v>4177984.69</v>
      </c>
      <c r="BU24" s="204">
        <v>868858.33</v>
      </c>
      <c r="BV24" s="204">
        <v>5132412.47</v>
      </c>
      <c r="BW24" s="204">
        <v>7350535.2000000002</v>
      </c>
      <c r="BX24" s="204">
        <v>1826643.23</v>
      </c>
      <c r="BY24" s="204">
        <v>19398854.32</v>
      </c>
      <c r="BZ24" s="204">
        <v>1732258.74</v>
      </c>
      <c r="CA24" s="204">
        <v>862879.33</v>
      </c>
      <c r="CB24" s="204">
        <v>7268385.79</v>
      </c>
      <c r="CC24" s="205">
        <f t="shared" si="0"/>
        <v>359335905.55000013</v>
      </c>
      <c r="CD24" s="288"/>
      <c r="CE24" s="288"/>
      <c r="CF24" s="288"/>
      <c r="CG24" s="288"/>
      <c r="CH24" s="288"/>
      <c r="CI24" s="288"/>
    </row>
    <row r="25" spans="1:87" s="293" customFormat="1">
      <c r="A25" s="294" t="s">
        <v>1646</v>
      </c>
      <c r="B25" s="295" t="s">
        <v>6</v>
      </c>
      <c r="C25" s="296" t="s">
        <v>7</v>
      </c>
      <c r="D25" s="297">
        <v>41010</v>
      </c>
      <c r="E25" s="296" t="s">
        <v>341</v>
      </c>
      <c r="F25" s="298" t="s">
        <v>380</v>
      </c>
      <c r="G25" s="299" t="s">
        <v>1689</v>
      </c>
      <c r="H25" s="204">
        <v>29947829.18</v>
      </c>
      <c r="I25" s="204">
        <v>2268821.9500000002</v>
      </c>
      <c r="J25" s="204">
        <v>12878280.949999999</v>
      </c>
      <c r="K25" s="204">
        <v>1147848.21</v>
      </c>
      <c r="L25" s="204">
        <v>1047472.91</v>
      </c>
      <c r="M25" s="204">
        <v>208193.81</v>
      </c>
      <c r="N25" s="204">
        <v>52273550.130000003</v>
      </c>
      <c r="O25" s="204">
        <v>3987892.5</v>
      </c>
      <c r="P25" s="204">
        <v>870895</v>
      </c>
      <c r="Q25" s="204">
        <v>13179489.449999999</v>
      </c>
      <c r="R25" s="204">
        <v>1225511</v>
      </c>
      <c r="S25" s="204">
        <v>2461384.25</v>
      </c>
      <c r="T25" s="204">
        <v>3783860.35</v>
      </c>
      <c r="U25" s="204">
        <v>4149445.16</v>
      </c>
      <c r="V25" s="204">
        <v>302463.68</v>
      </c>
      <c r="W25" s="204">
        <v>1098729.8999999999</v>
      </c>
      <c r="X25" s="204">
        <v>588447</v>
      </c>
      <c r="Y25" s="204">
        <v>621253.29</v>
      </c>
      <c r="Z25" s="204">
        <v>7641060.8099999996</v>
      </c>
      <c r="AA25" s="204">
        <v>3755358.25</v>
      </c>
      <c r="AB25" s="204">
        <v>1904522.79</v>
      </c>
      <c r="AC25" s="204">
        <v>1183154.81</v>
      </c>
      <c r="AD25" s="204">
        <v>3657196.15</v>
      </c>
      <c r="AE25" s="204">
        <v>939771.5</v>
      </c>
      <c r="AF25" s="204">
        <v>2939735.97</v>
      </c>
      <c r="AG25" s="204">
        <v>398311.5</v>
      </c>
      <c r="AH25" s="204">
        <v>486671</v>
      </c>
      <c r="AI25" s="204">
        <v>49075287.659999996</v>
      </c>
      <c r="AJ25" s="204">
        <v>1387085.45</v>
      </c>
      <c r="AK25" s="204">
        <v>217750</v>
      </c>
      <c r="AL25" s="204">
        <v>400835.48</v>
      </c>
      <c r="AM25" s="204">
        <v>195823</v>
      </c>
      <c r="AN25" s="204">
        <v>854606</v>
      </c>
      <c r="AO25" s="204">
        <v>1533339.63</v>
      </c>
      <c r="AP25" s="204">
        <v>767968.25</v>
      </c>
      <c r="AQ25" s="204">
        <v>1810169.73</v>
      </c>
      <c r="AR25" s="204">
        <v>1037488.05</v>
      </c>
      <c r="AS25" s="204">
        <v>717382.49</v>
      </c>
      <c r="AT25" s="204">
        <v>699340.75</v>
      </c>
      <c r="AU25" s="204">
        <v>5854717.2000000002</v>
      </c>
      <c r="AV25" s="204">
        <v>433117.02</v>
      </c>
      <c r="AW25" s="204">
        <v>877272.13</v>
      </c>
      <c r="AX25" s="204">
        <v>1078425.5</v>
      </c>
      <c r="AY25" s="204">
        <v>328611.96999999997</v>
      </c>
      <c r="AZ25" s="204">
        <v>203150.71</v>
      </c>
      <c r="BA25" s="204">
        <v>373682.61</v>
      </c>
      <c r="BB25" s="204">
        <v>7514912.0499999998</v>
      </c>
      <c r="BC25" s="204">
        <v>407952</v>
      </c>
      <c r="BD25" s="204">
        <v>2085794</v>
      </c>
      <c r="BE25" s="204">
        <v>721945.59</v>
      </c>
      <c r="BF25" s="204">
        <v>1011896.06</v>
      </c>
      <c r="BG25" s="204">
        <v>4828460</v>
      </c>
      <c r="BH25" s="204">
        <v>1353613</v>
      </c>
      <c r="BI25" s="204">
        <v>1518899.18</v>
      </c>
      <c r="BJ25" s="204">
        <v>1417549.85</v>
      </c>
      <c r="BK25" s="204">
        <v>55587.199999999997</v>
      </c>
      <c r="BL25" s="204">
        <v>155723</v>
      </c>
      <c r="BM25" s="204">
        <v>5980412.4500000002</v>
      </c>
      <c r="BN25" s="204">
        <v>2274085</v>
      </c>
      <c r="BO25" s="204">
        <v>109362.8</v>
      </c>
      <c r="BP25" s="204">
        <v>500949</v>
      </c>
      <c r="BQ25" s="204">
        <v>776624</v>
      </c>
      <c r="BR25" s="204">
        <v>797369</v>
      </c>
      <c r="BS25" s="204">
        <v>340423.85</v>
      </c>
      <c r="BT25" s="204">
        <v>28682225.789999999</v>
      </c>
      <c r="BU25" s="204">
        <v>532833.01</v>
      </c>
      <c r="BV25" s="204">
        <v>692071</v>
      </c>
      <c r="BW25" s="204">
        <v>817369.56</v>
      </c>
      <c r="BX25" s="204">
        <v>1419089.25</v>
      </c>
      <c r="BY25" s="204">
        <v>7792628.3600000003</v>
      </c>
      <c r="BZ25" s="204">
        <v>567838.1</v>
      </c>
      <c r="CA25" s="204">
        <v>379533.85</v>
      </c>
      <c r="CB25" s="204">
        <v>1005653.65</v>
      </c>
      <c r="CC25" s="205">
        <f t="shared" si="0"/>
        <v>296534005.73000002</v>
      </c>
      <c r="CD25" s="288"/>
      <c r="CE25" s="288"/>
      <c r="CF25" s="288"/>
      <c r="CG25" s="288"/>
      <c r="CH25" s="288"/>
      <c r="CI25" s="288"/>
    </row>
    <row r="26" spans="1:87" s="293" customFormat="1">
      <c r="A26" s="294" t="s">
        <v>1647</v>
      </c>
      <c r="B26" s="295" t="s">
        <v>6</v>
      </c>
      <c r="C26" s="296" t="s">
        <v>7</v>
      </c>
      <c r="D26" s="297">
        <v>42010</v>
      </c>
      <c r="E26" s="296" t="s">
        <v>344</v>
      </c>
      <c r="F26" s="298" t="s">
        <v>381</v>
      </c>
      <c r="G26" s="299" t="s">
        <v>1690</v>
      </c>
      <c r="H26" s="204">
        <v>42807557.270000003</v>
      </c>
      <c r="I26" s="204">
        <v>682447.5</v>
      </c>
      <c r="J26" s="204">
        <v>14750765.800000001</v>
      </c>
      <c r="K26" s="204">
        <v>709705.28</v>
      </c>
      <c r="L26" s="204">
        <v>991726.89</v>
      </c>
      <c r="M26" s="204">
        <v>30406.6</v>
      </c>
      <c r="N26" s="204">
        <v>62535462.240000002</v>
      </c>
      <c r="O26" s="204">
        <v>0</v>
      </c>
      <c r="P26" s="204">
        <v>398797.95</v>
      </c>
      <c r="Q26" s="204">
        <v>21192853.399999999</v>
      </c>
      <c r="R26" s="204">
        <v>93149</v>
      </c>
      <c r="S26" s="204">
        <v>0</v>
      </c>
      <c r="T26" s="204">
        <v>14187282.289999999</v>
      </c>
      <c r="U26" s="204">
        <v>10204639.02</v>
      </c>
      <c r="V26" s="204">
        <v>71495.39</v>
      </c>
      <c r="W26" s="204">
        <v>2527791.56</v>
      </c>
      <c r="X26" s="204">
        <v>404283.5</v>
      </c>
      <c r="Y26" s="204">
        <v>54940.75</v>
      </c>
      <c r="Z26" s="204">
        <v>34093415.439999998</v>
      </c>
      <c r="AA26" s="204">
        <v>5100785.72</v>
      </c>
      <c r="AB26" s="204">
        <v>1703272.25</v>
      </c>
      <c r="AC26" s="204">
        <v>496861</v>
      </c>
      <c r="AD26" s="204">
        <v>189950.55</v>
      </c>
      <c r="AE26" s="204">
        <v>73084.600000000006</v>
      </c>
      <c r="AF26" s="204">
        <v>8895232.1999999993</v>
      </c>
      <c r="AG26" s="204">
        <v>22964.25</v>
      </c>
      <c r="AH26" s="204">
        <v>551914</v>
      </c>
      <c r="AI26" s="204">
        <v>79491006.870000005</v>
      </c>
      <c r="AJ26" s="204">
        <v>223828.58</v>
      </c>
      <c r="AK26" s="204">
        <v>23721.3</v>
      </c>
      <c r="AL26" s="204">
        <v>43959.7</v>
      </c>
      <c r="AM26" s="204">
        <v>49203</v>
      </c>
      <c r="AN26" s="204">
        <v>0</v>
      </c>
      <c r="AO26" s="204">
        <v>467192</v>
      </c>
      <c r="AP26" s="204">
        <v>35764</v>
      </c>
      <c r="AQ26" s="204">
        <v>453237.95</v>
      </c>
      <c r="AR26" s="204">
        <v>226039.95</v>
      </c>
      <c r="AS26" s="204">
        <v>147459.79999999999</v>
      </c>
      <c r="AT26" s="204">
        <v>49721.4</v>
      </c>
      <c r="AU26" s="204">
        <v>7149535.1600000001</v>
      </c>
      <c r="AV26" s="204">
        <v>81656.009999999995</v>
      </c>
      <c r="AW26" s="204">
        <v>79061.649999999994</v>
      </c>
      <c r="AX26" s="204">
        <v>184869.75</v>
      </c>
      <c r="AY26" s="204">
        <v>26813.25</v>
      </c>
      <c r="AZ26" s="204">
        <v>68029</v>
      </c>
      <c r="BA26" s="204">
        <v>199956.8</v>
      </c>
      <c r="BB26" s="204">
        <v>28711363.600000001</v>
      </c>
      <c r="BC26" s="204">
        <v>490507.5</v>
      </c>
      <c r="BD26" s="204">
        <v>446345</v>
      </c>
      <c r="BE26" s="204">
        <v>560424.05000000005</v>
      </c>
      <c r="BF26" s="204">
        <v>6582812.5</v>
      </c>
      <c r="BG26" s="204">
        <v>1409237</v>
      </c>
      <c r="BH26" s="204">
        <v>5532768.5</v>
      </c>
      <c r="BI26" s="204">
        <v>4082215.94</v>
      </c>
      <c r="BJ26" s="204">
        <v>1446233.55</v>
      </c>
      <c r="BK26" s="204">
        <v>101447</v>
      </c>
      <c r="BL26" s="204">
        <v>118248</v>
      </c>
      <c r="BM26" s="204">
        <v>28358776.34</v>
      </c>
      <c r="BN26" s="204">
        <v>9890925.1300000008</v>
      </c>
      <c r="BO26" s="204">
        <v>791863</v>
      </c>
      <c r="BP26" s="204">
        <v>0</v>
      </c>
      <c r="BQ26" s="204">
        <v>184647</v>
      </c>
      <c r="BR26" s="204">
        <v>0</v>
      </c>
      <c r="BS26" s="204">
        <v>0</v>
      </c>
      <c r="BT26" s="204">
        <v>18925000.260000002</v>
      </c>
      <c r="BU26" s="204">
        <v>890173.32</v>
      </c>
      <c r="BV26" s="204">
        <v>951440</v>
      </c>
      <c r="BW26" s="204">
        <v>1169826.27</v>
      </c>
      <c r="BX26" s="204">
        <v>1630296.87</v>
      </c>
      <c r="BY26" s="204">
        <v>14256652</v>
      </c>
      <c r="BZ26" s="204">
        <v>689935.25</v>
      </c>
      <c r="CA26" s="204">
        <v>419960</v>
      </c>
      <c r="CB26" s="204">
        <v>216969.51</v>
      </c>
      <c r="CC26" s="205">
        <f t="shared" si="0"/>
        <v>439629908.20999992</v>
      </c>
      <c r="CD26" s="288"/>
      <c r="CE26" s="288"/>
      <c r="CF26" s="288"/>
      <c r="CG26" s="288"/>
      <c r="CH26" s="288"/>
      <c r="CI26" s="288"/>
    </row>
    <row r="27" spans="1:87" s="293" customFormat="1">
      <c r="A27" s="294" t="s">
        <v>1648</v>
      </c>
      <c r="B27" s="295" t="s">
        <v>6</v>
      </c>
      <c r="C27" s="296" t="s">
        <v>7</v>
      </c>
      <c r="D27" s="297">
        <v>41010</v>
      </c>
      <c r="E27" s="296" t="s">
        <v>341</v>
      </c>
      <c r="F27" s="298" t="s">
        <v>382</v>
      </c>
      <c r="G27" s="299" t="s">
        <v>1691</v>
      </c>
      <c r="H27" s="204">
        <v>0</v>
      </c>
      <c r="I27" s="204">
        <v>0</v>
      </c>
      <c r="J27" s="204">
        <v>0</v>
      </c>
      <c r="K27" s="204">
        <v>-293384.40000000002</v>
      </c>
      <c r="L27" s="204">
        <v>-1253515.07</v>
      </c>
      <c r="M27" s="204">
        <v>0</v>
      </c>
      <c r="N27" s="204">
        <v>0</v>
      </c>
      <c r="O27" s="204">
        <v>0</v>
      </c>
      <c r="P27" s="204">
        <v>-1976.08</v>
      </c>
      <c r="Q27" s="204">
        <v>0</v>
      </c>
      <c r="R27" s="204">
        <v>-5014.7</v>
      </c>
      <c r="S27" s="204">
        <v>0</v>
      </c>
      <c r="T27" s="204">
        <v>-10040390.83</v>
      </c>
      <c r="U27" s="204">
        <v>-621104.52</v>
      </c>
      <c r="V27" s="204">
        <v>0</v>
      </c>
      <c r="W27" s="204">
        <v>-190614.25</v>
      </c>
      <c r="X27" s="204">
        <v>0</v>
      </c>
      <c r="Y27" s="204">
        <v>0</v>
      </c>
      <c r="Z27" s="204">
        <v>-2357017.8199999998</v>
      </c>
      <c r="AA27" s="204">
        <v>0</v>
      </c>
      <c r="AB27" s="204">
        <v>-1207187.51</v>
      </c>
      <c r="AC27" s="204">
        <v>0</v>
      </c>
      <c r="AD27" s="204">
        <v>-84763.67</v>
      </c>
      <c r="AE27" s="204">
        <v>-3793.4</v>
      </c>
      <c r="AF27" s="204">
        <v>0</v>
      </c>
      <c r="AG27" s="204">
        <v>0</v>
      </c>
      <c r="AH27" s="204">
        <v>-61777</v>
      </c>
      <c r="AI27" s="204">
        <v>0</v>
      </c>
      <c r="AJ27" s="204">
        <v>0</v>
      </c>
      <c r="AK27" s="204">
        <v>-6541.7</v>
      </c>
      <c r="AL27" s="204">
        <v>-1530.1</v>
      </c>
      <c r="AM27" s="204">
        <v>0</v>
      </c>
      <c r="AN27" s="204">
        <v>0</v>
      </c>
      <c r="AO27" s="204">
        <v>-389680.5</v>
      </c>
      <c r="AP27" s="204">
        <v>0</v>
      </c>
      <c r="AQ27" s="204">
        <v>-1083</v>
      </c>
      <c r="AR27" s="204">
        <v>-3924.55</v>
      </c>
      <c r="AS27" s="204">
        <v>0</v>
      </c>
      <c r="AT27" s="204">
        <v>-92945.62</v>
      </c>
      <c r="AU27" s="204">
        <v>-2074435.19</v>
      </c>
      <c r="AV27" s="204">
        <v>0</v>
      </c>
      <c r="AW27" s="204">
        <v>0</v>
      </c>
      <c r="AX27" s="204">
        <v>-81023.33</v>
      </c>
      <c r="AY27" s="204">
        <v>0</v>
      </c>
      <c r="AZ27" s="204">
        <v>0</v>
      </c>
      <c r="BA27" s="204">
        <v>0</v>
      </c>
      <c r="BB27" s="204">
        <v>0</v>
      </c>
      <c r="BC27" s="204">
        <v>0</v>
      </c>
      <c r="BD27" s="204">
        <v>-424173.69</v>
      </c>
      <c r="BE27" s="204">
        <v>0</v>
      </c>
      <c r="BF27" s="204">
        <v>0</v>
      </c>
      <c r="BG27" s="204">
        <v>0</v>
      </c>
      <c r="BH27" s="204">
        <v>-446282.99</v>
      </c>
      <c r="BI27" s="204">
        <v>-268375.90000000002</v>
      </c>
      <c r="BJ27" s="204">
        <v>0</v>
      </c>
      <c r="BK27" s="204">
        <v>0</v>
      </c>
      <c r="BL27" s="204">
        <v>0</v>
      </c>
      <c r="BM27" s="204">
        <v>-14228756.73</v>
      </c>
      <c r="BN27" s="204">
        <v>0</v>
      </c>
      <c r="BO27" s="204">
        <v>0</v>
      </c>
      <c r="BP27" s="204">
        <v>-7309.94</v>
      </c>
      <c r="BQ27" s="204">
        <v>0</v>
      </c>
      <c r="BR27" s="204">
        <v>-74103.95</v>
      </c>
      <c r="BS27" s="204">
        <v>-37347.599999999999</v>
      </c>
      <c r="BT27" s="204">
        <v>0</v>
      </c>
      <c r="BU27" s="204">
        <v>-4189.5</v>
      </c>
      <c r="BV27" s="204">
        <v>0</v>
      </c>
      <c r="BW27" s="204">
        <v>-165967.72</v>
      </c>
      <c r="BX27" s="204">
        <v>-523501.36</v>
      </c>
      <c r="BY27" s="204">
        <v>-7177436.3499999996</v>
      </c>
      <c r="BZ27" s="204">
        <v>-268323.55</v>
      </c>
      <c r="CA27" s="204">
        <v>0</v>
      </c>
      <c r="CB27" s="204">
        <v>-30494.560000000001</v>
      </c>
      <c r="CC27" s="205">
        <f t="shared" si="0"/>
        <v>-42427967.079999998</v>
      </c>
      <c r="CD27" s="288"/>
      <c r="CE27" s="288"/>
      <c r="CF27" s="288"/>
      <c r="CG27" s="288"/>
      <c r="CH27" s="288"/>
      <c r="CI27" s="288"/>
    </row>
    <row r="28" spans="1:87" s="293" customFormat="1">
      <c r="A28" s="294" t="s">
        <v>1648</v>
      </c>
      <c r="B28" s="295" t="s">
        <v>6</v>
      </c>
      <c r="C28" s="296" t="s">
        <v>7</v>
      </c>
      <c r="D28" s="297">
        <v>42010</v>
      </c>
      <c r="E28" s="296" t="s">
        <v>344</v>
      </c>
      <c r="F28" s="298" t="s">
        <v>383</v>
      </c>
      <c r="G28" s="299" t="s">
        <v>1692</v>
      </c>
      <c r="H28" s="204">
        <v>0</v>
      </c>
      <c r="I28" s="204">
        <v>0</v>
      </c>
      <c r="J28" s="204">
        <v>4009952.63</v>
      </c>
      <c r="K28" s="204">
        <v>37187.85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v>1673274.99</v>
      </c>
      <c r="U28" s="204">
        <v>270251.2</v>
      </c>
      <c r="V28" s="204">
        <v>0</v>
      </c>
      <c r="W28" s="204">
        <v>0</v>
      </c>
      <c r="X28" s="204">
        <v>0</v>
      </c>
      <c r="Y28" s="204">
        <v>0</v>
      </c>
      <c r="Z28" s="204">
        <v>0</v>
      </c>
      <c r="AA28" s="204">
        <v>48255.08</v>
      </c>
      <c r="AB28" s="204">
        <v>44508.97</v>
      </c>
      <c r="AC28" s="204">
        <v>0</v>
      </c>
      <c r="AD28" s="204">
        <v>0</v>
      </c>
      <c r="AE28" s="204">
        <v>2180.6999999999998</v>
      </c>
      <c r="AF28" s="204">
        <v>0</v>
      </c>
      <c r="AG28" s="204">
        <v>0</v>
      </c>
      <c r="AH28" s="204">
        <v>0</v>
      </c>
      <c r="AI28" s="204">
        <v>0</v>
      </c>
      <c r="AJ28" s="204">
        <v>706205.11</v>
      </c>
      <c r="AK28" s="204">
        <v>0</v>
      </c>
      <c r="AL28" s="204">
        <v>0</v>
      </c>
      <c r="AM28" s="204">
        <v>161711.32</v>
      </c>
      <c r="AN28" s="204">
        <v>0</v>
      </c>
      <c r="AO28" s="204">
        <v>78866.5</v>
      </c>
      <c r="AP28" s="204">
        <v>1810.08</v>
      </c>
      <c r="AQ28" s="204">
        <v>0</v>
      </c>
      <c r="AR28" s="204">
        <v>9011.2999999999993</v>
      </c>
      <c r="AS28" s="204">
        <v>0</v>
      </c>
      <c r="AT28" s="204">
        <v>635058.88</v>
      </c>
      <c r="AU28" s="204">
        <v>0</v>
      </c>
      <c r="AV28" s="204">
        <v>0</v>
      </c>
      <c r="AW28" s="204">
        <v>0</v>
      </c>
      <c r="AX28" s="204">
        <v>343589.58</v>
      </c>
      <c r="AY28" s="204">
        <v>0</v>
      </c>
      <c r="AZ28" s="204">
        <v>12437.52</v>
      </c>
      <c r="BA28" s="204">
        <v>4957.8999999999996</v>
      </c>
      <c r="BB28" s="204">
        <v>0</v>
      </c>
      <c r="BC28" s="204">
        <v>0</v>
      </c>
      <c r="BD28" s="204">
        <v>35680.65</v>
      </c>
      <c r="BE28" s="204">
        <v>0</v>
      </c>
      <c r="BF28" s="204">
        <v>0</v>
      </c>
      <c r="BG28" s="204">
        <v>0</v>
      </c>
      <c r="BH28" s="204">
        <v>0</v>
      </c>
      <c r="BI28" s="204">
        <v>38142.5</v>
      </c>
      <c r="BJ28" s="204">
        <v>0</v>
      </c>
      <c r="BK28" s="204">
        <v>0</v>
      </c>
      <c r="BL28" s="204">
        <v>0</v>
      </c>
      <c r="BM28" s="204">
        <v>869263.15</v>
      </c>
      <c r="BN28" s="204">
        <v>0</v>
      </c>
      <c r="BO28" s="204">
        <v>0</v>
      </c>
      <c r="BP28" s="204">
        <v>0</v>
      </c>
      <c r="BQ28" s="204">
        <v>0</v>
      </c>
      <c r="BR28" s="204">
        <v>428.76</v>
      </c>
      <c r="BS28" s="204">
        <v>4528.7</v>
      </c>
      <c r="BT28" s="204">
        <v>0</v>
      </c>
      <c r="BU28" s="204">
        <v>7671.25</v>
      </c>
      <c r="BV28" s="204">
        <v>0</v>
      </c>
      <c r="BW28" s="204">
        <v>45965.07</v>
      </c>
      <c r="BX28" s="204">
        <v>212095.09</v>
      </c>
      <c r="BY28" s="204">
        <v>389400.83</v>
      </c>
      <c r="BZ28" s="204">
        <v>0</v>
      </c>
      <c r="CA28" s="204">
        <v>0</v>
      </c>
      <c r="CB28" s="204">
        <v>173006.91</v>
      </c>
      <c r="CC28" s="205">
        <f t="shared" si="0"/>
        <v>9815442.5199999996</v>
      </c>
      <c r="CD28" s="288"/>
      <c r="CE28" s="288"/>
      <c r="CF28" s="288"/>
      <c r="CG28" s="288"/>
      <c r="CH28" s="288"/>
      <c r="CI28" s="288"/>
    </row>
    <row r="29" spans="1:87" s="293" customFormat="1">
      <c r="A29" s="294" t="s">
        <v>1648</v>
      </c>
      <c r="B29" s="295" t="s">
        <v>6</v>
      </c>
      <c r="C29" s="296" t="s">
        <v>7</v>
      </c>
      <c r="D29" s="297">
        <v>41010</v>
      </c>
      <c r="E29" s="296" t="s">
        <v>341</v>
      </c>
      <c r="F29" s="298" t="s">
        <v>384</v>
      </c>
      <c r="G29" s="299" t="s">
        <v>385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1331810</v>
      </c>
      <c r="P29" s="204">
        <v>35890.06</v>
      </c>
      <c r="Q29" s="204">
        <v>0</v>
      </c>
      <c r="R29" s="204">
        <v>0</v>
      </c>
      <c r="S29" s="204">
        <v>0</v>
      </c>
      <c r="T29" s="204">
        <v>0</v>
      </c>
      <c r="U29" s="204">
        <v>0</v>
      </c>
      <c r="V29" s="204">
        <v>0</v>
      </c>
      <c r="W29" s="204">
        <v>0</v>
      </c>
      <c r="X29" s="204">
        <v>0</v>
      </c>
      <c r="Y29" s="204">
        <v>0</v>
      </c>
      <c r="Z29" s="204">
        <v>0</v>
      </c>
      <c r="AA29" s="204">
        <v>0</v>
      </c>
      <c r="AB29" s="204">
        <v>0</v>
      </c>
      <c r="AC29" s="204">
        <v>0</v>
      </c>
      <c r="AD29" s="204">
        <v>0</v>
      </c>
      <c r="AE29" s="204">
        <v>77530</v>
      </c>
      <c r="AF29" s="204">
        <v>0</v>
      </c>
      <c r="AG29" s="204">
        <v>0</v>
      </c>
      <c r="AH29" s="204">
        <v>1502819</v>
      </c>
      <c r="AI29" s="204">
        <v>0</v>
      </c>
      <c r="AJ29" s="204">
        <v>0</v>
      </c>
      <c r="AK29" s="204">
        <v>0</v>
      </c>
      <c r="AL29" s="204">
        <v>803843.86</v>
      </c>
      <c r="AM29" s="204">
        <v>0</v>
      </c>
      <c r="AN29" s="204">
        <v>0</v>
      </c>
      <c r="AO29" s="204">
        <v>0</v>
      </c>
      <c r="AP29" s="204">
        <v>0</v>
      </c>
      <c r="AQ29" s="204">
        <v>0</v>
      </c>
      <c r="AR29" s="204">
        <v>0</v>
      </c>
      <c r="AS29" s="204">
        <v>0</v>
      </c>
      <c r="AT29" s="204">
        <v>0</v>
      </c>
      <c r="AU29" s="204">
        <v>0</v>
      </c>
      <c r="AV29" s="204">
        <v>0</v>
      </c>
      <c r="AW29" s="204">
        <v>0</v>
      </c>
      <c r="AX29" s="204">
        <v>0</v>
      </c>
      <c r="AY29" s="204">
        <v>0</v>
      </c>
      <c r="AZ29" s="204">
        <v>0</v>
      </c>
      <c r="BA29" s="204">
        <v>0</v>
      </c>
      <c r="BB29" s="204">
        <v>0</v>
      </c>
      <c r="BC29" s="204">
        <v>0</v>
      </c>
      <c r="BD29" s="204">
        <v>0</v>
      </c>
      <c r="BE29" s="204">
        <v>157700</v>
      </c>
      <c r="BF29" s="204">
        <v>0</v>
      </c>
      <c r="BG29" s="204">
        <v>0</v>
      </c>
      <c r="BH29" s="204">
        <v>0</v>
      </c>
      <c r="BI29" s="204">
        <v>1688642</v>
      </c>
      <c r="BJ29" s="204">
        <v>0</v>
      </c>
      <c r="BK29" s="204">
        <v>0</v>
      </c>
      <c r="BL29" s="204">
        <v>0</v>
      </c>
      <c r="BM29" s="204">
        <v>0</v>
      </c>
      <c r="BN29" s="204">
        <v>70750</v>
      </c>
      <c r="BO29" s="204">
        <v>0</v>
      </c>
      <c r="BP29" s="204">
        <v>0</v>
      </c>
      <c r="BQ29" s="204">
        <v>0</v>
      </c>
      <c r="BR29" s="204">
        <v>0</v>
      </c>
      <c r="BS29" s="204">
        <v>0</v>
      </c>
      <c r="BT29" s="204">
        <v>0</v>
      </c>
      <c r="BU29" s="204">
        <v>0</v>
      </c>
      <c r="BV29" s="204">
        <v>0</v>
      </c>
      <c r="BW29" s="204">
        <v>0</v>
      </c>
      <c r="BX29" s="204">
        <v>0</v>
      </c>
      <c r="BY29" s="204">
        <v>0</v>
      </c>
      <c r="BZ29" s="204">
        <v>0</v>
      </c>
      <c r="CA29" s="204">
        <v>0</v>
      </c>
      <c r="CB29" s="204">
        <v>0</v>
      </c>
      <c r="CC29" s="205">
        <f t="shared" si="0"/>
        <v>5668984.9199999999</v>
      </c>
      <c r="CD29" s="288"/>
      <c r="CE29" s="288"/>
      <c r="CF29" s="288"/>
      <c r="CG29" s="288"/>
      <c r="CH29" s="288"/>
      <c r="CI29" s="288"/>
    </row>
    <row r="30" spans="1:87" s="293" customFormat="1">
      <c r="A30" s="294" t="s">
        <v>1648</v>
      </c>
      <c r="B30" s="295" t="s">
        <v>6</v>
      </c>
      <c r="C30" s="296" t="s">
        <v>7</v>
      </c>
      <c r="D30" s="297">
        <v>42010</v>
      </c>
      <c r="E30" s="296" t="s">
        <v>344</v>
      </c>
      <c r="F30" s="298" t="s">
        <v>386</v>
      </c>
      <c r="G30" s="299" t="s">
        <v>387</v>
      </c>
      <c r="H30" s="204">
        <v>0</v>
      </c>
      <c r="I30" s="204">
        <v>0</v>
      </c>
      <c r="J30" s="204">
        <v>0</v>
      </c>
      <c r="K30" s="204">
        <v>0</v>
      </c>
      <c r="L30" s="204">
        <v>1644814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v>0</v>
      </c>
      <c r="U30" s="204">
        <v>0</v>
      </c>
      <c r="V30" s="204">
        <v>0</v>
      </c>
      <c r="W30" s="204">
        <v>0</v>
      </c>
      <c r="X30" s="204">
        <v>0</v>
      </c>
      <c r="Y30" s="204">
        <v>0</v>
      </c>
      <c r="Z30" s="204">
        <v>0</v>
      </c>
      <c r="AA30" s="204">
        <v>507938.19</v>
      </c>
      <c r="AB30" s="204">
        <v>0</v>
      </c>
      <c r="AC30" s="204">
        <v>135322.19</v>
      </c>
      <c r="AD30" s="204">
        <v>203759.7</v>
      </c>
      <c r="AE30" s="204">
        <v>1204912.6200000001</v>
      </c>
      <c r="AF30" s="204">
        <v>36407.4</v>
      </c>
      <c r="AG30" s="204">
        <v>0</v>
      </c>
      <c r="AH30" s="204">
        <v>417801.78</v>
      </c>
      <c r="AI30" s="204">
        <v>0</v>
      </c>
      <c r="AJ30" s="204">
        <v>0</v>
      </c>
      <c r="AK30" s="204">
        <v>0</v>
      </c>
      <c r="AL30" s="204">
        <v>0</v>
      </c>
      <c r="AM30" s="204">
        <v>0</v>
      </c>
      <c r="AN30" s="204">
        <v>0</v>
      </c>
      <c r="AO30" s="204">
        <v>0</v>
      </c>
      <c r="AP30" s="204">
        <v>0</v>
      </c>
      <c r="AQ30" s="204">
        <v>0</v>
      </c>
      <c r="AR30" s="204">
        <v>0</v>
      </c>
      <c r="AS30" s="204">
        <v>0</v>
      </c>
      <c r="AT30" s="204">
        <v>0</v>
      </c>
      <c r="AU30" s="204">
        <v>0</v>
      </c>
      <c r="AV30" s="204">
        <v>0</v>
      </c>
      <c r="AW30" s="204">
        <v>0</v>
      </c>
      <c r="AX30" s="204">
        <v>0</v>
      </c>
      <c r="AY30" s="204">
        <v>0</v>
      </c>
      <c r="AZ30" s="204">
        <v>0</v>
      </c>
      <c r="BA30" s="204">
        <v>0</v>
      </c>
      <c r="BB30" s="204">
        <v>0</v>
      </c>
      <c r="BC30" s="204">
        <v>0</v>
      </c>
      <c r="BD30" s="204">
        <v>0</v>
      </c>
      <c r="BE30" s="204">
        <v>0</v>
      </c>
      <c r="BF30" s="204">
        <v>0</v>
      </c>
      <c r="BG30" s="204">
        <v>0</v>
      </c>
      <c r="BH30" s="204">
        <v>0</v>
      </c>
      <c r="BI30" s="204">
        <v>0</v>
      </c>
      <c r="BJ30" s="204">
        <v>0</v>
      </c>
      <c r="BK30" s="204">
        <v>0</v>
      </c>
      <c r="BL30" s="204">
        <v>0</v>
      </c>
      <c r="BM30" s="204">
        <v>0</v>
      </c>
      <c r="BN30" s="204">
        <v>0</v>
      </c>
      <c r="BO30" s="204">
        <v>0</v>
      </c>
      <c r="BP30" s="204">
        <v>0</v>
      </c>
      <c r="BQ30" s="204">
        <v>0</v>
      </c>
      <c r="BR30" s="204">
        <v>0</v>
      </c>
      <c r="BS30" s="204">
        <v>0</v>
      </c>
      <c r="BT30" s="204">
        <v>0</v>
      </c>
      <c r="BU30" s="204">
        <v>0</v>
      </c>
      <c r="BV30" s="204">
        <v>279745.2</v>
      </c>
      <c r="BW30" s="204">
        <v>1951255.8</v>
      </c>
      <c r="BX30" s="204">
        <v>1221282.51</v>
      </c>
      <c r="BY30" s="204">
        <v>646971.80000000005</v>
      </c>
      <c r="BZ30" s="204">
        <v>0</v>
      </c>
      <c r="CA30" s="204">
        <v>0</v>
      </c>
      <c r="CB30" s="204">
        <v>0</v>
      </c>
      <c r="CC30" s="205">
        <f t="shared" si="0"/>
        <v>8250211.1899999995</v>
      </c>
      <c r="CD30" s="288"/>
      <c r="CE30" s="288"/>
      <c r="CF30" s="288"/>
      <c r="CG30" s="288"/>
      <c r="CH30" s="288"/>
      <c r="CI30" s="288"/>
    </row>
    <row r="31" spans="1:87" s="293" customFormat="1">
      <c r="A31" s="294" t="s">
        <v>1648</v>
      </c>
      <c r="B31" s="295" t="s">
        <v>6</v>
      </c>
      <c r="C31" s="296" t="s">
        <v>7</v>
      </c>
      <c r="D31" s="297">
        <v>43010</v>
      </c>
      <c r="E31" s="306" t="s">
        <v>355</v>
      </c>
      <c r="F31" s="298" t="s">
        <v>388</v>
      </c>
      <c r="G31" s="299" t="s">
        <v>389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04">
        <v>0</v>
      </c>
      <c r="Y31" s="204">
        <v>0</v>
      </c>
      <c r="Z31" s="204">
        <v>0</v>
      </c>
      <c r="AA31" s="204">
        <v>0</v>
      </c>
      <c r="AB31" s="204">
        <v>0</v>
      </c>
      <c r="AC31" s="204">
        <v>-1387774.27</v>
      </c>
      <c r="AD31" s="204">
        <v>0</v>
      </c>
      <c r="AE31" s="204">
        <v>0</v>
      </c>
      <c r="AF31" s="204">
        <v>0</v>
      </c>
      <c r="AG31" s="204">
        <v>-18937580.5</v>
      </c>
      <c r="AH31" s="204">
        <v>0</v>
      </c>
      <c r="AI31" s="204">
        <v>0</v>
      </c>
      <c r="AJ31" s="204">
        <v>0</v>
      </c>
      <c r="AK31" s="204">
        <v>0</v>
      </c>
      <c r="AL31" s="204">
        <v>0</v>
      </c>
      <c r="AM31" s="204">
        <v>0</v>
      </c>
      <c r="AN31" s="204">
        <v>0</v>
      </c>
      <c r="AO31" s="204">
        <v>0</v>
      </c>
      <c r="AP31" s="204">
        <v>0</v>
      </c>
      <c r="AQ31" s="204">
        <v>0</v>
      </c>
      <c r="AR31" s="204">
        <v>0</v>
      </c>
      <c r="AS31" s="204">
        <v>0</v>
      </c>
      <c r="AT31" s="204">
        <v>0</v>
      </c>
      <c r="AU31" s="204">
        <v>0</v>
      </c>
      <c r="AV31" s="204">
        <v>0</v>
      </c>
      <c r="AW31" s="204">
        <v>0</v>
      </c>
      <c r="AX31" s="204">
        <v>0</v>
      </c>
      <c r="AY31" s="204">
        <v>0</v>
      </c>
      <c r="AZ31" s="204">
        <v>0</v>
      </c>
      <c r="BA31" s="204">
        <v>0</v>
      </c>
      <c r="BB31" s="204">
        <v>0</v>
      </c>
      <c r="BC31" s="204">
        <v>0</v>
      </c>
      <c r="BD31" s="204">
        <v>0</v>
      </c>
      <c r="BE31" s="204">
        <v>0</v>
      </c>
      <c r="BF31" s="204">
        <v>0</v>
      </c>
      <c r="BG31" s="204">
        <v>0</v>
      </c>
      <c r="BH31" s="204">
        <v>0</v>
      </c>
      <c r="BI31" s="204">
        <v>0</v>
      </c>
      <c r="BJ31" s="204">
        <v>0</v>
      </c>
      <c r="BK31" s="204">
        <v>0</v>
      </c>
      <c r="BL31" s="204">
        <v>0</v>
      </c>
      <c r="BM31" s="204">
        <v>0</v>
      </c>
      <c r="BN31" s="204">
        <v>0</v>
      </c>
      <c r="BO31" s="204">
        <v>0</v>
      </c>
      <c r="BP31" s="204">
        <v>0</v>
      </c>
      <c r="BQ31" s="204">
        <v>0</v>
      </c>
      <c r="BR31" s="204">
        <v>0</v>
      </c>
      <c r="BS31" s="204">
        <v>0</v>
      </c>
      <c r="BT31" s="204">
        <v>0</v>
      </c>
      <c r="BU31" s="204">
        <v>0</v>
      </c>
      <c r="BV31" s="204">
        <v>0</v>
      </c>
      <c r="BW31" s="204">
        <v>-13224.5</v>
      </c>
      <c r="BX31" s="204">
        <v>0</v>
      </c>
      <c r="BY31" s="204">
        <v>0</v>
      </c>
      <c r="BZ31" s="204">
        <v>0</v>
      </c>
      <c r="CA31" s="204">
        <v>0</v>
      </c>
      <c r="CB31" s="204">
        <v>0</v>
      </c>
      <c r="CC31" s="205">
        <f t="shared" si="0"/>
        <v>-20338579.27</v>
      </c>
      <c r="CD31" s="288"/>
      <c r="CE31" s="288"/>
      <c r="CF31" s="288"/>
      <c r="CG31" s="288"/>
      <c r="CH31" s="288"/>
      <c r="CI31" s="288"/>
    </row>
    <row r="32" spans="1:87" s="293" customFormat="1">
      <c r="A32" s="294" t="s">
        <v>1648</v>
      </c>
      <c r="B32" s="295" t="s">
        <v>6</v>
      </c>
      <c r="C32" s="296" t="s">
        <v>7</v>
      </c>
      <c r="D32" s="297">
        <v>43010</v>
      </c>
      <c r="E32" s="306" t="s">
        <v>355</v>
      </c>
      <c r="F32" s="298" t="s">
        <v>390</v>
      </c>
      <c r="G32" s="299" t="s">
        <v>1693</v>
      </c>
      <c r="H32" s="204">
        <v>-3786</v>
      </c>
      <c r="I32" s="204">
        <v>0</v>
      </c>
      <c r="J32" s="204">
        <v>0</v>
      </c>
      <c r="K32" s="204">
        <v>-25491.46</v>
      </c>
      <c r="L32" s="204">
        <v>0</v>
      </c>
      <c r="M32" s="204">
        <v>0</v>
      </c>
      <c r="N32" s="204">
        <v>-2884040.75</v>
      </c>
      <c r="O32" s="204">
        <v>-691645.02</v>
      </c>
      <c r="P32" s="204">
        <v>-351702.6</v>
      </c>
      <c r="Q32" s="204">
        <v>-741201.53</v>
      </c>
      <c r="R32" s="204">
        <v>-17954.53</v>
      </c>
      <c r="S32" s="204">
        <v>0</v>
      </c>
      <c r="T32" s="204">
        <v>-366702.17</v>
      </c>
      <c r="U32" s="204">
        <v>-785281.71</v>
      </c>
      <c r="V32" s="204">
        <v>0</v>
      </c>
      <c r="W32" s="204">
        <v>0</v>
      </c>
      <c r="X32" s="204">
        <v>-11195.5</v>
      </c>
      <c r="Y32" s="204">
        <v>0</v>
      </c>
      <c r="Z32" s="204">
        <v>906106.28</v>
      </c>
      <c r="AA32" s="204">
        <v>-459549.97</v>
      </c>
      <c r="AB32" s="204">
        <v>-195888.79</v>
      </c>
      <c r="AC32" s="204">
        <v>0</v>
      </c>
      <c r="AD32" s="204">
        <v>0</v>
      </c>
      <c r="AE32" s="204">
        <v>-257029.17</v>
      </c>
      <c r="AF32" s="204">
        <v>0</v>
      </c>
      <c r="AG32" s="204">
        <v>0</v>
      </c>
      <c r="AH32" s="204">
        <v>0</v>
      </c>
      <c r="AI32" s="204">
        <v>0</v>
      </c>
      <c r="AJ32" s="204">
        <v>-58790.2</v>
      </c>
      <c r="AK32" s="204">
        <v>0</v>
      </c>
      <c r="AL32" s="204">
        <v>-5794.8</v>
      </c>
      <c r="AM32" s="204">
        <v>0</v>
      </c>
      <c r="AN32" s="204">
        <v>-236619.62</v>
      </c>
      <c r="AO32" s="204">
        <v>-187550.95</v>
      </c>
      <c r="AP32" s="204">
        <v>-11505.4</v>
      </c>
      <c r="AQ32" s="204">
        <v>-115540.4</v>
      </c>
      <c r="AR32" s="204">
        <v>-94064.12</v>
      </c>
      <c r="AS32" s="204">
        <v>0</v>
      </c>
      <c r="AT32" s="204">
        <v>0</v>
      </c>
      <c r="AU32" s="204">
        <v>-215347.91</v>
      </c>
      <c r="AV32" s="204">
        <v>0</v>
      </c>
      <c r="AW32" s="204">
        <v>-75167.95</v>
      </c>
      <c r="AX32" s="204">
        <v>-331187.58</v>
      </c>
      <c r="AY32" s="204">
        <v>0</v>
      </c>
      <c r="AZ32" s="204">
        <v>-15278.7</v>
      </c>
      <c r="BA32" s="204">
        <v>-49920.34</v>
      </c>
      <c r="BB32" s="204">
        <v>0</v>
      </c>
      <c r="BC32" s="204">
        <v>0</v>
      </c>
      <c r="BD32" s="204">
        <v>-327886.65999999997</v>
      </c>
      <c r="BE32" s="204">
        <v>0</v>
      </c>
      <c r="BF32" s="204">
        <v>0</v>
      </c>
      <c r="BG32" s="204">
        <v>0</v>
      </c>
      <c r="BH32" s="204">
        <v>-776150.83</v>
      </c>
      <c r="BI32" s="204">
        <v>0</v>
      </c>
      <c r="BJ32" s="204">
        <v>0</v>
      </c>
      <c r="BK32" s="204">
        <v>0</v>
      </c>
      <c r="BL32" s="204">
        <v>0</v>
      </c>
      <c r="BM32" s="204">
        <v>0</v>
      </c>
      <c r="BN32" s="204">
        <v>0</v>
      </c>
      <c r="BO32" s="204">
        <v>0</v>
      </c>
      <c r="BP32" s="204">
        <v>0</v>
      </c>
      <c r="BQ32" s="204">
        <v>0</v>
      </c>
      <c r="BR32" s="204">
        <v>-17021.3</v>
      </c>
      <c r="BS32" s="204">
        <v>-9485.7000000000007</v>
      </c>
      <c r="BT32" s="204">
        <v>0</v>
      </c>
      <c r="BU32" s="204">
        <v>0</v>
      </c>
      <c r="BV32" s="204">
        <v>0</v>
      </c>
      <c r="BW32" s="204">
        <v>-268181.53000000003</v>
      </c>
      <c r="BX32" s="204">
        <v>-165511.19</v>
      </c>
      <c r="BY32" s="204">
        <v>-696036.14</v>
      </c>
      <c r="BZ32" s="204">
        <v>-85734.45</v>
      </c>
      <c r="CA32" s="204">
        <v>0</v>
      </c>
      <c r="CB32" s="204">
        <v>-790</v>
      </c>
      <c r="CC32" s="205">
        <f t="shared" si="0"/>
        <v>-9628928.6899999995</v>
      </c>
      <c r="CD32" s="288"/>
      <c r="CE32" s="288"/>
      <c r="CF32" s="288"/>
      <c r="CG32" s="288"/>
      <c r="CH32" s="288"/>
      <c r="CI32" s="288"/>
    </row>
    <row r="33" spans="1:87" s="293" customFormat="1">
      <c r="A33" s="294" t="s">
        <v>1648</v>
      </c>
      <c r="B33" s="295" t="s">
        <v>6</v>
      </c>
      <c r="C33" s="296" t="s">
        <v>7</v>
      </c>
      <c r="D33" s="297"/>
      <c r="E33" s="306"/>
      <c r="F33" s="298" t="s">
        <v>391</v>
      </c>
      <c r="G33" s="299" t="s">
        <v>1694</v>
      </c>
      <c r="H33" s="204">
        <v>0</v>
      </c>
      <c r="I33" s="204">
        <v>0</v>
      </c>
      <c r="J33" s="204">
        <v>0</v>
      </c>
      <c r="K33" s="204">
        <v>34451.08</v>
      </c>
      <c r="L33" s="204">
        <v>0</v>
      </c>
      <c r="M33" s="204">
        <v>0</v>
      </c>
      <c r="N33" s="204">
        <v>3352093.05</v>
      </c>
      <c r="O33" s="204">
        <v>0</v>
      </c>
      <c r="P33" s="204">
        <v>0</v>
      </c>
      <c r="Q33" s="204">
        <v>9460.91</v>
      </c>
      <c r="R33" s="204">
        <v>0</v>
      </c>
      <c r="S33" s="204">
        <v>0</v>
      </c>
      <c r="T33" s="204">
        <v>16244.56</v>
      </c>
      <c r="U33" s="204">
        <v>13588.05</v>
      </c>
      <c r="V33" s="204">
        <v>0</v>
      </c>
      <c r="W33" s="204">
        <v>0</v>
      </c>
      <c r="X33" s="204">
        <v>0</v>
      </c>
      <c r="Y33" s="204">
        <v>0</v>
      </c>
      <c r="Z33" s="204">
        <v>0</v>
      </c>
      <c r="AA33" s="204">
        <v>33018.160000000003</v>
      </c>
      <c r="AB33" s="204">
        <v>0</v>
      </c>
      <c r="AC33" s="204">
        <v>0</v>
      </c>
      <c r="AD33" s="204">
        <v>0</v>
      </c>
      <c r="AE33" s="204">
        <v>0</v>
      </c>
      <c r="AF33" s="204">
        <v>0</v>
      </c>
      <c r="AG33" s="204">
        <v>0</v>
      </c>
      <c r="AH33" s="204">
        <v>0</v>
      </c>
      <c r="AI33" s="204">
        <v>0</v>
      </c>
      <c r="AJ33" s="204">
        <v>646320.1</v>
      </c>
      <c r="AK33" s="204">
        <v>0</v>
      </c>
      <c r="AL33" s="204">
        <v>0</v>
      </c>
      <c r="AM33" s="204">
        <v>0</v>
      </c>
      <c r="AN33" s="204">
        <v>172471.81</v>
      </c>
      <c r="AO33" s="204">
        <v>0</v>
      </c>
      <c r="AP33" s="204">
        <v>0</v>
      </c>
      <c r="AQ33" s="204">
        <v>0</v>
      </c>
      <c r="AR33" s="204">
        <v>2558.1</v>
      </c>
      <c r="AS33" s="204">
        <v>0</v>
      </c>
      <c r="AT33" s="204">
        <v>0</v>
      </c>
      <c r="AU33" s="204">
        <v>0</v>
      </c>
      <c r="AV33" s="204">
        <v>0</v>
      </c>
      <c r="AW33" s="204">
        <v>0</v>
      </c>
      <c r="AX33" s="204">
        <v>1027.78</v>
      </c>
      <c r="AY33" s="204">
        <v>0</v>
      </c>
      <c r="AZ33" s="204">
        <v>0</v>
      </c>
      <c r="BA33" s="204">
        <v>3186.8</v>
      </c>
      <c r="BB33" s="204">
        <v>0</v>
      </c>
      <c r="BC33" s="204">
        <v>0</v>
      </c>
      <c r="BD33" s="204">
        <v>2576.6999999999998</v>
      </c>
      <c r="BE33" s="204">
        <v>0</v>
      </c>
      <c r="BF33" s="204">
        <v>0</v>
      </c>
      <c r="BG33" s="204">
        <v>0</v>
      </c>
      <c r="BH33" s="204">
        <v>0</v>
      </c>
      <c r="BI33" s="204">
        <v>0</v>
      </c>
      <c r="BJ33" s="204">
        <v>0</v>
      </c>
      <c r="BK33" s="204">
        <v>0</v>
      </c>
      <c r="BL33" s="204">
        <v>0</v>
      </c>
      <c r="BM33" s="204">
        <v>0</v>
      </c>
      <c r="BN33" s="204">
        <v>0</v>
      </c>
      <c r="BO33" s="204">
        <v>215199.5</v>
      </c>
      <c r="BP33" s="204">
        <v>0</v>
      </c>
      <c r="BQ33" s="204">
        <v>0</v>
      </c>
      <c r="BR33" s="204">
        <v>0</v>
      </c>
      <c r="BS33" s="204">
        <v>0</v>
      </c>
      <c r="BT33" s="204">
        <v>0</v>
      </c>
      <c r="BU33" s="204">
        <v>13890</v>
      </c>
      <c r="BV33" s="204">
        <v>0</v>
      </c>
      <c r="BW33" s="204">
        <v>63.25</v>
      </c>
      <c r="BX33" s="204">
        <v>0</v>
      </c>
      <c r="BY33" s="204">
        <v>108323.8</v>
      </c>
      <c r="BZ33" s="204">
        <v>0</v>
      </c>
      <c r="CA33" s="204">
        <v>0</v>
      </c>
      <c r="CB33" s="204">
        <v>0</v>
      </c>
      <c r="CC33" s="205">
        <f t="shared" si="0"/>
        <v>4624473.6499999994</v>
      </c>
      <c r="CD33" s="288"/>
      <c r="CE33" s="288"/>
      <c r="CF33" s="288"/>
      <c r="CG33" s="288"/>
      <c r="CH33" s="288"/>
      <c r="CI33" s="288"/>
    </row>
    <row r="34" spans="1:87" s="293" customFormat="1">
      <c r="A34" s="294" t="s">
        <v>1646</v>
      </c>
      <c r="B34" s="295" t="s">
        <v>6</v>
      </c>
      <c r="C34" s="296" t="s">
        <v>7</v>
      </c>
      <c r="D34" s="297"/>
      <c r="E34" s="306"/>
      <c r="F34" s="298" t="s">
        <v>392</v>
      </c>
      <c r="G34" s="299" t="s">
        <v>393</v>
      </c>
      <c r="H34" s="204">
        <v>11062.5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2896100.48</v>
      </c>
      <c r="R34" s="204">
        <v>0</v>
      </c>
      <c r="S34" s="204">
        <v>0</v>
      </c>
      <c r="T34" s="204">
        <v>1762</v>
      </c>
      <c r="U34" s="204">
        <v>0</v>
      </c>
      <c r="V34" s="204">
        <v>0</v>
      </c>
      <c r="W34" s="204">
        <v>0</v>
      </c>
      <c r="X34" s="204">
        <v>0</v>
      </c>
      <c r="Y34" s="204">
        <v>0</v>
      </c>
      <c r="Z34" s="204">
        <v>0</v>
      </c>
      <c r="AA34" s="204">
        <v>0</v>
      </c>
      <c r="AB34" s="204">
        <v>0</v>
      </c>
      <c r="AC34" s="204">
        <v>0</v>
      </c>
      <c r="AD34" s="204">
        <v>0</v>
      </c>
      <c r="AE34" s="204">
        <v>0</v>
      </c>
      <c r="AF34" s="204">
        <v>0</v>
      </c>
      <c r="AG34" s="204">
        <v>0</v>
      </c>
      <c r="AH34" s="204">
        <v>0</v>
      </c>
      <c r="AI34" s="204">
        <v>63923295.789999999</v>
      </c>
      <c r="AJ34" s="204">
        <v>0</v>
      </c>
      <c r="AK34" s="204">
        <v>0</v>
      </c>
      <c r="AL34" s="204">
        <v>0</v>
      </c>
      <c r="AM34" s="204">
        <v>0</v>
      </c>
      <c r="AN34" s="204">
        <v>0</v>
      </c>
      <c r="AO34" s="204">
        <v>0</v>
      </c>
      <c r="AP34" s="204">
        <v>0</v>
      </c>
      <c r="AQ34" s="204">
        <v>0</v>
      </c>
      <c r="AR34" s="204">
        <v>0</v>
      </c>
      <c r="AS34" s="204">
        <v>0</v>
      </c>
      <c r="AT34" s="204">
        <v>0</v>
      </c>
      <c r="AU34" s="204">
        <v>0</v>
      </c>
      <c r="AV34" s="204">
        <v>0</v>
      </c>
      <c r="AW34" s="204">
        <v>0</v>
      </c>
      <c r="AX34" s="204">
        <v>0</v>
      </c>
      <c r="AY34" s="204">
        <v>3640</v>
      </c>
      <c r="AZ34" s="204">
        <v>0</v>
      </c>
      <c r="BA34" s="204">
        <v>0</v>
      </c>
      <c r="BB34" s="204">
        <v>0</v>
      </c>
      <c r="BC34" s="204">
        <v>0</v>
      </c>
      <c r="BD34" s="204">
        <v>0</v>
      </c>
      <c r="BE34" s="204">
        <v>0</v>
      </c>
      <c r="BF34" s="204">
        <v>0</v>
      </c>
      <c r="BG34" s="204">
        <v>0</v>
      </c>
      <c r="BH34" s="204">
        <v>0</v>
      </c>
      <c r="BI34" s="204">
        <v>0</v>
      </c>
      <c r="BJ34" s="204">
        <v>0</v>
      </c>
      <c r="BK34" s="204">
        <v>0</v>
      </c>
      <c r="BL34" s="204">
        <v>0</v>
      </c>
      <c r="BM34" s="204">
        <v>1305492.8500000001</v>
      </c>
      <c r="BN34" s="204">
        <v>0</v>
      </c>
      <c r="BO34" s="204">
        <v>0</v>
      </c>
      <c r="BP34" s="204">
        <v>0</v>
      </c>
      <c r="BQ34" s="204">
        <v>0</v>
      </c>
      <c r="BR34" s="204">
        <v>0</v>
      </c>
      <c r="BS34" s="204">
        <v>0</v>
      </c>
      <c r="BT34" s="204">
        <v>114872.25</v>
      </c>
      <c r="BU34" s="204">
        <v>0</v>
      </c>
      <c r="BV34" s="204">
        <v>0</v>
      </c>
      <c r="BW34" s="204">
        <v>0</v>
      </c>
      <c r="BX34" s="204">
        <v>0</v>
      </c>
      <c r="BY34" s="204">
        <v>0</v>
      </c>
      <c r="BZ34" s="204">
        <v>0</v>
      </c>
      <c r="CA34" s="204">
        <v>0</v>
      </c>
      <c r="CB34" s="204">
        <v>0</v>
      </c>
      <c r="CC34" s="205">
        <f t="shared" si="0"/>
        <v>68256225.86999999</v>
      </c>
      <c r="CD34" s="288"/>
      <c r="CE34" s="288"/>
      <c r="CF34" s="288"/>
      <c r="CG34" s="288"/>
      <c r="CH34" s="288"/>
      <c r="CI34" s="288"/>
    </row>
    <row r="35" spans="1:87" s="293" customFormat="1">
      <c r="A35" s="294" t="s">
        <v>1648</v>
      </c>
      <c r="B35" s="295" t="s">
        <v>6</v>
      </c>
      <c r="C35" s="296" t="s">
        <v>7</v>
      </c>
      <c r="D35" s="297"/>
      <c r="E35" s="306"/>
      <c r="F35" s="298" t="s">
        <v>394</v>
      </c>
      <c r="G35" s="299" t="s">
        <v>395</v>
      </c>
      <c r="H35" s="204">
        <v>-95297482.709999993</v>
      </c>
      <c r="I35" s="204">
        <v>-34097603.579999998</v>
      </c>
      <c r="J35" s="204">
        <v>-26984491.239999998</v>
      </c>
      <c r="K35" s="204">
        <v>-25847568.359999999</v>
      </c>
      <c r="L35" s="204">
        <v>-23075653.460000001</v>
      </c>
      <c r="M35" s="204">
        <v>-11878604.67</v>
      </c>
      <c r="N35" s="204">
        <v>-20133041.57</v>
      </c>
      <c r="O35" s="204">
        <v>-32031644.25</v>
      </c>
      <c r="P35" s="204">
        <v>-14061014.59</v>
      </c>
      <c r="Q35" s="204">
        <v>-49588860.259999998</v>
      </c>
      <c r="R35" s="204">
        <v>-13760063.76</v>
      </c>
      <c r="S35" s="204">
        <v>-27322470.82</v>
      </c>
      <c r="T35" s="204">
        <v>-40315316.609999999</v>
      </c>
      <c r="U35" s="204">
        <v>-44859648.670000002</v>
      </c>
      <c r="V35" s="204">
        <v>-5448261.0700000003</v>
      </c>
      <c r="W35" s="204">
        <v>-33151510.739999998</v>
      </c>
      <c r="X35" s="204">
        <v>-20931879.329999998</v>
      </c>
      <c r="Y35" s="204">
        <v>-8553013.0299999993</v>
      </c>
      <c r="Z35" s="204">
        <v>-84111689.090000004</v>
      </c>
      <c r="AA35" s="204">
        <v>-38325530.259999998</v>
      </c>
      <c r="AB35" s="204">
        <v>-28995685.59</v>
      </c>
      <c r="AC35" s="204">
        <v>-47271166.229999997</v>
      </c>
      <c r="AD35" s="204">
        <v>-19967644.48</v>
      </c>
      <c r="AE35" s="204">
        <v>-29841929.98</v>
      </c>
      <c r="AF35" s="204">
        <v>-19310049.420000002</v>
      </c>
      <c r="AG35" s="204">
        <v>-10898801.25</v>
      </c>
      <c r="AH35" s="204">
        <v>-10681314.060000001</v>
      </c>
      <c r="AI35" s="204">
        <v>-61206867.009999998</v>
      </c>
      <c r="AJ35" s="204">
        <v>-23315136.27</v>
      </c>
      <c r="AK35" s="204">
        <v>-13605614.439999999</v>
      </c>
      <c r="AL35" s="204">
        <v>-6108543.75</v>
      </c>
      <c r="AM35" s="204">
        <v>-11630131.890000001</v>
      </c>
      <c r="AN35" s="204">
        <v>-19527332.239999998</v>
      </c>
      <c r="AO35" s="204">
        <v>-18020407.780000001</v>
      </c>
      <c r="AP35" s="204">
        <v>-16106972.25</v>
      </c>
      <c r="AQ35" s="204">
        <v>-23342880.359999999</v>
      </c>
      <c r="AR35" s="204">
        <v>-13261331.640000001</v>
      </c>
      <c r="AS35" s="204">
        <v>-15466029.99</v>
      </c>
      <c r="AT35" s="204">
        <v>-14886923.16</v>
      </c>
      <c r="AU35" s="204">
        <v>-59446218.93</v>
      </c>
      <c r="AV35" s="204">
        <v>-17406381.559999999</v>
      </c>
      <c r="AW35" s="204">
        <v>-23600678.359999999</v>
      </c>
      <c r="AX35" s="204">
        <v>-16966094.280000001</v>
      </c>
      <c r="AY35" s="204">
        <v>-17171872.059999999</v>
      </c>
      <c r="AZ35" s="204">
        <v>-3710615.73</v>
      </c>
      <c r="BA35" s="204">
        <v>-7413537.3399999999</v>
      </c>
      <c r="BB35" s="204">
        <v>-76768231.060000002</v>
      </c>
      <c r="BC35" s="204">
        <v>-14174717.300000001</v>
      </c>
      <c r="BD35" s="204">
        <v>-21862384.239999998</v>
      </c>
      <c r="BE35" s="204">
        <v>-29053926.68</v>
      </c>
      <c r="BF35" s="204">
        <v>-29689161.879999999</v>
      </c>
      <c r="BG35" s="204">
        <v>-19812388.600000001</v>
      </c>
      <c r="BH35" s="204">
        <v>-32144543.829999998</v>
      </c>
      <c r="BI35" s="204">
        <v>-30832346.629999999</v>
      </c>
      <c r="BJ35" s="204">
        <v>-17643571.710000001</v>
      </c>
      <c r="BK35" s="204">
        <v>-8275878.9500000002</v>
      </c>
      <c r="BL35" s="204">
        <v>-5870277.3300000001</v>
      </c>
      <c r="BM35" s="204">
        <v>-63018021.57</v>
      </c>
      <c r="BN35" s="204">
        <v>-47301344.5</v>
      </c>
      <c r="BO35" s="204">
        <v>-20872090.239999998</v>
      </c>
      <c r="BP35" s="204">
        <v>-16857506.25</v>
      </c>
      <c r="BQ35" s="204">
        <v>-24033102.18</v>
      </c>
      <c r="BR35" s="204">
        <v>-28298375.370000001</v>
      </c>
      <c r="BS35" s="204">
        <v>-13981829.43</v>
      </c>
      <c r="BT35" s="204">
        <v>-36320698.759999998</v>
      </c>
      <c r="BU35" s="204">
        <v>-15632707.6</v>
      </c>
      <c r="BV35" s="204">
        <v>-17624299.800000001</v>
      </c>
      <c r="BW35" s="204">
        <v>-20573299.16</v>
      </c>
      <c r="BX35" s="204">
        <v>-27126530.66</v>
      </c>
      <c r="BY35" s="204">
        <v>-33324467.949999999</v>
      </c>
      <c r="BZ35" s="204">
        <v>-15466291.9</v>
      </c>
      <c r="CA35" s="204">
        <v>-8528656.3100000005</v>
      </c>
      <c r="CB35" s="204">
        <v>-8109472.8700000001</v>
      </c>
      <c r="CC35" s="205">
        <f t="shared" si="0"/>
        <v>-1882131630.8799996</v>
      </c>
      <c r="CD35" s="288"/>
      <c r="CE35" s="288"/>
      <c r="CF35" s="288"/>
      <c r="CG35" s="288"/>
      <c r="CH35" s="288"/>
      <c r="CI35" s="288"/>
    </row>
    <row r="36" spans="1:87" s="293" customFormat="1">
      <c r="A36" s="294" t="s">
        <v>1648</v>
      </c>
      <c r="B36" s="295" t="s">
        <v>6</v>
      </c>
      <c r="C36" s="296" t="s">
        <v>7</v>
      </c>
      <c r="D36" s="297"/>
      <c r="E36" s="306"/>
      <c r="F36" s="298" t="s">
        <v>396</v>
      </c>
      <c r="G36" s="299" t="s">
        <v>397</v>
      </c>
      <c r="H36" s="204">
        <v>-103335986.45</v>
      </c>
      <c r="I36" s="204">
        <v>-17520588.670000002</v>
      </c>
      <c r="J36" s="204">
        <v>-28813412.469999999</v>
      </c>
      <c r="K36" s="204">
        <v>-7840938.9100000001</v>
      </c>
      <c r="L36" s="204">
        <v>-4997767.24</v>
      </c>
      <c r="M36" s="204">
        <v>-79258.559999999998</v>
      </c>
      <c r="N36" s="204">
        <v>-294256639.58999997</v>
      </c>
      <c r="O36" s="204">
        <v>-15725835.439999999</v>
      </c>
      <c r="P36" s="204">
        <v>-3583808.9</v>
      </c>
      <c r="Q36" s="204">
        <v>-34200364.530000001</v>
      </c>
      <c r="R36" s="204">
        <v>-3227398.25</v>
      </c>
      <c r="S36" s="204">
        <v>-9376216.7300000004</v>
      </c>
      <c r="T36" s="204">
        <v>-27802262.899999999</v>
      </c>
      <c r="U36" s="204">
        <v>-16047265.34</v>
      </c>
      <c r="V36" s="204">
        <v>-1329266.8700000001</v>
      </c>
      <c r="W36" s="204">
        <v>-5471496.7400000002</v>
      </c>
      <c r="X36" s="204">
        <v>-5901604.8399999999</v>
      </c>
      <c r="Y36" s="204">
        <v>-1607124.4</v>
      </c>
      <c r="Z36" s="204">
        <v>-135743906.55000001</v>
      </c>
      <c r="AA36" s="204">
        <v>-19086191.789999999</v>
      </c>
      <c r="AB36" s="204">
        <v>-8889688.9000000004</v>
      </c>
      <c r="AC36" s="204">
        <v>-15362694.060000001</v>
      </c>
      <c r="AD36" s="204">
        <v>-4120318.41</v>
      </c>
      <c r="AE36" s="204">
        <v>-4949862.96</v>
      </c>
      <c r="AF36" s="204">
        <v>0</v>
      </c>
      <c r="AG36" s="204">
        <v>-3003881.12</v>
      </c>
      <c r="AH36" s="204">
        <v>-712924.73</v>
      </c>
      <c r="AI36" s="204">
        <v>-234611576.19</v>
      </c>
      <c r="AJ36" s="204">
        <v>-4293974.5999999996</v>
      </c>
      <c r="AK36" s="204">
        <v>-2436253.9500000002</v>
      </c>
      <c r="AL36" s="204">
        <v>-4658053.3600000003</v>
      </c>
      <c r="AM36" s="204">
        <v>-2389404.9300000002</v>
      </c>
      <c r="AN36" s="204">
        <v>-4807483.0999999996</v>
      </c>
      <c r="AO36" s="204">
        <v>-3971637.4</v>
      </c>
      <c r="AP36" s="204">
        <v>-4934825.9800000004</v>
      </c>
      <c r="AQ36" s="204">
        <v>-5072341.18</v>
      </c>
      <c r="AR36" s="204">
        <v>-2960004.13</v>
      </c>
      <c r="AS36" s="204">
        <v>-3797751.8</v>
      </c>
      <c r="AT36" s="204">
        <v>-2269259.9500000002</v>
      </c>
      <c r="AU36" s="204">
        <v>-93147594.980000004</v>
      </c>
      <c r="AV36" s="204">
        <v>-2939810.42</v>
      </c>
      <c r="AW36" s="204">
        <v>-2935782.2</v>
      </c>
      <c r="AX36" s="204">
        <v>-4553169.7300000004</v>
      </c>
      <c r="AY36" s="204">
        <v>-3772047.86</v>
      </c>
      <c r="AZ36" s="204">
        <v>-497567.94</v>
      </c>
      <c r="BA36" s="204">
        <v>-1715645.6</v>
      </c>
      <c r="BB36" s="204">
        <v>-138559382.47</v>
      </c>
      <c r="BC36" s="204">
        <v>-3589038.42</v>
      </c>
      <c r="BD36" s="204">
        <v>-6473335.4100000001</v>
      </c>
      <c r="BE36" s="204">
        <v>-7407974.9199999999</v>
      </c>
      <c r="BF36" s="204">
        <v>-9177201.4600000009</v>
      </c>
      <c r="BG36" s="204">
        <v>-5429619.7000000002</v>
      </c>
      <c r="BH36" s="204">
        <v>-15268658.310000001</v>
      </c>
      <c r="BI36" s="204">
        <v>-13943544.02</v>
      </c>
      <c r="BJ36" s="204">
        <v>-5470874.9400000004</v>
      </c>
      <c r="BK36" s="204">
        <v>-1872652.55</v>
      </c>
      <c r="BL36" s="204">
        <v>0</v>
      </c>
      <c r="BM36" s="204">
        <v>-147026737.55000001</v>
      </c>
      <c r="BN36" s="204">
        <v>-32616047.530000001</v>
      </c>
      <c r="BO36" s="204">
        <v>-5981622.21</v>
      </c>
      <c r="BP36" s="204">
        <v>-1135399.99</v>
      </c>
      <c r="BQ36" s="204">
        <v>-2846152.17</v>
      </c>
      <c r="BR36" s="204">
        <v>-5519855.5</v>
      </c>
      <c r="BS36" s="204">
        <v>-3239449.51</v>
      </c>
      <c r="BT36" s="204">
        <v>-84535480.480000004</v>
      </c>
      <c r="BU36" s="204">
        <v>-3609710.8</v>
      </c>
      <c r="BV36" s="204">
        <v>-3356477.01</v>
      </c>
      <c r="BW36" s="204">
        <v>-5517239.5199999996</v>
      </c>
      <c r="BX36" s="204">
        <v>-6325163.9000000004</v>
      </c>
      <c r="BY36" s="204">
        <v>-21552083.82</v>
      </c>
      <c r="BZ36" s="204">
        <v>-2882637.53</v>
      </c>
      <c r="CA36" s="204">
        <v>-1798210.67</v>
      </c>
      <c r="CB36" s="204">
        <v>-893891.91</v>
      </c>
      <c r="CC36" s="205">
        <f t="shared" si="0"/>
        <v>-1694779332.9500003</v>
      </c>
      <c r="CD36" s="288"/>
      <c r="CE36" s="288"/>
      <c r="CF36" s="288"/>
      <c r="CG36" s="288"/>
      <c r="CH36" s="288"/>
      <c r="CI36" s="288"/>
    </row>
    <row r="37" spans="1:87" s="293" customFormat="1">
      <c r="A37" s="294" t="s">
        <v>1648</v>
      </c>
      <c r="B37" s="295" t="s">
        <v>6</v>
      </c>
      <c r="C37" s="296" t="s">
        <v>7</v>
      </c>
      <c r="D37" s="297"/>
      <c r="E37" s="306"/>
      <c r="F37" s="307" t="s">
        <v>398</v>
      </c>
      <c r="G37" s="308" t="s">
        <v>399</v>
      </c>
      <c r="H37" s="204">
        <v>-17541762.530000001</v>
      </c>
      <c r="I37" s="204">
        <v>-6281622.2699999996</v>
      </c>
      <c r="J37" s="204">
        <v>-4969320.3600000003</v>
      </c>
      <c r="K37" s="204">
        <v>-5551935.8200000003</v>
      </c>
      <c r="L37" s="204">
        <v>-4251729.4000000004</v>
      </c>
      <c r="M37" s="204">
        <v>-2188699.81</v>
      </c>
      <c r="N37" s="204">
        <v>-3833626.97</v>
      </c>
      <c r="O37" s="204">
        <v>-6143914.6699999999</v>
      </c>
      <c r="P37" s="204">
        <v>-2678388.6800000002</v>
      </c>
      <c r="Q37" s="204">
        <v>-9469330.1999999993</v>
      </c>
      <c r="R37" s="204">
        <v>-2637497.83</v>
      </c>
      <c r="S37" s="204">
        <v>-5240165.99</v>
      </c>
      <c r="T37" s="204">
        <v>-7734158.0700000003</v>
      </c>
      <c r="U37" s="204">
        <v>-8577926.6600000001</v>
      </c>
      <c r="V37" s="204">
        <v>-1011154.68</v>
      </c>
      <c r="W37" s="204">
        <v>-6358455.1500000004</v>
      </c>
      <c r="X37" s="204">
        <v>-4016614.64</v>
      </c>
      <c r="Y37" s="204">
        <v>-1640054.79</v>
      </c>
      <c r="Z37" s="204">
        <v>-16015658.130000001</v>
      </c>
      <c r="AA37" s="204">
        <v>-7344183.7400000002</v>
      </c>
      <c r="AB37" s="204">
        <v>-5557657.1399999997</v>
      </c>
      <c r="AC37" s="204">
        <v>0</v>
      </c>
      <c r="AD37" s="204">
        <v>-3793909.98</v>
      </c>
      <c r="AE37" s="204">
        <v>-5717934.5199999996</v>
      </c>
      <c r="AF37" s="204">
        <v>-3701856.72</v>
      </c>
      <c r="AG37" s="204">
        <v>-2081161.99</v>
      </c>
      <c r="AH37" s="204">
        <v>-2048088.96</v>
      </c>
      <c r="AI37" s="204">
        <v>-11221258.949999999</v>
      </c>
      <c r="AJ37" s="204">
        <v>-4268876.4000000004</v>
      </c>
      <c r="AK37" s="204">
        <v>-2491731.4300000002</v>
      </c>
      <c r="AL37" s="204">
        <v>-2236075.85</v>
      </c>
      <c r="AM37" s="204">
        <v>-2130129.0699999998</v>
      </c>
      <c r="AN37" s="204">
        <v>-3577460.39</v>
      </c>
      <c r="AO37" s="204">
        <v>-3299915.44</v>
      </c>
      <c r="AP37" s="204">
        <v>-2947158.82</v>
      </c>
      <c r="AQ37" s="204">
        <v>-4273573.82</v>
      </c>
      <c r="AR37" s="204">
        <v>-2428293.75</v>
      </c>
      <c r="AS37" s="204">
        <v>-2831743.93</v>
      </c>
      <c r="AT37" s="204">
        <v>-2726414.18</v>
      </c>
      <c r="AU37" s="204">
        <v>-10847473.73</v>
      </c>
      <c r="AV37" s="204">
        <v>-3175553.79</v>
      </c>
      <c r="AW37" s="204">
        <v>-4305890.18</v>
      </c>
      <c r="AX37" s="204">
        <v>-3096861.02</v>
      </c>
      <c r="AY37" s="204">
        <v>-3132279.01</v>
      </c>
      <c r="AZ37" s="204">
        <v>-676181.48</v>
      </c>
      <c r="BA37" s="204">
        <v>-1351950.38</v>
      </c>
      <c r="BB37" s="204">
        <v>-13710446.619999999</v>
      </c>
      <c r="BC37" s="204">
        <v>-2527738.6800000002</v>
      </c>
      <c r="BD37" s="204">
        <v>-3895735.39</v>
      </c>
      <c r="BE37" s="204">
        <v>-5188817.37</v>
      </c>
      <c r="BF37" s="204">
        <v>-5290453.9400000004</v>
      </c>
      <c r="BG37" s="204">
        <v>-3532487.67</v>
      </c>
      <c r="BH37" s="204">
        <v>-5730114.3300000001</v>
      </c>
      <c r="BI37" s="204">
        <v>-5503122.7999999998</v>
      </c>
      <c r="BJ37" s="204">
        <v>-3145753.1</v>
      </c>
      <c r="BK37" s="204">
        <v>-1482818.23</v>
      </c>
      <c r="BL37" s="204">
        <v>-1015830.84</v>
      </c>
      <c r="BM37" s="204">
        <v>-11363905.529999999</v>
      </c>
      <c r="BN37" s="204">
        <v>-8538742.9000000004</v>
      </c>
      <c r="BO37" s="204">
        <v>-3763115.09</v>
      </c>
      <c r="BP37" s="204">
        <v>-3041524.53</v>
      </c>
      <c r="BQ37" s="204">
        <v>-4331940.1399999997</v>
      </c>
      <c r="BR37" s="204">
        <v>-5099565.45</v>
      </c>
      <c r="BS37" s="204">
        <v>-2525098.2000000002</v>
      </c>
      <c r="BT37" s="204">
        <v>-6580424.2199999997</v>
      </c>
      <c r="BU37" s="204">
        <v>-2833812.97</v>
      </c>
      <c r="BV37" s="204">
        <v>-3195382.71</v>
      </c>
      <c r="BW37" s="204">
        <v>-3729355</v>
      </c>
      <c r="BX37" s="204">
        <v>-4918764.54</v>
      </c>
      <c r="BY37" s="204">
        <v>-6040019.0499999998</v>
      </c>
      <c r="BZ37" s="204">
        <v>-2802966.64</v>
      </c>
      <c r="CA37" s="204">
        <v>-1546216.52</v>
      </c>
      <c r="CB37" s="204">
        <v>-1469995.08</v>
      </c>
      <c r="CC37" s="205">
        <f t="shared" si="0"/>
        <v>-340209778.85999984</v>
      </c>
      <c r="CD37" s="288"/>
      <c r="CE37" s="288"/>
      <c r="CF37" s="288"/>
      <c r="CG37" s="288"/>
      <c r="CH37" s="288"/>
      <c r="CI37" s="288"/>
    </row>
    <row r="38" spans="1:87" s="311" customFormat="1">
      <c r="A38" s="309"/>
      <c r="B38" s="421" t="s">
        <v>400</v>
      </c>
      <c r="C38" s="422"/>
      <c r="D38" s="422"/>
      <c r="E38" s="422"/>
      <c r="F38" s="422"/>
      <c r="G38" s="423"/>
      <c r="H38" s="207">
        <f>SUM(H6:H37)</f>
        <v>571940484.51999974</v>
      </c>
      <c r="I38" s="207">
        <f t="shared" ref="I38:BT38" si="1">SUM(I6:I37)</f>
        <v>101107306.49000002</v>
      </c>
      <c r="J38" s="207">
        <f t="shared" si="1"/>
        <v>265202874.99000001</v>
      </c>
      <c r="K38" s="207">
        <f t="shared" si="1"/>
        <v>96501799.650000006</v>
      </c>
      <c r="L38" s="207">
        <f t="shared" si="1"/>
        <v>92332773.000000015</v>
      </c>
      <c r="M38" s="207">
        <f t="shared" si="1"/>
        <v>54131877.139999986</v>
      </c>
      <c r="N38" s="207">
        <f t="shared" si="1"/>
        <v>741710556.47000003</v>
      </c>
      <c r="O38" s="207">
        <f t="shared" si="1"/>
        <v>118761852.50999998</v>
      </c>
      <c r="P38" s="207">
        <f t="shared" si="1"/>
        <v>21173853.180000011</v>
      </c>
      <c r="Q38" s="207">
        <f t="shared" si="1"/>
        <v>366334622.81</v>
      </c>
      <c r="R38" s="207">
        <f t="shared" si="1"/>
        <v>23634171.349999994</v>
      </c>
      <c r="S38" s="207">
        <f t="shared" si="1"/>
        <v>72950318.049999982</v>
      </c>
      <c r="T38" s="207">
        <f t="shared" si="1"/>
        <v>158431890.16000006</v>
      </c>
      <c r="U38" s="207">
        <f t="shared" si="1"/>
        <v>145130759.19</v>
      </c>
      <c r="V38" s="207">
        <f t="shared" si="1"/>
        <v>21018052.159999996</v>
      </c>
      <c r="W38" s="207">
        <f t="shared" si="1"/>
        <v>87802007.750000015</v>
      </c>
      <c r="X38" s="207">
        <f t="shared" si="1"/>
        <v>65246445.75</v>
      </c>
      <c r="Y38" s="207">
        <f t="shared" si="1"/>
        <v>38891495.520000003</v>
      </c>
      <c r="Z38" s="207">
        <f t="shared" si="1"/>
        <v>426770932.35999972</v>
      </c>
      <c r="AA38" s="207">
        <f t="shared" si="1"/>
        <v>102134196.72000001</v>
      </c>
      <c r="AB38" s="207">
        <f t="shared" si="1"/>
        <v>57400028.859999992</v>
      </c>
      <c r="AC38" s="207">
        <f t="shared" si="1"/>
        <v>185880629.18999997</v>
      </c>
      <c r="AD38" s="207">
        <f t="shared" si="1"/>
        <v>40432992.850000001</v>
      </c>
      <c r="AE38" s="207">
        <f t="shared" si="1"/>
        <v>67258530.909999996</v>
      </c>
      <c r="AF38" s="207">
        <f t="shared" si="1"/>
        <v>58664190.219999999</v>
      </c>
      <c r="AG38" s="207">
        <f t="shared" si="1"/>
        <v>26225459.140000001</v>
      </c>
      <c r="AH38" s="207">
        <f t="shared" si="1"/>
        <v>39609981.610000007</v>
      </c>
      <c r="AI38" s="207">
        <f t="shared" si="1"/>
        <v>495385993.45000005</v>
      </c>
      <c r="AJ38" s="207">
        <f t="shared" si="1"/>
        <v>67930067.589999989</v>
      </c>
      <c r="AK38" s="207">
        <f t="shared" si="1"/>
        <v>34721184.57</v>
      </c>
      <c r="AL38" s="207">
        <f t="shared" si="1"/>
        <v>35955956.04999999</v>
      </c>
      <c r="AM38" s="207">
        <f t="shared" si="1"/>
        <v>33730442.939999998</v>
      </c>
      <c r="AN38" s="207">
        <f t="shared" si="1"/>
        <v>52319961.920000009</v>
      </c>
      <c r="AO38" s="207">
        <f t="shared" si="1"/>
        <v>37682758.060000002</v>
      </c>
      <c r="AP38" s="207">
        <f t="shared" si="1"/>
        <v>38359364.170000009</v>
      </c>
      <c r="AQ38" s="207">
        <f t="shared" si="1"/>
        <v>70728576.630000025</v>
      </c>
      <c r="AR38" s="207">
        <f t="shared" si="1"/>
        <v>54516332.109999992</v>
      </c>
      <c r="AS38" s="207">
        <f t="shared" si="1"/>
        <v>39855478.449999996</v>
      </c>
      <c r="AT38" s="207">
        <f t="shared" si="1"/>
        <v>37534518.020000003</v>
      </c>
      <c r="AU38" s="207">
        <f t="shared" si="1"/>
        <v>124474975.76999994</v>
      </c>
      <c r="AV38" s="207">
        <f t="shared" si="1"/>
        <v>22336243.470000006</v>
      </c>
      <c r="AW38" s="207">
        <f t="shared" si="1"/>
        <v>37905189.910000004</v>
      </c>
      <c r="AX38" s="207">
        <f t="shared" si="1"/>
        <v>38532136.82</v>
      </c>
      <c r="AY38" s="207">
        <f t="shared" si="1"/>
        <v>20149462.429999992</v>
      </c>
      <c r="AZ38" s="207">
        <f t="shared" si="1"/>
        <v>16287370.359999999</v>
      </c>
      <c r="BA38" s="207">
        <f t="shared" si="1"/>
        <v>20942233.469999999</v>
      </c>
      <c r="BB38" s="207">
        <f t="shared" si="1"/>
        <v>303704343.69999993</v>
      </c>
      <c r="BC38" s="207">
        <f t="shared" si="1"/>
        <v>57002720.470000006</v>
      </c>
      <c r="BD38" s="207">
        <f t="shared" si="1"/>
        <v>37974172.110000029</v>
      </c>
      <c r="BE38" s="207">
        <f t="shared" si="1"/>
        <v>81723493.389999971</v>
      </c>
      <c r="BF38" s="207">
        <f t="shared" si="1"/>
        <v>68524707.900000006</v>
      </c>
      <c r="BG38" s="207">
        <f t="shared" si="1"/>
        <v>48061849.199999981</v>
      </c>
      <c r="BH38" s="207">
        <f t="shared" si="1"/>
        <v>85157611.510099947</v>
      </c>
      <c r="BI38" s="207">
        <f t="shared" si="1"/>
        <v>94652110.889999986</v>
      </c>
      <c r="BJ38" s="207">
        <f t="shared" si="1"/>
        <v>39817218.219999991</v>
      </c>
      <c r="BK38" s="207">
        <f t="shared" si="1"/>
        <v>19680392.66</v>
      </c>
      <c r="BL38" s="207">
        <f t="shared" si="1"/>
        <v>23187178.41</v>
      </c>
      <c r="BM38" s="207">
        <f t="shared" si="1"/>
        <v>191764088.45499995</v>
      </c>
      <c r="BN38" s="207">
        <f t="shared" si="1"/>
        <v>188922165.22999996</v>
      </c>
      <c r="BO38" s="207">
        <f t="shared" si="1"/>
        <v>38871817.200000003</v>
      </c>
      <c r="BP38" s="207">
        <f t="shared" si="1"/>
        <v>30400261.550000008</v>
      </c>
      <c r="BQ38" s="207">
        <f t="shared" si="1"/>
        <v>41141720.779999994</v>
      </c>
      <c r="BR38" s="207">
        <f t="shared" si="1"/>
        <v>49835805.199999988</v>
      </c>
      <c r="BS38" s="207">
        <f t="shared" si="1"/>
        <v>24601016.380000006</v>
      </c>
      <c r="BT38" s="207">
        <f t="shared" si="1"/>
        <v>345664609.41999966</v>
      </c>
      <c r="BU38" s="207">
        <f t="shared" ref="BU38:CB38" si="2">SUM(BU6:BU37)</f>
        <v>38714753.120000005</v>
      </c>
      <c r="BV38" s="207">
        <f t="shared" si="2"/>
        <v>53354649.370000005</v>
      </c>
      <c r="BW38" s="207">
        <f t="shared" si="2"/>
        <v>70312289.88000001</v>
      </c>
      <c r="BX38" s="207">
        <f t="shared" si="2"/>
        <v>75702116.680000007</v>
      </c>
      <c r="BY38" s="207">
        <f t="shared" si="2"/>
        <v>129503873.12000005</v>
      </c>
      <c r="BZ38" s="207">
        <f t="shared" si="2"/>
        <v>52994820.43999999</v>
      </c>
      <c r="CA38" s="207">
        <f t="shared" si="2"/>
        <v>34791903.179999992</v>
      </c>
      <c r="CB38" s="207">
        <f t="shared" si="2"/>
        <v>33843570.699999996</v>
      </c>
      <c r="CC38" s="207">
        <f>SUM(CC6:CC37)</f>
        <v>7585933587.9050989</v>
      </c>
      <c r="CD38" s="310"/>
      <c r="CE38" s="310"/>
      <c r="CF38" s="310"/>
      <c r="CG38" s="310"/>
      <c r="CH38" s="310"/>
      <c r="CI38" s="310"/>
    </row>
    <row r="39" spans="1:87" s="316" customFormat="1">
      <c r="A39" s="309" t="s">
        <v>1648</v>
      </c>
      <c r="B39" s="312" t="s">
        <v>8</v>
      </c>
      <c r="C39" s="313" t="s">
        <v>401</v>
      </c>
      <c r="D39" s="314"/>
      <c r="E39" s="314"/>
      <c r="F39" s="298" t="s">
        <v>402</v>
      </c>
      <c r="G39" s="299" t="s">
        <v>403</v>
      </c>
      <c r="H39" s="208">
        <v>1315526.75</v>
      </c>
      <c r="I39" s="208">
        <v>524350</v>
      </c>
      <c r="J39" s="208">
        <v>347550</v>
      </c>
      <c r="K39" s="208">
        <v>339900</v>
      </c>
      <c r="L39" s="208">
        <v>380000</v>
      </c>
      <c r="M39" s="208">
        <v>5000</v>
      </c>
      <c r="N39" s="208">
        <v>961603.43</v>
      </c>
      <c r="O39" s="208">
        <v>389950</v>
      </c>
      <c r="P39" s="208">
        <v>62720</v>
      </c>
      <c r="Q39" s="208">
        <v>762700</v>
      </c>
      <c r="R39" s="208">
        <v>157500</v>
      </c>
      <c r="S39" s="208">
        <v>195600</v>
      </c>
      <c r="T39" s="208">
        <v>310900</v>
      </c>
      <c r="U39" s="208">
        <v>414400</v>
      </c>
      <c r="V39" s="208">
        <v>53003</v>
      </c>
      <c r="W39" s="208">
        <v>72550</v>
      </c>
      <c r="X39" s="208">
        <v>54750</v>
      </c>
      <c r="Y39" s="208">
        <v>109100</v>
      </c>
      <c r="Z39" s="208">
        <v>1374348.25</v>
      </c>
      <c r="AA39" s="208">
        <v>0</v>
      </c>
      <c r="AB39" s="208">
        <v>157550</v>
      </c>
      <c r="AC39" s="208">
        <v>0</v>
      </c>
      <c r="AD39" s="208">
        <v>89600</v>
      </c>
      <c r="AE39" s="208">
        <v>0</v>
      </c>
      <c r="AF39" s="208">
        <v>236200</v>
      </c>
      <c r="AG39" s="208">
        <v>0</v>
      </c>
      <c r="AH39" s="208">
        <v>0</v>
      </c>
      <c r="AI39" s="208">
        <v>1557426.45</v>
      </c>
      <c r="AJ39" s="208">
        <v>239600</v>
      </c>
      <c r="AK39" s="208">
        <v>144650</v>
      </c>
      <c r="AL39" s="208">
        <v>80600</v>
      </c>
      <c r="AM39" s="208">
        <v>138200</v>
      </c>
      <c r="AN39" s="208">
        <v>162493.6</v>
      </c>
      <c r="AO39" s="208">
        <v>237100</v>
      </c>
      <c r="AP39" s="208">
        <v>113750</v>
      </c>
      <c r="AQ39" s="208">
        <v>282350</v>
      </c>
      <c r="AR39" s="208">
        <v>162050</v>
      </c>
      <c r="AS39" s="208">
        <v>124150</v>
      </c>
      <c r="AT39" s="208">
        <v>93000</v>
      </c>
      <c r="AU39" s="208">
        <v>688699</v>
      </c>
      <c r="AV39" s="208">
        <v>59000</v>
      </c>
      <c r="AW39" s="208">
        <v>163150</v>
      </c>
      <c r="AX39" s="208">
        <v>150200</v>
      </c>
      <c r="AY39" s="208">
        <v>113700</v>
      </c>
      <c r="AZ39" s="208">
        <v>632950</v>
      </c>
      <c r="BA39" s="208">
        <v>688200</v>
      </c>
      <c r="BB39" s="208">
        <v>1558358.52</v>
      </c>
      <c r="BC39" s="208">
        <v>129950</v>
      </c>
      <c r="BD39" s="208">
        <v>299700</v>
      </c>
      <c r="BE39" s="208">
        <v>312750</v>
      </c>
      <c r="BF39" s="208">
        <v>450900</v>
      </c>
      <c r="BG39" s="208">
        <v>328400</v>
      </c>
      <c r="BH39" s="208">
        <v>206600</v>
      </c>
      <c r="BI39" s="208">
        <v>356950</v>
      </c>
      <c r="BJ39" s="208">
        <v>301900</v>
      </c>
      <c r="BK39" s="208">
        <v>53150</v>
      </c>
      <c r="BL39" s="208">
        <v>98550</v>
      </c>
      <c r="BM39" s="208">
        <v>1850476.75</v>
      </c>
      <c r="BN39" s="208">
        <v>1292450</v>
      </c>
      <c r="BO39" s="208">
        <v>391000</v>
      </c>
      <c r="BP39" s="208">
        <v>101050</v>
      </c>
      <c r="BQ39" s="208">
        <v>318900.5</v>
      </c>
      <c r="BR39" s="208">
        <v>401000</v>
      </c>
      <c r="BS39" s="208">
        <v>107900</v>
      </c>
      <c r="BT39" s="208">
        <v>791824</v>
      </c>
      <c r="BU39" s="208">
        <v>99500</v>
      </c>
      <c r="BV39" s="208">
        <v>401350</v>
      </c>
      <c r="BW39" s="208">
        <v>311550</v>
      </c>
      <c r="BX39" s="208">
        <v>525500</v>
      </c>
      <c r="BY39" s="208">
        <v>471250</v>
      </c>
      <c r="BZ39" s="208">
        <v>298250</v>
      </c>
      <c r="CA39" s="208">
        <v>238200</v>
      </c>
      <c r="CB39" s="208">
        <v>90950</v>
      </c>
      <c r="CC39" s="205">
        <f>SUM(H39:CB39)</f>
        <v>25934430.25</v>
      </c>
      <c r="CD39" s="315"/>
      <c r="CE39" s="315"/>
      <c r="CF39" s="315"/>
      <c r="CG39" s="315"/>
      <c r="CH39" s="315"/>
      <c r="CI39" s="315"/>
    </row>
    <row r="40" spans="1:87" s="311" customFormat="1">
      <c r="A40" s="309"/>
      <c r="B40" s="421" t="s">
        <v>404</v>
      </c>
      <c r="C40" s="422"/>
      <c r="D40" s="422"/>
      <c r="E40" s="422"/>
      <c r="F40" s="422"/>
      <c r="G40" s="423"/>
      <c r="H40" s="207">
        <f>SUM(H39)</f>
        <v>1315526.75</v>
      </c>
      <c r="I40" s="207">
        <f t="shared" ref="I40:BT40" si="3">SUM(I39)</f>
        <v>524350</v>
      </c>
      <c r="J40" s="207">
        <f t="shared" si="3"/>
        <v>347550</v>
      </c>
      <c r="K40" s="207">
        <f t="shared" si="3"/>
        <v>339900</v>
      </c>
      <c r="L40" s="207">
        <f t="shared" si="3"/>
        <v>380000</v>
      </c>
      <c r="M40" s="207">
        <f t="shared" si="3"/>
        <v>5000</v>
      </c>
      <c r="N40" s="207">
        <f t="shared" si="3"/>
        <v>961603.43</v>
      </c>
      <c r="O40" s="207">
        <f t="shared" si="3"/>
        <v>389950</v>
      </c>
      <c r="P40" s="207">
        <f t="shared" si="3"/>
        <v>62720</v>
      </c>
      <c r="Q40" s="207">
        <f t="shared" si="3"/>
        <v>762700</v>
      </c>
      <c r="R40" s="207">
        <f t="shared" si="3"/>
        <v>157500</v>
      </c>
      <c r="S40" s="207">
        <f t="shared" si="3"/>
        <v>195600</v>
      </c>
      <c r="T40" s="207">
        <f t="shared" si="3"/>
        <v>310900</v>
      </c>
      <c r="U40" s="207">
        <f t="shared" si="3"/>
        <v>414400</v>
      </c>
      <c r="V40" s="207">
        <f t="shared" si="3"/>
        <v>53003</v>
      </c>
      <c r="W40" s="207">
        <f t="shared" si="3"/>
        <v>72550</v>
      </c>
      <c r="X40" s="207">
        <f t="shared" si="3"/>
        <v>54750</v>
      </c>
      <c r="Y40" s="207">
        <f t="shared" si="3"/>
        <v>109100</v>
      </c>
      <c r="Z40" s="207">
        <f t="shared" si="3"/>
        <v>1374348.25</v>
      </c>
      <c r="AA40" s="207">
        <f t="shared" si="3"/>
        <v>0</v>
      </c>
      <c r="AB40" s="207">
        <f t="shared" si="3"/>
        <v>157550</v>
      </c>
      <c r="AC40" s="207">
        <f t="shared" si="3"/>
        <v>0</v>
      </c>
      <c r="AD40" s="207">
        <f t="shared" si="3"/>
        <v>89600</v>
      </c>
      <c r="AE40" s="207">
        <f t="shared" si="3"/>
        <v>0</v>
      </c>
      <c r="AF40" s="207">
        <f t="shared" si="3"/>
        <v>236200</v>
      </c>
      <c r="AG40" s="207">
        <f t="shared" si="3"/>
        <v>0</v>
      </c>
      <c r="AH40" s="207">
        <f t="shared" si="3"/>
        <v>0</v>
      </c>
      <c r="AI40" s="207">
        <f t="shared" si="3"/>
        <v>1557426.45</v>
      </c>
      <c r="AJ40" s="207">
        <f t="shared" si="3"/>
        <v>239600</v>
      </c>
      <c r="AK40" s="207">
        <f t="shared" si="3"/>
        <v>144650</v>
      </c>
      <c r="AL40" s="207">
        <f t="shared" si="3"/>
        <v>80600</v>
      </c>
      <c r="AM40" s="207">
        <f t="shared" si="3"/>
        <v>138200</v>
      </c>
      <c r="AN40" s="207">
        <f t="shared" si="3"/>
        <v>162493.6</v>
      </c>
      <c r="AO40" s="207">
        <f t="shared" si="3"/>
        <v>237100</v>
      </c>
      <c r="AP40" s="207">
        <f t="shared" si="3"/>
        <v>113750</v>
      </c>
      <c r="AQ40" s="207">
        <f t="shared" si="3"/>
        <v>282350</v>
      </c>
      <c r="AR40" s="207">
        <f t="shared" si="3"/>
        <v>162050</v>
      </c>
      <c r="AS40" s="207">
        <f t="shared" si="3"/>
        <v>124150</v>
      </c>
      <c r="AT40" s="207">
        <f t="shared" si="3"/>
        <v>93000</v>
      </c>
      <c r="AU40" s="207">
        <f t="shared" si="3"/>
        <v>688699</v>
      </c>
      <c r="AV40" s="207">
        <f t="shared" si="3"/>
        <v>59000</v>
      </c>
      <c r="AW40" s="207">
        <f t="shared" si="3"/>
        <v>163150</v>
      </c>
      <c r="AX40" s="207">
        <f t="shared" si="3"/>
        <v>150200</v>
      </c>
      <c r="AY40" s="207">
        <f t="shared" si="3"/>
        <v>113700</v>
      </c>
      <c r="AZ40" s="207">
        <f t="shared" si="3"/>
        <v>632950</v>
      </c>
      <c r="BA40" s="207">
        <f t="shared" si="3"/>
        <v>688200</v>
      </c>
      <c r="BB40" s="207">
        <f t="shared" si="3"/>
        <v>1558358.52</v>
      </c>
      <c r="BC40" s="207">
        <f t="shared" si="3"/>
        <v>129950</v>
      </c>
      <c r="BD40" s="207">
        <f t="shared" si="3"/>
        <v>299700</v>
      </c>
      <c r="BE40" s="207">
        <f t="shared" si="3"/>
        <v>312750</v>
      </c>
      <c r="BF40" s="207">
        <f t="shared" si="3"/>
        <v>450900</v>
      </c>
      <c r="BG40" s="207">
        <f t="shared" si="3"/>
        <v>328400</v>
      </c>
      <c r="BH40" s="207">
        <f t="shared" si="3"/>
        <v>206600</v>
      </c>
      <c r="BI40" s="207">
        <f t="shared" si="3"/>
        <v>356950</v>
      </c>
      <c r="BJ40" s="207">
        <f t="shared" si="3"/>
        <v>301900</v>
      </c>
      <c r="BK40" s="207">
        <f t="shared" si="3"/>
        <v>53150</v>
      </c>
      <c r="BL40" s="207">
        <f t="shared" si="3"/>
        <v>98550</v>
      </c>
      <c r="BM40" s="207">
        <f t="shared" si="3"/>
        <v>1850476.75</v>
      </c>
      <c r="BN40" s="207">
        <f t="shared" si="3"/>
        <v>1292450</v>
      </c>
      <c r="BO40" s="207">
        <f t="shared" si="3"/>
        <v>391000</v>
      </c>
      <c r="BP40" s="207">
        <f t="shared" si="3"/>
        <v>101050</v>
      </c>
      <c r="BQ40" s="207">
        <f t="shared" si="3"/>
        <v>318900.5</v>
      </c>
      <c r="BR40" s="207">
        <f t="shared" si="3"/>
        <v>401000</v>
      </c>
      <c r="BS40" s="207">
        <f t="shared" si="3"/>
        <v>107900</v>
      </c>
      <c r="BT40" s="207">
        <f t="shared" si="3"/>
        <v>791824</v>
      </c>
      <c r="BU40" s="207">
        <f t="shared" ref="BU40:CB40" si="4">SUM(BU39)</f>
        <v>99500</v>
      </c>
      <c r="BV40" s="207">
        <f t="shared" si="4"/>
        <v>401350</v>
      </c>
      <c r="BW40" s="207">
        <f t="shared" si="4"/>
        <v>311550</v>
      </c>
      <c r="BX40" s="207">
        <f t="shared" si="4"/>
        <v>525500</v>
      </c>
      <c r="BY40" s="207">
        <f t="shared" si="4"/>
        <v>471250</v>
      </c>
      <c r="BZ40" s="207">
        <f t="shared" si="4"/>
        <v>298250</v>
      </c>
      <c r="CA40" s="207">
        <f t="shared" si="4"/>
        <v>238200</v>
      </c>
      <c r="CB40" s="207">
        <f t="shared" si="4"/>
        <v>90950</v>
      </c>
      <c r="CC40" s="207">
        <f>SUM(CC39)</f>
        <v>25934430.25</v>
      </c>
      <c r="CD40" s="310"/>
      <c r="CE40" s="310"/>
      <c r="CF40" s="310"/>
      <c r="CG40" s="310"/>
      <c r="CH40" s="310"/>
      <c r="CI40" s="310"/>
    </row>
    <row r="41" spans="1:87" s="102" customFormat="1">
      <c r="A41" s="134" t="s">
        <v>1646</v>
      </c>
      <c r="B41" s="295" t="s">
        <v>10</v>
      </c>
      <c r="C41" s="296" t="s">
        <v>11</v>
      </c>
      <c r="D41" s="297">
        <v>41020</v>
      </c>
      <c r="E41" s="296" t="s">
        <v>405</v>
      </c>
      <c r="F41" s="298" t="s">
        <v>406</v>
      </c>
      <c r="G41" s="299" t="s">
        <v>407</v>
      </c>
      <c r="H41" s="204">
        <v>3777258.21</v>
      </c>
      <c r="I41" s="183">
        <v>189481</v>
      </c>
      <c r="J41" s="183">
        <v>76693</v>
      </c>
      <c r="K41" s="183">
        <v>5696</v>
      </c>
      <c r="L41" s="183">
        <v>14503</v>
      </c>
      <c r="M41" s="183">
        <v>0</v>
      </c>
      <c r="N41" s="183">
        <v>463786.25</v>
      </c>
      <c r="O41" s="183">
        <v>37032</v>
      </c>
      <c r="P41" s="183">
        <v>29729</v>
      </c>
      <c r="Q41" s="183">
        <v>1249047.5</v>
      </c>
      <c r="R41" s="183">
        <v>59481</v>
      </c>
      <c r="S41" s="183">
        <v>13283</v>
      </c>
      <c r="T41" s="183">
        <v>818738.1</v>
      </c>
      <c r="U41" s="183">
        <v>551984.82999999996</v>
      </c>
      <c r="V41" s="183">
        <v>45265</v>
      </c>
      <c r="W41" s="183">
        <v>8631.25</v>
      </c>
      <c r="X41" s="183">
        <v>41143.5</v>
      </c>
      <c r="Y41" s="183">
        <v>0</v>
      </c>
      <c r="Z41" s="183">
        <v>4775904.5</v>
      </c>
      <c r="AA41" s="183">
        <v>1088844</v>
      </c>
      <c r="AB41" s="183">
        <v>914210.01</v>
      </c>
      <c r="AC41" s="183">
        <v>1146734.19</v>
      </c>
      <c r="AD41" s="183">
        <v>1019335.5</v>
      </c>
      <c r="AE41" s="183">
        <v>16388</v>
      </c>
      <c r="AF41" s="183">
        <v>352365.38</v>
      </c>
      <c r="AG41" s="183">
        <v>0</v>
      </c>
      <c r="AH41" s="183">
        <v>71791</v>
      </c>
      <c r="AI41" s="183">
        <v>491288.5</v>
      </c>
      <c r="AJ41" s="183">
        <v>122157</v>
      </c>
      <c r="AK41" s="183">
        <v>80837</v>
      </c>
      <c r="AL41" s="183">
        <v>0</v>
      </c>
      <c r="AM41" s="183">
        <v>0</v>
      </c>
      <c r="AN41" s="183">
        <v>244463.5</v>
      </c>
      <c r="AO41" s="183">
        <v>200</v>
      </c>
      <c r="AP41" s="183">
        <v>0</v>
      </c>
      <c r="AQ41" s="183">
        <v>0</v>
      </c>
      <c r="AR41" s="183">
        <v>0</v>
      </c>
      <c r="AS41" s="183">
        <v>68621.5</v>
      </c>
      <c r="AT41" s="183">
        <v>328908</v>
      </c>
      <c r="AU41" s="183">
        <v>30325</v>
      </c>
      <c r="AV41" s="183">
        <v>0</v>
      </c>
      <c r="AW41" s="183">
        <v>500</v>
      </c>
      <c r="AX41" s="183">
        <v>0</v>
      </c>
      <c r="AY41" s="183">
        <v>146449</v>
      </c>
      <c r="AZ41" s="183">
        <v>0</v>
      </c>
      <c r="BA41" s="183">
        <v>474213.29</v>
      </c>
      <c r="BB41" s="183">
        <v>0</v>
      </c>
      <c r="BC41" s="183">
        <v>19153</v>
      </c>
      <c r="BD41" s="183">
        <v>78972</v>
      </c>
      <c r="BE41" s="183">
        <v>0</v>
      </c>
      <c r="BF41" s="183">
        <v>0</v>
      </c>
      <c r="BG41" s="183">
        <v>36851</v>
      </c>
      <c r="BH41" s="183">
        <v>179143</v>
      </c>
      <c r="BI41" s="183">
        <v>26607.25</v>
      </c>
      <c r="BJ41" s="183">
        <v>144328</v>
      </c>
      <c r="BK41" s="183">
        <v>65880</v>
      </c>
      <c r="BL41" s="183">
        <v>22166</v>
      </c>
      <c r="BM41" s="183">
        <v>97127.75</v>
      </c>
      <c r="BN41" s="183">
        <v>0</v>
      </c>
      <c r="BO41" s="183">
        <v>13017</v>
      </c>
      <c r="BP41" s="183">
        <v>18253</v>
      </c>
      <c r="BQ41" s="183">
        <v>0</v>
      </c>
      <c r="BR41" s="183">
        <v>312970</v>
      </c>
      <c r="BS41" s="183">
        <v>0</v>
      </c>
      <c r="BT41" s="183">
        <v>15552</v>
      </c>
      <c r="BU41" s="183">
        <v>0</v>
      </c>
      <c r="BV41" s="183">
        <v>0</v>
      </c>
      <c r="BW41" s="183">
        <v>250</v>
      </c>
      <c r="BX41" s="183">
        <v>0</v>
      </c>
      <c r="BY41" s="183">
        <v>7597</v>
      </c>
      <c r="BZ41" s="183">
        <v>0</v>
      </c>
      <c r="CA41" s="183">
        <v>15741.5</v>
      </c>
      <c r="CB41" s="183">
        <v>29546</v>
      </c>
      <c r="CC41" s="205">
        <f>SUM(H41:CB41)</f>
        <v>19838442.509999998</v>
      </c>
      <c r="CD41" s="101"/>
      <c r="CE41" s="101"/>
      <c r="CF41" s="101"/>
      <c r="CG41" s="101"/>
      <c r="CH41" s="101"/>
      <c r="CI41" s="101"/>
    </row>
    <row r="42" spans="1:87" s="102" customFormat="1">
      <c r="A42" s="134" t="s">
        <v>1647</v>
      </c>
      <c r="B42" s="295" t="s">
        <v>10</v>
      </c>
      <c r="C42" s="296" t="s">
        <v>11</v>
      </c>
      <c r="D42" s="297">
        <v>41020</v>
      </c>
      <c r="E42" s="296" t="s">
        <v>405</v>
      </c>
      <c r="F42" s="298" t="s">
        <v>409</v>
      </c>
      <c r="G42" s="299" t="s">
        <v>410</v>
      </c>
      <c r="H42" s="204">
        <v>11880257.17</v>
      </c>
      <c r="I42" s="183">
        <v>1414126.76</v>
      </c>
      <c r="J42" s="183">
        <v>6940130</v>
      </c>
      <c r="K42" s="183">
        <v>302642</v>
      </c>
      <c r="L42" s="183">
        <v>240508</v>
      </c>
      <c r="M42" s="183">
        <v>0</v>
      </c>
      <c r="N42" s="183">
        <v>28894535</v>
      </c>
      <c r="O42" s="183">
        <v>483115</v>
      </c>
      <c r="P42" s="183">
        <v>32855</v>
      </c>
      <c r="Q42" s="183">
        <v>1207445</v>
      </c>
      <c r="R42" s="183">
        <v>0</v>
      </c>
      <c r="S42" s="183">
        <v>196203</v>
      </c>
      <c r="T42" s="183">
        <v>1570511.27</v>
      </c>
      <c r="U42" s="183">
        <v>379688.87</v>
      </c>
      <c r="V42" s="183">
        <v>0</v>
      </c>
      <c r="W42" s="183">
        <v>7658.63</v>
      </c>
      <c r="X42" s="183">
        <v>10990</v>
      </c>
      <c r="Y42" s="183">
        <v>9083</v>
      </c>
      <c r="Z42" s="183">
        <v>5436730.0999999996</v>
      </c>
      <c r="AA42" s="183">
        <v>2068119</v>
      </c>
      <c r="AB42" s="183">
        <v>105014.25</v>
      </c>
      <c r="AC42" s="183">
        <v>1479017</v>
      </c>
      <c r="AD42" s="183">
        <v>10628</v>
      </c>
      <c r="AE42" s="183">
        <v>0</v>
      </c>
      <c r="AF42" s="183">
        <v>24641.5</v>
      </c>
      <c r="AG42" s="183">
        <v>14836</v>
      </c>
      <c r="AH42" s="183">
        <v>2152</v>
      </c>
      <c r="AI42" s="183">
        <v>27664515.949999999</v>
      </c>
      <c r="AJ42" s="183">
        <v>39024</v>
      </c>
      <c r="AK42" s="183">
        <v>8831</v>
      </c>
      <c r="AL42" s="183">
        <v>48191</v>
      </c>
      <c r="AM42" s="183">
        <v>28391</v>
      </c>
      <c r="AN42" s="183">
        <v>16473</v>
      </c>
      <c r="AO42" s="183">
        <v>0</v>
      </c>
      <c r="AP42" s="183">
        <v>5583</v>
      </c>
      <c r="AQ42" s="183">
        <v>51721</v>
      </c>
      <c r="AR42" s="183">
        <v>0</v>
      </c>
      <c r="AS42" s="183">
        <v>13776</v>
      </c>
      <c r="AT42" s="183">
        <v>16574.25</v>
      </c>
      <c r="AU42" s="183">
        <v>4133615.74</v>
      </c>
      <c r="AV42" s="183">
        <v>17758</v>
      </c>
      <c r="AW42" s="183">
        <v>13631</v>
      </c>
      <c r="AX42" s="183">
        <v>0</v>
      </c>
      <c r="AY42" s="183">
        <v>13434</v>
      </c>
      <c r="AZ42" s="183">
        <v>0</v>
      </c>
      <c r="BA42" s="183">
        <v>45628.34</v>
      </c>
      <c r="BB42" s="183">
        <v>5580666</v>
      </c>
      <c r="BC42" s="183">
        <v>11633</v>
      </c>
      <c r="BD42" s="183">
        <v>147278</v>
      </c>
      <c r="BE42" s="183">
        <v>168534</v>
      </c>
      <c r="BF42" s="183">
        <v>222708</v>
      </c>
      <c r="BG42" s="183">
        <v>104137</v>
      </c>
      <c r="BH42" s="183">
        <v>1058250.5900000001</v>
      </c>
      <c r="BI42" s="183">
        <v>158168</v>
      </c>
      <c r="BJ42" s="183">
        <v>338436</v>
      </c>
      <c r="BK42" s="183">
        <v>4825.5</v>
      </c>
      <c r="BL42" s="183">
        <v>7747.75</v>
      </c>
      <c r="BM42" s="183">
        <v>7985943.29</v>
      </c>
      <c r="BN42" s="183">
        <v>941610</v>
      </c>
      <c r="BO42" s="183">
        <v>35094</v>
      </c>
      <c r="BP42" s="183">
        <v>81608</v>
      </c>
      <c r="BQ42" s="183">
        <v>3592</v>
      </c>
      <c r="BR42" s="183">
        <v>28364</v>
      </c>
      <c r="BS42" s="183">
        <v>25065.75</v>
      </c>
      <c r="BT42" s="183">
        <v>1933230</v>
      </c>
      <c r="BU42" s="183">
        <v>36261</v>
      </c>
      <c r="BV42" s="183">
        <v>6446</v>
      </c>
      <c r="BW42" s="183">
        <v>4561.7</v>
      </c>
      <c r="BX42" s="183">
        <v>108972.32</v>
      </c>
      <c r="BY42" s="183">
        <v>746438.55</v>
      </c>
      <c r="BZ42" s="183">
        <v>23838</v>
      </c>
      <c r="CA42" s="183">
        <v>0</v>
      </c>
      <c r="CB42" s="183">
        <v>0</v>
      </c>
      <c r="CC42" s="205">
        <f t="shared" ref="CC42:CC55" si="5">SUM(H42:CB42)</f>
        <v>114591442.28</v>
      </c>
      <c r="CD42" s="101"/>
      <c r="CE42" s="101"/>
      <c r="CF42" s="101"/>
      <c r="CG42" s="101"/>
      <c r="CH42" s="101"/>
      <c r="CI42" s="101"/>
    </row>
    <row r="43" spans="1:87" s="102" customFormat="1">
      <c r="A43" s="134" t="s">
        <v>1646</v>
      </c>
      <c r="B43" s="295" t="s">
        <v>10</v>
      </c>
      <c r="C43" s="296" t="s">
        <v>11</v>
      </c>
      <c r="D43" s="297">
        <v>41020</v>
      </c>
      <c r="E43" s="296" t="s">
        <v>405</v>
      </c>
      <c r="F43" s="298" t="s">
        <v>1583</v>
      </c>
      <c r="G43" s="299" t="s">
        <v>1695</v>
      </c>
      <c r="H43" s="204">
        <v>0</v>
      </c>
      <c r="I43" s="183">
        <v>0</v>
      </c>
      <c r="J43" s="183">
        <v>0</v>
      </c>
      <c r="K43" s="183">
        <v>14260</v>
      </c>
      <c r="L43" s="183">
        <v>0</v>
      </c>
      <c r="M43" s="183">
        <v>0</v>
      </c>
      <c r="N43" s="183">
        <v>63437</v>
      </c>
      <c r="O43" s="183">
        <v>0</v>
      </c>
      <c r="P43" s="183">
        <v>0</v>
      </c>
      <c r="Q43" s="183">
        <v>0</v>
      </c>
      <c r="R43" s="183">
        <v>0</v>
      </c>
      <c r="S43" s="183">
        <v>0</v>
      </c>
      <c r="T43" s="183">
        <v>9899.5</v>
      </c>
      <c r="U43" s="183">
        <v>0</v>
      </c>
      <c r="V43" s="183">
        <v>0</v>
      </c>
      <c r="W43" s="183">
        <v>0</v>
      </c>
      <c r="X43" s="183">
        <v>0</v>
      </c>
      <c r="Y43" s="183">
        <v>0</v>
      </c>
      <c r="Z43" s="183">
        <v>0</v>
      </c>
      <c r="AA43" s="183">
        <v>6396</v>
      </c>
      <c r="AB43" s="183">
        <v>0</v>
      </c>
      <c r="AC43" s="183">
        <v>0</v>
      </c>
      <c r="AD43" s="183">
        <v>0</v>
      </c>
      <c r="AE43" s="183">
        <v>3863.5</v>
      </c>
      <c r="AF43" s="183">
        <v>0</v>
      </c>
      <c r="AG43" s="183">
        <v>0</v>
      </c>
      <c r="AH43" s="183">
        <v>0</v>
      </c>
      <c r="AI43" s="183">
        <v>0</v>
      </c>
      <c r="AJ43" s="183">
        <v>0</v>
      </c>
      <c r="AK43" s="183">
        <v>0</v>
      </c>
      <c r="AL43" s="183">
        <v>0</v>
      </c>
      <c r="AM43" s="183">
        <v>0</v>
      </c>
      <c r="AN43" s="183">
        <v>0</v>
      </c>
      <c r="AO43" s="183">
        <v>0</v>
      </c>
      <c r="AP43" s="183">
        <v>0</v>
      </c>
      <c r="AQ43" s="183">
        <v>0</v>
      </c>
      <c r="AR43" s="183">
        <v>0</v>
      </c>
      <c r="AS43" s="183">
        <v>0</v>
      </c>
      <c r="AT43" s="183">
        <v>0</v>
      </c>
      <c r="AU43" s="183">
        <v>0</v>
      </c>
      <c r="AV43" s="183">
        <v>0</v>
      </c>
      <c r="AW43" s="183">
        <v>0</v>
      </c>
      <c r="AX43" s="183">
        <v>0</v>
      </c>
      <c r="AY43" s="183">
        <v>0</v>
      </c>
      <c r="AZ43" s="183">
        <v>0</v>
      </c>
      <c r="BA43" s="183">
        <v>0</v>
      </c>
      <c r="BB43" s="183">
        <v>63430.5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205">
        <f t="shared" si="5"/>
        <v>161286.5</v>
      </c>
      <c r="CD43" s="101"/>
      <c r="CE43" s="101"/>
      <c r="CF43" s="101"/>
      <c r="CG43" s="101"/>
      <c r="CH43" s="101"/>
      <c r="CI43" s="101"/>
    </row>
    <row r="44" spans="1:87" s="102" customFormat="1">
      <c r="A44" s="134" t="s">
        <v>1647</v>
      </c>
      <c r="B44" s="295" t="s">
        <v>10</v>
      </c>
      <c r="C44" s="296" t="s">
        <v>11</v>
      </c>
      <c r="D44" s="297">
        <v>41020</v>
      </c>
      <c r="E44" s="296" t="s">
        <v>405</v>
      </c>
      <c r="F44" s="298" t="s">
        <v>1584</v>
      </c>
      <c r="G44" s="299" t="s">
        <v>1696</v>
      </c>
      <c r="H44" s="204">
        <v>0</v>
      </c>
      <c r="I44" s="183">
        <v>0</v>
      </c>
      <c r="J44" s="183">
        <v>0</v>
      </c>
      <c r="K44" s="183">
        <v>3002</v>
      </c>
      <c r="L44" s="183">
        <v>0</v>
      </c>
      <c r="M44" s="183">
        <v>0</v>
      </c>
      <c r="N44" s="183">
        <v>5202</v>
      </c>
      <c r="O44" s="183">
        <v>0</v>
      </c>
      <c r="P44" s="183">
        <v>0</v>
      </c>
      <c r="Q44" s="183">
        <v>0</v>
      </c>
      <c r="R44" s="183">
        <v>0</v>
      </c>
      <c r="S44" s="183">
        <v>0</v>
      </c>
      <c r="T44" s="183">
        <v>0</v>
      </c>
      <c r="U44" s="183">
        <v>0</v>
      </c>
      <c r="V44" s="183">
        <v>0</v>
      </c>
      <c r="W44" s="183">
        <v>0</v>
      </c>
      <c r="X44" s="183">
        <v>0</v>
      </c>
      <c r="Y44" s="183">
        <v>0</v>
      </c>
      <c r="Z44" s="183">
        <v>0</v>
      </c>
      <c r="AA44" s="183">
        <v>0</v>
      </c>
      <c r="AB44" s="183">
        <v>0</v>
      </c>
      <c r="AC44" s="183">
        <v>0</v>
      </c>
      <c r="AD44" s="183">
        <v>0</v>
      </c>
      <c r="AE44" s="183">
        <v>0</v>
      </c>
      <c r="AF44" s="183">
        <v>795</v>
      </c>
      <c r="AG44" s="183">
        <v>0</v>
      </c>
      <c r="AH44" s="183">
        <v>129</v>
      </c>
      <c r="AI44" s="183">
        <v>0</v>
      </c>
      <c r="AJ44" s="183">
        <v>0</v>
      </c>
      <c r="AK44" s="183">
        <v>0</v>
      </c>
      <c r="AL44" s="183">
        <v>0</v>
      </c>
      <c r="AM44" s="183">
        <v>0</v>
      </c>
      <c r="AN44" s="183">
        <v>0</v>
      </c>
      <c r="AO44" s="183">
        <v>0</v>
      </c>
      <c r="AP44" s="183">
        <v>0</v>
      </c>
      <c r="AQ44" s="183">
        <v>0</v>
      </c>
      <c r="AR44" s="183">
        <v>0</v>
      </c>
      <c r="AS44" s="183">
        <v>0</v>
      </c>
      <c r="AT44" s="183">
        <v>11135</v>
      </c>
      <c r="AU44" s="183">
        <v>0</v>
      </c>
      <c r="AV44" s="183">
        <v>0</v>
      </c>
      <c r="AW44" s="183">
        <v>0</v>
      </c>
      <c r="AX44" s="183">
        <v>0</v>
      </c>
      <c r="AY44" s="183">
        <v>0</v>
      </c>
      <c r="AZ44" s="183">
        <v>0</v>
      </c>
      <c r="BA44" s="183">
        <v>0</v>
      </c>
      <c r="BB44" s="183">
        <v>29106.5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1245626.6499999999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205">
        <f t="shared" si="5"/>
        <v>1294996.1499999999</v>
      </c>
      <c r="CD44" s="101"/>
      <c r="CE44" s="101"/>
      <c r="CF44" s="101"/>
      <c r="CG44" s="101"/>
      <c r="CH44" s="101"/>
      <c r="CI44" s="101"/>
    </row>
    <row r="45" spans="1:87" s="102" customFormat="1">
      <c r="A45" s="134" t="s">
        <v>1648</v>
      </c>
      <c r="B45" s="295" t="s">
        <v>10</v>
      </c>
      <c r="C45" s="296" t="s">
        <v>11</v>
      </c>
      <c r="D45" s="297">
        <v>41020</v>
      </c>
      <c r="E45" s="296" t="s">
        <v>405</v>
      </c>
      <c r="F45" s="298" t="s">
        <v>1585</v>
      </c>
      <c r="G45" s="299" t="s">
        <v>1697</v>
      </c>
      <c r="H45" s="204">
        <v>0</v>
      </c>
      <c r="I45" s="183">
        <v>0</v>
      </c>
      <c r="J45" s="183">
        <v>0</v>
      </c>
      <c r="K45" s="183">
        <v>0</v>
      </c>
      <c r="L45" s="183">
        <v>0</v>
      </c>
      <c r="M45" s="183">
        <v>0</v>
      </c>
      <c r="N45" s="183">
        <v>0</v>
      </c>
      <c r="O45" s="183">
        <v>0</v>
      </c>
      <c r="P45" s="183">
        <v>0</v>
      </c>
      <c r="Q45" s="183">
        <v>0</v>
      </c>
      <c r="R45" s="183">
        <v>0</v>
      </c>
      <c r="S45" s="183">
        <v>0</v>
      </c>
      <c r="T45" s="183">
        <v>0</v>
      </c>
      <c r="U45" s="183">
        <v>0</v>
      </c>
      <c r="V45" s="183">
        <v>0</v>
      </c>
      <c r="W45" s="183">
        <v>0</v>
      </c>
      <c r="X45" s="183">
        <v>0</v>
      </c>
      <c r="Y45" s="183">
        <v>0</v>
      </c>
      <c r="Z45" s="183">
        <v>0</v>
      </c>
      <c r="AA45" s="183">
        <v>-410</v>
      </c>
      <c r="AB45" s="183">
        <v>0</v>
      </c>
      <c r="AC45" s="183">
        <v>0</v>
      </c>
      <c r="AD45" s="183">
        <v>0</v>
      </c>
      <c r="AE45" s="183">
        <v>0</v>
      </c>
      <c r="AF45" s="183">
        <v>0</v>
      </c>
      <c r="AG45" s="183">
        <v>0</v>
      </c>
      <c r="AH45" s="183">
        <v>0</v>
      </c>
      <c r="AI45" s="183">
        <v>0</v>
      </c>
      <c r="AJ45" s="183">
        <v>0</v>
      </c>
      <c r="AK45" s="183">
        <v>0</v>
      </c>
      <c r="AL45" s="183">
        <v>0</v>
      </c>
      <c r="AM45" s="183">
        <v>0</v>
      </c>
      <c r="AN45" s="183">
        <v>0</v>
      </c>
      <c r="AO45" s="183">
        <v>0</v>
      </c>
      <c r="AP45" s="183">
        <v>0</v>
      </c>
      <c r="AQ45" s="183">
        <v>0</v>
      </c>
      <c r="AR45" s="183">
        <v>0</v>
      </c>
      <c r="AS45" s="183">
        <v>0</v>
      </c>
      <c r="AT45" s="183">
        <v>0</v>
      </c>
      <c r="AU45" s="183">
        <v>0</v>
      </c>
      <c r="AV45" s="183">
        <v>0</v>
      </c>
      <c r="AW45" s="183">
        <v>0</v>
      </c>
      <c r="AX45" s="183">
        <v>0</v>
      </c>
      <c r="AY45" s="183">
        <v>0</v>
      </c>
      <c r="AZ45" s="183">
        <v>0</v>
      </c>
      <c r="BA45" s="183">
        <v>0</v>
      </c>
      <c r="BB45" s="183">
        <v>-1723.82</v>
      </c>
      <c r="BC45" s="183">
        <v>0</v>
      </c>
      <c r="BD45" s="183">
        <v>-172132.43</v>
      </c>
      <c r="BE45" s="183">
        <v>0</v>
      </c>
      <c r="BF45" s="183">
        <v>0</v>
      </c>
      <c r="BG45" s="183">
        <v>-4749.7299999999996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-100</v>
      </c>
      <c r="BP45" s="183">
        <v>-2348</v>
      </c>
      <c r="BQ45" s="183">
        <v>0</v>
      </c>
      <c r="BR45" s="183">
        <v>0</v>
      </c>
      <c r="BS45" s="183">
        <v>-5045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-5219.99</v>
      </c>
      <c r="CA45" s="183">
        <v>0</v>
      </c>
      <c r="CB45" s="183">
        <v>0</v>
      </c>
      <c r="CC45" s="205">
        <f t="shared" si="5"/>
        <v>-191728.97</v>
      </c>
      <c r="CD45" s="101"/>
      <c r="CE45" s="101"/>
      <c r="CF45" s="101"/>
      <c r="CG45" s="101"/>
      <c r="CH45" s="101"/>
      <c r="CI45" s="101"/>
    </row>
    <row r="46" spans="1:87" s="102" customFormat="1">
      <c r="A46" s="134" t="s">
        <v>1648</v>
      </c>
      <c r="B46" s="295" t="s">
        <v>10</v>
      </c>
      <c r="C46" s="296" t="s">
        <v>11</v>
      </c>
      <c r="D46" s="297">
        <v>42020</v>
      </c>
      <c r="E46" s="296" t="s">
        <v>408</v>
      </c>
      <c r="F46" s="298" t="s">
        <v>1586</v>
      </c>
      <c r="G46" s="299" t="s">
        <v>1698</v>
      </c>
      <c r="H46" s="204">
        <v>0</v>
      </c>
      <c r="I46" s="183">
        <v>0</v>
      </c>
      <c r="J46" s="183">
        <v>0</v>
      </c>
      <c r="K46" s="183">
        <v>1205.32</v>
      </c>
      <c r="L46" s="183">
        <v>0</v>
      </c>
      <c r="M46" s="183">
        <v>0</v>
      </c>
      <c r="N46" s="183">
        <v>1293.18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183">
        <v>0</v>
      </c>
      <c r="U46" s="183">
        <v>0</v>
      </c>
      <c r="V46" s="183">
        <v>0</v>
      </c>
      <c r="W46" s="183">
        <v>0</v>
      </c>
      <c r="X46" s="183">
        <v>10416.74</v>
      </c>
      <c r="Y46" s="183">
        <v>0</v>
      </c>
      <c r="Z46" s="183">
        <v>0</v>
      </c>
      <c r="AA46" s="183">
        <v>0</v>
      </c>
      <c r="AB46" s="183">
        <v>0</v>
      </c>
      <c r="AC46" s="183">
        <v>0</v>
      </c>
      <c r="AD46" s="183">
        <v>0</v>
      </c>
      <c r="AE46" s="183">
        <v>0</v>
      </c>
      <c r="AF46" s="183">
        <v>0</v>
      </c>
      <c r="AG46" s="183">
        <v>0</v>
      </c>
      <c r="AH46" s="183">
        <v>0</v>
      </c>
      <c r="AI46" s="183">
        <v>0</v>
      </c>
      <c r="AJ46" s="183">
        <v>0</v>
      </c>
      <c r="AK46" s="183">
        <v>0</v>
      </c>
      <c r="AL46" s="183">
        <v>0</v>
      </c>
      <c r="AM46" s="183">
        <v>0</v>
      </c>
      <c r="AN46" s="183">
        <v>0</v>
      </c>
      <c r="AO46" s="183">
        <v>0</v>
      </c>
      <c r="AP46" s="183">
        <v>0</v>
      </c>
      <c r="AQ46" s="183">
        <v>0</v>
      </c>
      <c r="AR46" s="183">
        <v>0</v>
      </c>
      <c r="AS46" s="183">
        <v>0</v>
      </c>
      <c r="AT46" s="183">
        <v>0</v>
      </c>
      <c r="AU46" s="183">
        <v>0</v>
      </c>
      <c r="AV46" s="183">
        <v>0</v>
      </c>
      <c r="AW46" s="183">
        <v>0</v>
      </c>
      <c r="AX46" s="183">
        <v>0</v>
      </c>
      <c r="AY46" s="183">
        <v>0</v>
      </c>
      <c r="AZ46" s="183">
        <v>0</v>
      </c>
      <c r="BA46" s="183">
        <v>0</v>
      </c>
      <c r="BB46" s="183">
        <v>2279.91</v>
      </c>
      <c r="BC46" s="183">
        <v>0</v>
      </c>
      <c r="BD46" s="183">
        <v>12807.55</v>
      </c>
      <c r="BE46" s="183">
        <v>0</v>
      </c>
      <c r="BF46" s="183">
        <v>0</v>
      </c>
      <c r="BG46" s="183">
        <v>0</v>
      </c>
      <c r="BH46" s="183">
        <v>0</v>
      </c>
      <c r="BI46" s="183">
        <v>0</v>
      </c>
      <c r="BJ46" s="183">
        <v>0</v>
      </c>
      <c r="BK46" s="183">
        <v>0</v>
      </c>
      <c r="BL46" s="183">
        <v>0</v>
      </c>
      <c r="BM46" s="183">
        <v>0</v>
      </c>
      <c r="BN46" s="183">
        <v>0</v>
      </c>
      <c r="BO46" s="183">
        <v>0</v>
      </c>
      <c r="BP46" s="183">
        <v>0</v>
      </c>
      <c r="BQ46" s="183">
        <v>0</v>
      </c>
      <c r="BR46" s="183">
        <v>0</v>
      </c>
      <c r="BS46" s="183">
        <v>22428.400000000001</v>
      </c>
      <c r="BT46" s="183">
        <v>0</v>
      </c>
      <c r="BU46" s="183">
        <v>0</v>
      </c>
      <c r="BV46" s="183">
        <v>0</v>
      </c>
      <c r="BW46" s="183">
        <v>0</v>
      </c>
      <c r="BX46" s="183">
        <v>0</v>
      </c>
      <c r="BY46" s="183">
        <v>0</v>
      </c>
      <c r="BZ46" s="183">
        <v>0</v>
      </c>
      <c r="CA46" s="183">
        <v>0</v>
      </c>
      <c r="CB46" s="183">
        <v>0</v>
      </c>
      <c r="CC46" s="205">
        <f t="shared" si="5"/>
        <v>50431.1</v>
      </c>
      <c r="CD46" s="101"/>
      <c r="CE46" s="101"/>
      <c r="CF46" s="101"/>
      <c r="CG46" s="101"/>
      <c r="CH46" s="101"/>
      <c r="CI46" s="101"/>
    </row>
    <row r="47" spans="1:87" s="311" customFormat="1">
      <c r="A47" s="309"/>
      <c r="B47" s="421" t="s">
        <v>411</v>
      </c>
      <c r="C47" s="422"/>
      <c r="D47" s="422"/>
      <c r="E47" s="422"/>
      <c r="F47" s="422"/>
      <c r="G47" s="423"/>
      <c r="H47" s="207">
        <f>SUM(H41:H46)</f>
        <v>15657515.379999999</v>
      </c>
      <c r="I47" s="207">
        <f t="shared" ref="I47:BT47" si="6">SUM(I41:I46)</f>
        <v>1603607.76</v>
      </c>
      <c r="J47" s="207">
        <f t="shared" si="6"/>
        <v>7016823</v>
      </c>
      <c r="K47" s="207">
        <f t="shared" si="6"/>
        <v>326805.32</v>
      </c>
      <c r="L47" s="207">
        <f t="shared" si="6"/>
        <v>255011</v>
      </c>
      <c r="M47" s="207">
        <f t="shared" si="6"/>
        <v>0</v>
      </c>
      <c r="N47" s="207">
        <f t="shared" si="6"/>
        <v>29428253.43</v>
      </c>
      <c r="O47" s="207">
        <f t="shared" si="6"/>
        <v>520147</v>
      </c>
      <c r="P47" s="207">
        <f t="shared" si="6"/>
        <v>62584</v>
      </c>
      <c r="Q47" s="207">
        <f t="shared" si="6"/>
        <v>2456492.5</v>
      </c>
      <c r="R47" s="207">
        <f t="shared" si="6"/>
        <v>59481</v>
      </c>
      <c r="S47" s="207">
        <f t="shared" si="6"/>
        <v>209486</v>
      </c>
      <c r="T47" s="207">
        <f t="shared" si="6"/>
        <v>2399148.87</v>
      </c>
      <c r="U47" s="207">
        <f t="shared" si="6"/>
        <v>931673.7</v>
      </c>
      <c r="V47" s="207">
        <f t="shared" si="6"/>
        <v>45265</v>
      </c>
      <c r="W47" s="207">
        <f t="shared" si="6"/>
        <v>16289.880000000001</v>
      </c>
      <c r="X47" s="207">
        <f t="shared" si="6"/>
        <v>62550.239999999998</v>
      </c>
      <c r="Y47" s="207">
        <f t="shared" si="6"/>
        <v>9083</v>
      </c>
      <c r="Z47" s="207">
        <f t="shared" si="6"/>
        <v>10212634.6</v>
      </c>
      <c r="AA47" s="207">
        <f t="shared" si="6"/>
        <v>3162949</v>
      </c>
      <c r="AB47" s="207">
        <f t="shared" si="6"/>
        <v>1019224.26</v>
      </c>
      <c r="AC47" s="207">
        <f t="shared" si="6"/>
        <v>2625751.19</v>
      </c>
      <c r="AD47" s="207">
        <f t="shared" si="6"/>
        <v>1029963.5</v>
      </c>
      <c r="AE47" s="207">
        <f t="shared" si="6"/>
        <v>20251.5</v>
      </c>
      <c r="AF47" s="207">
        <f t="shared" si="6"/>
        <v>377801.88</v>
      </c>
      <c r="AG47" s="207">
        <f t="shared" si="6"/>
        <v>14836</v>
      </c>
      <c r="AH47" s="207">
        <f t="shared" si="6"/>
        <v>74072</v>
      </c>
      <c r="AI47" s="207">
        <f t="shared" si="6"/>
        <v>28155804.449999999</v>
      </c>
      <c r="AJ47" s="207">
        <f t="shared" si="6"/>
        <v>161181</v>
      </c>
      <c r="AK47" s="207">
        <f t="shared" si="6"/>
        <v>89668</v>
      </c>
      <c r="AL47" s="207">
        <f t="shared" si="6"/>
        <v>48191</v>
      </c>
      <c r="AM47" s="207">
        <f t="shared" si="6"/>
        <v>28391</v>
      </c>
      <c r="AN47" s="207">
        <f t="shared" si="6"/>
        <v>260936.5</v>
      </c>
      <c r="AO47" s="207">
        <f t="shared" si="6"/>
        <v>200</v>
      </c>
      <c r="AP47" s="207">
        <f t="shared" si="6"/>
        <v>5583</v>
      </c>
      <c r="AQ47" s="207">
        <f t="shared" si="6"/>
        <v>51721</v>
      </c>
      <c r="AR47" s="207">
        <f t="shared" si="6"/>
        <v>0</v>
      </c>
      <c r="AS47" s="207">
        <f t="shared" si="6"/>
        <v>82397.5</v>
      </c>
      <c r="AT47" s="207">
        <f t="shared" si="6"/>
        <v>356617.25</v>
      </c>
      <c r="AU47" s="207">
        <f t="shared" si="6"/>
        <v>4163940.74</v>
      </c>
      <c r="AV47" s="207">
        <f t="shared" si="6"/>
        <v>17758</v>
      </c>
      <c r="AW47" s="207">
        <f t="shared" si="6"/>
        <v>14131</v>
      </c>
      <c r="AX47" s="207">
        <f t="shared" si="6"/>
        <v>0</v>
      </c>
      <c r="AY47" s="207">
        <f t="shared" si="6"/>
        <v>159883</v>
      </c>
      <c r="AZ47" s="207">
        <f t="shared" si="6"/>
        <v>0</v>
      </c>
      <c r="BA47" s="207">
        <f t="shared" si="6"/>
        <v>519841.63</v>
      </c>
      <c r="BB47" s="207">
        <f t="shared" si="6"/>
        <v>5673759.0899999999</v>
      </c>
      <c r="BC47" s="207">
        <f t="shared" si="6"/>
        <v>30786</v>
      </c>
      <c r="BD47" s="207">
        <f t="shared" si="6"/>
        <v>66925.12000000001</v>
      </c>
      <c r="BE47" s="207">
        <f t="shared" si="6"/>
        <v>168534</v>
      </c>
      <c r="BF47" s="207">
        <f t="shared" si="6"/>
        <v>222708</v>
      </c>
      <c r="BG47" s="207">
        <f t="shared" si="6"/>
        <v>136238.26999999999</v>
      </c>
      <c r="BH47" s="207">
        <f t="shared" si="6"/>
        <v>1237393.5900000001</v>
      </c>
      <c r="BI47" s="207">
        <f t="shared" si="6"/>
        <v>184775.25</v>
      </c>
      <c r="BJ47" s="207">
        <f t="shared" si="6"/>
        <v>482764</v>
      </c>
      <c r="BK47" s="207">
        <f t="shared" si="6"/>
        <v>70705.5</v>
      </c>
      <c r="BL47" s="207">
        <f t="shared" si="6"/>
        <v>29913.75</v>
      </c>
      <c r="BM47" s="207">
        <f t="shared" si="6"/>
        <v>9328697.6899999995</v>
      </c>
      <c r="BN47" s="207">
        <f t="shared" si="6"/>
        <v>941610</v>
      </c>
      <c r="BO47" s="207">
        <f t="shared" si="6"/>
        <v>48011</v>
      </c>
      <c r="BP47" s="207">
        <f t="shared" si="6"/>
        <v>97513</v>
      </c>
      <c r="BQ47" s="207">
        <f t="shared" si="6"/>
        <v>3592</v>
      </c>
      <c r="BR47" s="207">
        <f t="shared" si="6"/>
        <v>341334</v>
      </c>
      <c r="BS47" s="207">
        <f t="shared" si="6"/>
        <v>42449.15</v>
      </c>
      <c r="BT47" s="207">
        <f t="shared" si="6"/>
        <v>1948782</v>
      </c>
      <c r="BU47" s="207">
        <f t="shared" ref="BU47:CB47" si="7">SUM(BU41:BU46)</f>
        <v>36261</v>
      </c>
      <c r="BV47" s="207">
        <f t="shared" si="7"/>
        <v>6446</v>
      </c>
      <c r="BW47" s="207">
        <f t="shared" si="7"/>
        <v>4811.7</v>
      </c>
      <c r="BX47" s="207">
        <f t="shared" si="7"/>
        <v>108972.32</v>
      </c>
      <c r="BY47" s="207">
        <f t="shared" si="7"/>
        <v>754035.55</v>
      </c>
      <c r="BZ47" s="207">
        <f t="shared" si="7"/>
        <v>18618.010000000002</v>
      </c>
      <c r="CA47" s="207">
        <f t="shared" si="7"/>
        <v>15741.5</v>
      </c>
      <c r="CB47" s="207">
        <f t="shared" si="7"/>
        <v>29546</v>
      </c>
      <c r="CC47" s="207">
        <f>SUM(CC41:CC46)</f>
        <v>135744869.56999999</v>
      </c>
      <c r="CD47" s="310"/>
      <c r="CE47" s="310"/>
      <c r="CF47" s="310"/>
      <c r="CG47" s="310"/>
      <c r="CH47" s="310"/>
      <c r="CI47" s="310"/>
    </row>
    <row r="48" spans="1:87" s="102" customFormat="1">
      <c r="A48" s="134" t="s">
        <v>1646</v>
      </c>
      <c r="B48" s="295" t="s">
        <v>12</v>
      </c>
      <c r="C48" s="296" t="s">
        <v>13</v>
      </c>
      <c r="D48" s="297">
        <v>41030</v>
      </c>
      <c r="E48" s="296" t="s">
        <v>412</v>
      </c>
      <c r="F48" s="298" t="s">
        <v>413</v>
      </c>
      <c r="G48" s="299" t="s">
        <v>414</v>
      </c>
      <c r="H48" s="204">
        <v>6448143.4500000002</v>
      </c>
      <c r="I48" s="183">
        <v>1073463.01</v>
      </c>
      <c r="J48" s="183">
        <v>2223780.7400000002</v>
      </c>
      <c r="K48" s="183">
        <v>345769</v>
      </c>
      <c r="L48" s="183">
        <v>248097.5</v>
      </c>
      <c r="M48" s="183">
        <v>53151.65</v>
      </c>
      <c r="N48" s="183">
        <v>24890131.75</v>
      </c>
      <c r="O48" s="183">
        <v>1008049.75</v>
      </c>
      <c r="P48" s="183">
        <v>185419</v>
      </c>
      <c r="Q48" s="183">
        <v>969713.5</v>
      </c>
      <c r="R48" s="183">
        <v>107796.3</v>
      </c>
      <c r="S48" s="183">
        <v>516566.25</v>
      </c>
      <c r="T48" s="183">
        <v>2367046.4900000002</v>
      </c>
      <c r="U48" s="183">
        <v>595759.75</v>
      </c>
      <c r="V48" s="183">
        <v>169391</v>
      </c>
      <c r="W48" s="183">
        <v>180986.56</v>
      </c>
      <c r="X48" s="183">
        <v>370473.25</v>
      </c>
      <c r="Y48" s="183">
        <v>308947.75</v>
      </c>
      <c r="Z48" s="183">
        <v>12263386.060000001</v>
      </c>
      <c r="AA48" s="183">
        <v>658588.06999999995</v>
      </c>
      <c r="AB48" s="183">
        <v>162125.5</v>
      </c>
      <c r="AC48" s="183">
        <v>3451530.6</v>
      </c>
      <c r="AD48" s="183">
        <v>1151468.5</v>
      </c>
      <c r="AE48" s="183">
        <v>478912.75</v>
      </c>
      <c r="AF48" s="183">
        <v>327824.5</v>
      </c>
      <c r="AG48" s="183">
        <v>183575</v>
      </c>
      <c r="AH48" s="183">
        <v>214185</v>
      </c>
      <c r="AI48" s="183">
        <v>19355283.510000002</v>
      </c>
      <c r="AJ48" s="183">
        <v>1042023.4</v>
      </c>
      <c r="AK48" s="183">
        <v>794065</v>
      </c>
      <c r="AL48" s="183">
        <v>194876.48</v>
      </c>
      <c r="AM48" s="183">
        <v>428974</v>
      </c>
      <c r="AN48" s="183">
        <v>428673</v>
      </c>
      <c r="AO48" s="183">
        <v>366793.75</v>
      </c>
      <c r="AP48" s="183">
        <v>802122</v>
      </c>
      <c r="AQ48" s="183">
        <v>297030</v>
      </c>
      <c r="AR48" s="183">
        <v>242515.5</v>
      </c>
      <c r="AS48" s="183">
        <v>537933.75</v>
      </c>
      <c r="AT48" s="183">
        <v>356240</v>
      </c>
      <c r="AU48" s="183">
        <v>3489124.5</v>
      </c>
      <c r="AV48" s="183">
        <v>306746.38</v>
      </c>
      <c r="AW48" s="183">
        <v>377708</v>
      </c>
      <c r="AX48" s="183">
        <v>294754.5</v>
      </c>
      <c r="AY48" s="183">
        <v>821524.32</v>
      </c>
      <c r="AZ48" s="183">
        <v>30206</v>
      </c>
      <c r="BA48" s="183">
        <v>59584.63</v>
      </c>
      <c r="BB48" s="183">
        <v>8310903.25</v>
      </c>
      <c r="BC48" s="183">
        <v>112994</v>
      </c>
      <c r="BD48" s="183">
        <v>1471066</v>
      </c>
      <c r="BE48" s="183">
        <v>448711.3</v>
      </c>
      <c r="BF48" s="183">
        <v>701526.35</v>
      </c>
      <c r="BG48" s="183">
        <v>3108694.5</v>
      </c>
      <c r="BH48" s="183">
        <v>1030917.09</v>
      </c>
      <c r="BI48" s="183">
        <v>596574</v>
      </c>
      <c r="BJ48" s="183">
        <v>491654.75</v>
      </c>
      <c r="BK48" s="183">
        <v>165643.67000000001</v>
      </c>
      <c r="BL48" s="183">
        <v>148747.5</v>
      </c>
      <c r="BM48" s="183">
        <v>9352086.6999999993</v>
      </c>
      <c r="BN48" s="183">
        <v>1970177.3</v>
      </c>
      <c r="BO48" s="183">
        <v>291152.38</v>
      </c>
      <c r="BP48" s="183">
        <v>290806</v>
      </c>
      <c r="BQ48" s="183">
        <v>320411</v>
      </c>
      <c r="BR48" s="183">
        <v>122945</v>
      </c>
      <c r="BS48" s="183">
        <v>256092</v>
      </c>
      <c r="BT48" s="183">
        <v>8042024.25</v>
      </c>
      <c r="BU48" s="183">
        <v>247368.05</v>
      </c>
      <c r="BV48" s="183">
        <v>211620</v>
      </c>
      <c r="BW48" s="183">
        <v>525385</v>
      </c>
      <c r="BX48" s="183">
        <v>855322.53</v>
      </c>
      <c r="BY48" s="183">
        <v>2241923.91</v>
      </c>
      <c r="BZ48" s="183">
        <v>371839</v>
      </c>
      <c r="CA48" s="183">
        <v>179509</v>
      </c>
      <c r="CB48" s="183">
        <v>132121.25</v>
      </c>
      <c r="CC48" s="205">
        <f>SUM(H48:CB48)</f>
        <v>133178677.17999999</v>
      </c>
      <c r="CD48" s="101"/>
      <c r="CE48" s="101"/>
      <c r="CF48" s="101"/>
      <c r="CG48" s="101"/>
      <c r="CH48" s="101"/>
      <c r="CI48" s="101"/>
    </row>
    <row r="49" spans="1:87" s="102" customFormat="1">
      <c r="A49" s="134" t="s">
        <v>1647</v>
      </c>
      <c r="B49" s="295" t="s">
        <v>12</v>
      </c>
      <c r="C49" s="296" t="s">
        <v>13</v>
      </c>
      <c r="D49" s="297">
        <v>42030</v>
      </c>
      <c r="E49" s="296" t="s">
        <v>415</v>
      </c>
      <c r="F49" s="298" t="s">
        <v>416</v>
      </c>
      <c r="G49" s="299" t="s">
        <v>1699</v>
      </c>
      <c r="H49" s="204">
        <v>2759775.23</v>
      </c>
      <c r="I49" s="183">
        <v>532263</v>
      </c>
      <c r="J49" s="183">
        <v>3840011</v>
      </c>
      <c r="K49" s="183">
        <v>257347</v>
      </c>
      <c r="L49" s="183">
        <v>39331</v>
      </c>
      <c r="M49" s="183">
        <v>0</v>
      </c>
      <c r="N49" s="183">
        <v>10085134.310000001</v>
      </c>
      <c r="O49" s="183">
        <v>472869</v>
      </c>
      <c r="P49" s="183">
        <v>25880.5</v>
      </c>
      <c r="Q49" s="183">
        <v>420057.07</v>
      </c>
      <c r="R49" s="183">
        <v>73296</v>
      </c>
      <c r="S49" s="183">
        <v>119345.25</v>
      </c>
      <c r="T49" s="183">
        <v>2392958.6800000002</v>
      </c>
      <c r="U49" s="183">
        <v>729543</v>
      </c>
      <c r="V49" s="183">
        <v>10246.459999999999</v>
      </c>
      <c r="W49" s="183">
        <v>10154.9</v>
      </c>
      <c r="X49" s="183">
        <v>76967</v>
      </c>
      <c r="Y49" s="183">
        <v>51687.25</v>
      </c>
      <c r="Z49" s="183">
        <v>3712556.77</v>
      </c>
      <c r="AA49" s="183">
        <v>369769.88</v>
      </c>
      <c r="AB49" s="183">
        <v>20388</v>
      </c>
      <c r="AC49" s="183">
        <v>1277039.03</v>
      </c>
      <c r="AD49" s="183">
        <v>74839.5</v>
      </c>
      <c r="AE49" s="183">
        <v>134287.25</v>
      </c>
      <c r="AF49" s="183">
        <v>62388</v>
      </c>
      <c r="AG49" s="183">
        <v>21844</v>
      </c>
      <c r="AH49" s="183">
        <v>10198</v>
      </c>
      <c r="AI49" s="183">
        <v>17076748.059999999</v>
      </c>
      <c r="AJ49" s="183">
        <v>186799.69</v>
      </c>
      <c r="AK49" s="183">
        <v>292723</v>
      </c>
      <c r="AL49" s="183">
        <v>90401.07</v>
      </c>
      <c r="AM49" s="183">
        <v>71660</v>
      </c>
      <c r="AN49" s="183">
        <v>118422</v>
      </c>
      <c r="AO49" s="183">
        <v>98773.87</v>
      </c>
      <c r="AP49" s="183">
        <v>135316</v>
      </c>
      <c r="AQ49" s="183">
        <v>207112</v>
      </c>
      <c r="AR49" s="183">
        <v>26609</v>
      </c>
      <c r="AS49" s="183">
        <v>199442.5</v>
      </c>
      <c r="AT49" s="183">
        <v>104584</v>
      </c>
      <c r="AU49" s="183">
        <v>3138478.12</v>
      </c>
      <c r="AV49" s="183">
        <v>7053.09</v>
      </c>
      <c r="AW49" s="183">
        <v>39334</v>
      </c>
      <c r="AX49" s="183">
        <v>75034.81</v>
      </c>
      <c r="AY49" s="183">
        <v>151921.63</v>
      </c>
      <c r="AZ49" s="183">
        <v>0</v>
      </c>
      <c r="BA49" s="183">
        <v>12039.91</v>
      </c>
      <c r="BB49" s="183">
        <v>7418617.9299999997</v>
      </c>
      <c r="BC49" s="183">
        <v>11378</v>
      </c>
      <c r="BD49" s="183">
        <v>280666</v>
      </c>
      <c r="BE49" s="183">
        <v>174165.75</v>
      </c>
      <c r="BF49" s="183">
        <v>424218.76</v>
      </c>
      <c r="BG49" s="183">
        <v>77428</v>
      </c>
      <c r="BH49" s="183">
        <v>837332.77</v>
      </c>
      <c r="BI49" s="183">
        <v>901018.43</v>
      </c>
      <c r="BJ49" s="183">
        <v>105097.5</v>
      </c>
      <c r="BK49" s="183">
        <v>17460.5</v>
      </c>
      <c r="BL49" s="183">
        <v>6611</v>
      </c>
      <c r="BM49" s="183">
        <v>5590582.8899999997</v>
      </c>
      <c r="BN49" s="183">
        <v>920486.5</v>
      </c>
      <c r="BO49" s="183">
        <v>39964.800000000003</v>
      </c>
      <c r="BP49" s="183">
        <v>19736.650000000001</v>
      </c>
      <c r="BQ49" s="183">
        <v>23218</v>
      </c>
      <c r="BR49" s="183">
        <v>32894</v>
      </c>
      <c r="BS49" s="183">
        <v>28843.040000000001</v>
      </c>
      <c r="BT49" s="183">
        <v>3829684.28</v>
      </c>
      <c r="BU49" s="183">
        <v>90314.13</v>
      </c>
      <c r="BV49" s="183">
        <v>37150</v>
      </c>
      <c r="BW49" s="183">
        <v>183129.94</v>
      </c>
      <c r="BX49" s="183">
        <v>396616.45</v>
      </c>
      <c r="BY49" s="183">
        <v>973112.07</v>
      </c>
      <c r="BZ49" s="183">
        <v>152036</v>
      </c>
      <c r="CA49" s="183">
        <v>63979</v>
      </c>
      <c r="CB49" s="183">
        <v>18182</v>
      </c>
      <c r="CC49" s="205">
        <f t="shared" si="5"/>
        <v>72266554.219999984</v>
      </c>
      <c r="CD49" s="101"/>
      <c r="CE49" s="101"/>
      <c r="CF49" s="101"/>
      <c r="CG49" s="101"/>
      <c r="CH49" s="101"/>
      <c r="CI49" s="101"/>
    </row>
    <row r="50" spans="1:87" s="102" customFormat="1" ht="21.75" customHeight="1">
      <c r="A50" s="134" t="s">
        <v>1648</v>
      </c>
      <c r="B50" s="295" t="s">
        <v>12</v>
      </c>
      <c r="C50" s="296" t="s">
        <v>13</v>
      </c>
      <c r="D50" s="297">
        <v>44030</v>
      </c>
      <c r="E50" s="103" t="s">
        <v>417</v>
      </c>
      <c r="F50" s="298" t="s">
        <v>418</v>
      </c>
      <c r="G50" s="299" t="s">
        <v>419</v>
      </c>
      <c r="H50" s="204">
        <v>-153387.18</v>
      </c>
      <c r="I50" s="204">
        <v>0</v>
      </c>
      <c r="J50" s="204">
        <v>-471927.37</v>
      </c>
      <c r="K50" s="204">
        <v>-17313.939999999999</v>
      </c>
      <c r="L50" s="204">
        <v>-4542.3900000000003</v>
      </c>
      <c r="M50" s="204">
        <v>0</v>
      </c>
      <c r="N50" s="204">
        <v>-907359.57</v>
      </c>
      <c r="O50" s="204">
        <v>-119837.47</v>
      </c>
      <c r="P50" s="204">
        <v>-3161.25</v>
      </c>
      <c r="Q50" s="204">
        <v>-65642.820000000007</v>
      </c>
      <c r="R50" s="204">
        <v>-15794.52</v>
      </c>
      <c r="S50" s="204">
        <v>-112430.41</v>
      </c>
      <c r="T50" s="204">
        <v>-798518.55</v>
      </c>
      <c r="U50" s="204">
        <v>-211791.31</v>
      </c>
      <c r="V50" s="204">
        <v>0</v>
      </c>
      <c r="W50" s="204">
        <v>-370</v>
      </c>
      <c r="X50" s="204">
        <v>-22659.43</v>
      </c>
      <c r="Y50" s="204">
        <v>-2577</v>
      </c>
      <c r="Z50" s="204">
        <v>0</v>
      </c>
      <c r="AA50" s="204">
        <v>-147827.79</v>
      </c>
      <c r="AB50" s="204">
        <v>-5712.81</v>
      </c>
      <c r="AC50" s="204">
        <v>-265999.63</v>
      </c>
      <c r="AD50" s="204">
        <v>-1231.56</v>
      </c>
      <c r="AE50" s="204">
        <v>-23175.51</v>
      </c>
      <c r="AF50" s="204">
        <v>0</v>
      </c>
      <c r="AG50" s="204">
        <v>0</v>
      </c>
      <c r="AH50" s="204">
        <v>0</v>
      </c>
      <c r="AI50" s="204">
        <v>-5927941.21</v>
      </c>
      <c r="AJ50" s="204">
        <v>-14440.28</v>
      </c>
      <c r="AK50" s="204">
        <v>-86974.39</v>
      </c>
      <c r="AL50" s="204">
        <v>-5392.84</v>
      </c>
      <c r="AM50" s="204">
        <v>0</v>
      </c>
      <c r="AN50" s="204">
        <v>-37878.6</v>
      </c>
      <c r="AO50" s="204">
        <v>-28002.77</v>
      </c>
      <c r="AP50" s="204">
        <v>-15668.46</v>
      </c>
      <c r="AQ50" s="204">
        <v>-47004.69</v>
      </c>
      <c r="AR50" s="204">
        <v>-1797.02</v>
      </c>
      <c r="AS50" s="204">
        <v>-12496.24</v>
      </c>
      <c r="AT50" s="204">
        <v>-24584.17</v>
      </c>
      <c r="AU50" s="204">
        <v>-439055.32</v>
      </c>
      <c r="AV50" s="204">
        <v>0</v>
      </c>
      <c r="AW50" s="204">
        <v>-7246</v>
      </c>
      <c r="AX50" s="204">
        <v>-2539.71</v>
      </c>
      <c r="AY50" s="204">
        <v>-14223.54</v>
      </c>
      <c r="AZ50" s="204">
        <v>-1321</v>
      </c>
      <c r="BA50" s="204">
        <v>-785.94</v>
      </c>
      <c r="BB50" s="204">
        <v>-907631.24</v>
      </c>
      <c r="BC50" s="204">
        <v>-13025</v>
      </c>
      <c r="BD50" s="204">
        <v>-64821.75</v>
      </c>
      <c r="BE50" s="204">
        <v>-3362.82</v>
      </c>
      <c r="BF50" s="204">
        <v>-184859.15</v>
      </c>
      <c r="BG50" s="204">
        <v>-171029.34</v>
      </c>
      <c r="BH50" s="204">
        <v>-125561.5499</v>
      </c>
      <c r="BI50" s="204">
        <v>-193161.05</v>
      </c>
      <c r="BJ50" s="204">
        <v>0</v>
      </c>
      <c r="BK50" s="204">
        <v>-2987.43</v>
      </c>
      <c r="BL50" s="204">
        <v>-1250.5</v>
      </c>
      <c r="BM50" s="204">
        <v>-981340.92</v>
      </c>
      <c r="BN50" s="204">
        <v>0</v>
      </c>
      <c r="BO50" s="204">
        <v>-410.97</v>
      </c>
      <c r="BP50" s="204">
        <v>-776.15</v>
      </c>
      <c r="BQ50" s="204">
        <v>0</v>
      </c>
      <c r="BR50" s="204">
        <v>-1593.11</v>
      </c>
      <c r="BS50" s="204">
        <v>-4258.71</v>
      </c>
      <c r="BT50" s="204">
        <v>-849527.75</v>
      </c>
      <c r="BU50" s="204">
        <v>-14613.63</v>
      </c>
      <c r="BV50" s="204">
        <v>-3816.34</v>
      </c>
      <c r="BW50" s="204">
        <v>-23698.71</v>
      </c>
      <c r="BX50" s="204">
        <v>-68284.210000000006</v>
      </c>
      <c r="BY50" s="204">
        <v>-281126.7</v>
      </c>
      <c r="BZ50" s="204">
        <v>-19656.400000000001</v>
      </c>
      <c r="CA50" s="204">
        <v>0</v>
      </c>
      <c r="CB50" s="204">
        <v>-4953.25</v>
      </c>
      <c r="CC50" s="205">
        <f t="shared" si="5"/>
        <v>-13940359.369900003</v>
      </c>
      <c r="CD50" s="101"/>
      <c r="CE50" s="101"/>
      <c r="CF50" s="101"/>
      <c r="CG50" s="101"/>
      <c r="CH50" s="101"/>
      <c r="CI50" s="101"/>
    </row>
    <row r="51" spans="1:87" s="102" customFormat="1" ht="24" customHeight="1">
      <c r="A51" s="134" t="s">
        <v>1648</v>
      </c>
      <c r="B51" s="295" t="s">
        <v>12</v>
      </c>
      <c r="C51" s="296" t="s">
        <v>13</v>
      </c>
      <c r="D51" s="297">
        <v>44030</v>
      </c>
      <c r="E51" s="103" t="s">
        <v>417</v>
      </c>
      <c r="F51" s="298" t="s">
        <v>420</v>
      </c>
      <c r="G51" s="299" t="s">
        <v>421</v>
      </c>
      <c r="H51" s="204">
        <v>0</v>
      </c>
      <c r="I51" s="204">
        <v>0</v>
      </c>
      <c r="J51" s="204">
        <v>341278.7</v>
      </c>
      <c r="K51" s="204">
        <v>44693.64</v>
      </c>
      <c r="L51" s="204">
        <v>2424.39</v>
      </c>
      <c r="M51" s="204">
        <v>0</v>
      </c>
      <c r="N51" s="204">
        <v>949276.48</v>
      </c>
      <c r="O51" s="204">
        <v>61763.46</v>
      </c>
      <c r="P51" s="204">
        <v>2836.7</v>
      </c>
      <c r="Q51" s="204">
        <v>74674.39</v>
      </c>
      <c r="R51" s="204">
        <v>12388.2</v>
      </c>
      <c r="S51" s="204">
        <v>0</v>
      </c>
      <c r="T51" s="204">
        <v>156057.68</v>
      </c>
      <c r="U51" s="204">
        <v>7434.3</v>
      </c>
      <c r="V51" s="204">
        <v>0</v>
      </c>
      <c r="W51" s="204">
        <v>0</v>
      </c>
      <c r="X51" s="204">
        <v>4862.5200000000004</v>
      </c>
      <c r="Y51" s="204">
        <v>0</v>
      </c>
      <c r="Z51" s="204">
        <v>0</v>
      </c>
      <c r="AA51" s="204">
        <v>10364.65</v>
      </c>
      <c r="AB51" s="204">
        <v>1435.26</v>
      </c>
      <c r="AC51" s="204">
        <v>70654.17</v>
      </c>
      <c r="AD51" s="204">
        <v>1629.56</v>
      </c>
      <c r="AE51" s="204">
        <v>3890.86</v>
      </c>
      <c r="AF51" s="204">
        <v>0</v>
      </c>
      <c r="AG51" s="204">
        <v>0</v>
      </c>
      <c r="AH51" s="204">
        <v>0</v>
      </c>
      <c r="AI51" s="204">
        <v>1677409.7</v>
      </c>
      <c r="AJ51" s="204">
        <v>22886.93</v>
      </c>
      <c r="AK51" s="204">
        <v>5946.1</v>
      </c>
      <c r="AL51" s="204">
        <v>17412.3</v>
      </c>
      <c r="AM51" s="204">
        <v>0</v>
      </c>
      <c r="AN51" s="204">
        <v>38595.379999999997</v>
      </c>
      <c r="AO51" s="204">
        <v>0</v>
      </c>
      <c r="AP51" s="204">
        <v>25215.95</v>
      </c>
      <c r="AQ51" s="204">
        <v>21342.29</v>
      </c>
      <c r="AR51" s="204">
        <v>3632.75</v>
      </c>
      <c r="AS51" s="204">
        <v>34741.760000000002</v>
      </c>
      <c r="AT51" s="204">
        <v>2454.4899999999998</v>
      </c>
      <c r="AU51" s="204">
        <v>1028862.84</v>
      </c>
      <c r="AV51" s="204">
        <v>0</v>
      </c>
      <c r="AW51" s="204">
        <v>8140.06</v>
      </c>
      <c r="AX51" s="204">
        <v>12146.18</v>
      </c>
      <c r="AY51" s="204">
        <v>3304.52</v>
      </c>
      <c r="AZ51" s="204">
        <v>20</v>
      </c>
      <c r="BA51" s="204">
        <v>1372.72</v>
      </c>
      <c r="BB51" s="204">
        <v>1290738.27</v>
      </c>
      <c r="BC51" s="204">
        <v>113925.44</v>
      </c>
      <c r="BD51" s="204">
        <v>88864.98</v>
      </c>
      <c r="BE51" s="204">
        <v>8699.5499999999993</v>
      </c>
      <c r="BF51" s="204">
        <v>6954.17</v>
      </c>
      <c r="BG51" s="204">
        <v>9917.31</v>
      </c>
      <c r="BH51" s="204">
        <v>33019.97</v>
      </c>
      <c r="BI51" s="204">
        <v>13137.03</v>
      </c>
      <c r="BJ51" s="204">
        <v>0</v>
      </c>
      <c r="BK51" s="204">
        <v>0</v>
      </c>
      <c r="BL51" s="204">
        <v>4996.42</v>
      </c>
      <c r="BM51" s="204">
        <v>1191817.6200000001</v>
      </c>
      <c r="BN51" s="204">
        <v>0</v>
      </c>
      <c r="BO51" s="204">
        <v>2800.26</v>
      </c>
      <c r="BP51" s="204">
        <v>1484.85</v>
      </c>
      <c r="BQ51" s="204">
        <v>7016.13</v>
      </c>
      <c r="BR51" s="204">
        <v>15434.64</v>
      </c>
      <c r="BS51" s="204">
        <v>2531.29</v>
      </c>
      <c r="BT51" s="204">
        <v>1016536.72</v>
      </c>
      <c r="BU51" s="204">
        <v>1366.96</v>
      </c>
      <c r="BV51" s="204">
        <v>4041.6</v>
      </c>
      <c r="BW51" s="204">
        <v>36885.58</v>
      </c>
      <c r="BX51" s="204">
        <v>42667.19</v>
      </c>
      <c r="BY51" s="204">
        <v>179528.09</v>
      </c>
      <c r="BZ51" s="204">
        <v>14686.84</v>
      </c>
      <c r="CA51" s="204">
        <v>0</v>
      </c>
      <c r="CB51" s="204">
        <v>9607.14</v>
      </c>
      <c r="CC51" s="205">
        <f t="shared" si="5"/>
        <v>8745806.9799999986</v>
      </c>
      <c r="CD51" s="101"/>
      <c r="CE51" s="101"/>
      <c r="CF51" s="101"/>
      <c r="CG51" s="101"/>
      <c r="CH51" s="101"/>
      <c r="CI51" s="101"/>
    </row>
    <row r="52" spans="1:87" s="293" customFormat="1">
      <c r="A52" s="294" t="s">
        <v>1646</v>
      </c>
      <c r="B52" s="295" t="s">
        <v>12</v>
      </c>
      <c r="C52" s="296" t="s">
        <v>13</v>
      </c>
      <c r="D52" s="297"/>
      <c r="E52" s="306"/>
      <c r="F52" s="298" t="s">
        <v>422</v>
      </c>
      <c r="G52" s="317" t="s">
        <v>1700</v>
      </c>
      <c r="H52" s="204">
        <v>2592401.5</v>
      </c>
      <c r="I52" s="204">
        <v>0</v>
      </c>
      <c r="J52" s="204">
        <v>279611.17</v>
      </c>
      <c r="K52" s="204">
        <v>303489</v>
      </c>
      <c r="L52" s="204">
        <v>114617.5</v>
      </c>
      <c r="M52" s="204">
        <v>0</v>
      </c>
      <c r="N52" s="204">
        <v>1954562.25</v>
      </c>
      <c r="O52" s="204">
        <v>0</v>
      </c>
      <c r="P52" s="204">
        <v>0</v>
      </c>
      <c r="Q52" s="204">
        <v>2234620.89</v>
      </c>
      <c r="R52" s="204">
        <v>21606</v>
      </c>
      <c r="S52" s="204">
        <v>0</v>
      </c>
      <c r="T52" s="204">
        <v>250913</v>
      </c>
      <c r="U52" s="204">
        <v>0</v>
      </c>
      <c r="V52" s="204">
        <v>0</v>
      </c>
      <c r="W52" s="204">
        <v>0</v>
      </c>
      <c r="X52" s="204">
        <v>0</v>
      </c>
      <c r="Y52" s="204">
        <v>0</v>
      </c>
      <c r="Z52" s="204">
        <v>579966.5</v>
      </c>
      <c r="AA52" s="204">
        <v>0</v>
      </c>
      <c r="AB52" s="204">
        <v>58399.25</v>
      </c>
      <c r="AC52" s="204">
        <v>256495.5</v>
      </c>
      <c r="AD52" s="204">
        <v>483370.5</v>
      </c>
      <c r="AE52" s="204">
        <v>0</v>
      </c>
      <c r="AF52" s="204">
        <v>0</v>
      </c>
      <c r="AG52" s="204">
        <v>12419</v>
      </c>
      <c r="AH52" s="204">
        <v>0</v>
      </c>
      <c r="AI52" s="204">
        <v>153696.5</v>
      </c>
      <c r="AJ52" s="204">
        <v>0</v>
      </c>
      <c r="AK52" s="204">
        <v>0</v>
      </c>
      <c r="AL52" s="204">
        <v>0</v>
      </c>
      <c r="AM52" s="204">
        <v>0</v>
      </c>
      <c r="AN52" s="204">
        <v>8596.5</v>
      </c>
      <c r="AO52" s="204">
        <v>0</v>
      </c>
      <c r="AP52" s="204">
        <v>0</v>
      </c>
      <c r="AQ52" s="204">
        <v>0</v>
      </c>
      <c r="AR52" s="204">
        <v>0</v>
      </c>
      <c r="AS52" s="204">
        <v>15969</v>
      </c>
      <c r="AT52" s="204">
        <v>0</v>
      </c>
      <c r="AU52" s="204">
        <v>292154.5</v>
      </c>
      <c r="AV52" s="204">
        <v>0</v>
      </c>
      <c r="AW52" s="204">
        <v>0</v>
      </c>
      <c r="AX52" s="204">
        <v>19764</v>
      </c>
      <c r="AY52" s="204">
        <v>0</v>
      </c>
      <c r="AZ52" s="204">
        <v>0</v>
      </c>
      <c r="BA52" s="204">
        <v>0</v>
      </c>
      <c r="BB52" s="204">
        <v>1651171</v>
      </c>
      <c r="BC52" s="204">
        <v>0</v>
      </c>
      <c r="BD52" s="204">
        <v>71168.75</v>
      </c>
      <c r="BE52" s="204">
        <v>265992</v>
      </c>
      <c r="BF52" s="204">
        <v>0</v>
      </c>
      <c r="BG52" s="204">
        <v>0</v>
      </c>
      <c r="BH52" s="204">
        <v>54786.5</v>
      </c>
      <c r="BI52" s="204">
        <v>0</v>
      </c>
      <c r="BJ52" s="204">
        <v>0</v>
      </c>
      <c r="BK52" s="204">
        <v>0</v>
      </c>
      <c r="BL52" s="204">
        <v>22091.5</v>
      </c>
      <c r="BM52" s="204">
        <v>2219675.5</v>
      </c>
      <c r="BN52" s="204">
        <v>0</v>
      </c>
      <c r="BO52" s="204">
        <v>0</v>
      </c>
      <c r="BP52" s="204">
        <v>0</v>
      </c>
      <c r="BQ52" s="204">
        <v>85127</v>
      </c>
      <c r="BR52" s="204">
        <v>0</v>
      </c>
      <c r="BS52" s="204">
        <v>0</v>
      </c>
      <c r="BT52" s="204">
        <v>644030</v>
      </c>
      <c r="BU52" s="204">
        <v>0</v>
      </c>
      <c r="BV52" s="204">
        <v>30335</v>
      </c>
      <c r="BW52" s="204">
        <v>1723</v>
      </c>
      <c r="BX52" s="204">
        <v>0</v>
      </c>
      <c r="BY52" s="204">
        <v>368193.22</v>
      </c>
      <c r="BZ52" s="204">
        <v>79</v>
      </c>
      <c r="CA52" s="204">
        <v>0</v>
      </c>
      <c r="CB52" s="204">
        <v>31414.75</v>
      </c>
      <c r="CC52" s="205">
        <f t="shared" si="5"/>
        <v>15078439.780000001</v>
      </c>
      <c r="CD52" s="288"/>
      <c r="CE52" s="288"/>
      <c r="CF52" s="288"/>
      <c r="CG52" s="288"/>
      <c r="CH52" s="288"/>
      <c r="CI52" s="288"/>
    </row>
    <row r="53" spans="1:87" s="293" customFormat="1">
      <c r="A53" s="294" t="s">
        <v>1647</v>
      </c>
      <c r="B53" s="295" t="s">
        <v>12</v>
      </c>
      <c r="C53" s="296" t="s">
        <v>13</v>
      </c>
      <c r="D53" s="297"/>
      <c r="E53" s="306"/>
      <c r="F53" s="298" t="s">
        <v>423</v>
      </c>
      <c r="G53" s="317" t="s">
        <v>1701</v>
      </c>
      <c r="H53" s="204">
        <v>1548308.47</v>
      </c>
      <c r="I53" s="204">
        <v>0</v>
      </c>
      <c r="J53" s="204">
        <v>8234460.2999999998</v>
      </c>
      <c r="K53" s="204">
        <v>175334</v>
      </c>
      <c r="L53" s="204">
        <v>35756.75</v>
      </c>
      <c r="M53" s="204">
        <v>0</v>
      </c>
      <c r="N53" s="204">
        <v>781813.3</v>
      </c>
      <c r="O53" s="204">
        <v>0</v>
      </c>
      <c r="P53" s="204">
        <v>0</v>
      </c>
      <c r="Q53" s="204">
        <v>918424.17</v>
      </c>
      <c r="R53" s="204">
        <v>18524</v>
      </c>
      <c r="S53" s="204">
        <v>0</v>
      </c>
      <c r="T53" s="204">
        <v>148941.82999999999</v>
      </c>
      <c r="U53" s="204">
        <v>0</v>
      </c>
      <c r="V53" s="204">
        <v>0</v>
      </c>
      <c r="W53" s="204">
        <v>0</v>
      </c>
      <c r="X53" s="204">
        <v>0</v>
      </c>
      <c r="Y53" s="204">
        <v>0</v>
      </c>
      <c r="Z53" s="204">
        <v>0</v>
      </c>
      <c r="AA53" s="204">
        <v>0</v>
      </c>
      <c r="AB53" s="204">
        <v>3750.5</v>
      </c>
      <c r="AC53" s="204">
        <v>35792</v>
      </c>
      <c r="AD53" s="204">
        <v>38596.5</v>
      </c>
      <c r="AE53" s="204">
        <v>0</v>
      </c>
      <c r="AF53" s="204">
        <v>0</v>
      </c>
      <c r="AG53" s="204">
        <v>0</v>
      </c>
      <c r="AH53" s="204">
        <v>0</v>
      </c>
      <c r="AI53" s="204">
        <v>0</v>
      </c>
      <c r="AJ53" s="204">
        <v>0</v>
      </c>
      <c r="AK53" s="204">
        <v>0</v>
      </c>
      <c r="AL53" s="204">
        <v>0</v>
      </c>
      <c r="AM53" s="204">
        <v>0</v>
      </c>
      <c r="AN53" s="204">
        <v>0</v>
      </c>
      <c r="AO53" s="204">
        <v>0</v>
      </c>
      <c r="AP53" s="204">
        <v>0</v>
      </c>
      <c r="AQ53" s="204">
        <v>0</v>
      </c>
      <c r="AR53" s="204">
        <v>0</v>
      </c>
      <c r="AS53" s="204">
        <v>0</v>
      </c>
      <c r="AT53" s="204">
        <v>0</v>
      </c>
      <c r="AU53" s="204">
        <v>713963.25</v>
      </c>
      <c r="AV53" s="204">
        <v>0</v>
      </c>
      <c r="AW53" s="204">
        <v>0</v>
      </c>
      <c r="AX53" s="204">
        <v>0</v>
      </c>
      <c r="AY53" s="204">
        <v>0</v>
      </c>
      <c r="AZ53" s="204">
        <v>0</v>
      </c>
      <c r="BA53" s="204">
        <v>0</v>
      </c>
      <c r="BB53" s="204">
        <v>1176375.75</v>
      </c>
      <c r="BC53" s="204">
        <v>0</v>
      </c>
      <c r="BD53" s="204">
        <v>30761</v>
      </c>
      <c r="BE53" s="204">
        <v>129179</v>
      </c>
      <c r="BF53" s="204">
        <v>0</v>
      </c>
      <c r="BG53" s="204">
        <v>5991</v>
      </c>
      <c r="BH53" s="204">
        <v>73591.5</v>
      </c>
      <c r="BI53" s="204">
        <v>0</v>
      </c>
      <c r="BJ53" s="204">
        <v>0</v>
      </c>
      <c r="BK53" s="204">
        <v>0</v>
      </c>
      <c r="BL53" s="204">
        <v>4580.5</v>
      </c>
      <c r="BM53" s="204">
        <v>861670.09</v>
      </c>
      <c r="BN53" s="204">
        <v>0</v>
      </c>
      <c r="BO53" s="204">
        <v>0</v>
      </c>
      <c r="BP53" s="204">
        <v>0</v>
      </c>
      <c r="BQ53" s="204">
        <v>4896</v>
      </c>
      <c r="BR53" s="204">
        <v>0</v>
      </c>
      <c r="BS53" s="204">
        <v>0</v>
      </c>
      <c r="BT53" s="204">
        <v>507992</v>
      </c>
      <c r="BU53" s="204">
        <v>15603.25</v>
      </c>
      <c r="BV53" s="204">
        <v>27522</v>
      </c>
      <c r="BW53" s="204">
        <v>10099.01</v>
      </c>
      <c r="BX53" s="204">
        <v>0</v>
      </c>
      <c r="BY53" s="204">
        <v>221372.3</v>
      </c>
      <c r="BZ53" s="204">
        <v>23436</v>
      </c>
      <c r="CA53" s="204">
        <v>0</v>
      </c>
      <c r="CB53" s="204">
        <v>0</v>
      </c>
      <c r="CC53" s="205">
        <f t="shared" si="5"/>
        <v>15746734.470000001</v>
      </c>
      <c r="CD53" s="288"/>
      <c r="CE53" s="288"/>
      <c r="CF53" s="288"/>
      <c r="CG53" s="288"/>
      <c r="CH53" s="288"/>
      <c r="CI53" s="288"/>
    </row>
    <row r="54" spans="1:87" s="293" customFormat="1">
      <c r="A54" s="294" t="s">
        <v>1648</v>
      </c>
      <c r="B54" s="295" t="s">
        <v>12</v>
      </c>
      <c r="C54" s="296" t="s">
        <v>13</v>
      </c>
      <c r="D54" s="297"/>
      <c r="E54" s="306"/>
      <c r="F54" s="298" t="s">
        <v>424</v>
      </c>
      <c r="G54" s="317" t="s">
        <v>1702</v>
      </c>
      <c r="H54" s="204">
        <v>-79093.53</v>
      </c>
      <c r="I54" s="204">
        <v>0</v>
      </c>
      <c r="J54" s="204">
        <v>-853572.62</v>
      </c>
      <c r="K54" s="204">
        <v>-47330.95</v>
      </c>
      <c r="L54" s="204">
        <v>-12673.46</v>
      </c>
      <c r="M54" s="204">
        <v>0</v>
      </c>
      <c r="N54" s="204">
        <v>-13685</v>
      </c>
      <c r="O54" s="204">
        <v>0</v>
      </c>
      <c r="P54" s="204">
        <v>0</v>
      </c>
      <c r="Q54" s="204">
        <v>-15761.53</v>
      </c>
      <c r="R54" s="204">
        <v>0</v>
      </c>
      <c r="S54" s="204">
        <v>0</v>
      </c>
      <c r="T54" s="204">
        <v>-135021.01999999999</v>
      </c>
      <c r="U54" s="204">
        <v>0</v>
      </c>
      <c r="V54" s="204">
        <v>0</v>
      </c>
      <c r="W54" s="204">
        <v>0</v>
      </c>
      <c r="X54" s="204">
        <v>0</v>
      </c>
      <c r="Y54" s="204">
        <v>0</v>
      </c>
      <c r="Z54" s="204">
        <v>0</v>
      </c>
      <c r="AA54" s="204">
        <v>0</v>
      </c>
      <c r="AB54" s="204">
        <v>0</v>
      </c>
      <c r="AC54" s="204">
        <v>-1987.89</v>
      </c>
      <c r="AD54" s="204">
        <v>-25203.09</v>
      </c>
      <c r="AE54" s="204">
        <v>0</v>
      </c>
      <c r="AF54" s="204">
        <v>0</v>
      </c>
      <c r="AG54" s="204">
        <v>0</v>
      </c>
      <c r="AH54" s="204">
        <v>0</v>
      </c>
      <c r="AI54" s="204">
        <v>0</v>
      </c>
      <c r="AJ54" s="204">
        <v>0</v>
      </c>
      <c r="AK54" s="204">
        <v>0</v>
      </c>
      <c r="AL54" s="204">
        <v>0</v>
      </c>
      <c r="AM54" s="204">
        <v>0</v>
      </c>
      <c r="AN54" s="204">
        <v>-763.5</v>
      </c>
      <c r="AO54" s="204">
        <v>0</v>
      </c>
      <c r="AP54" s="204">
        <v>0</v>
      </c>
      <c r="AQ54" s="204">
        <v>0</v>
      </c>
      <c r="AR54" s="204">
        <v>0</v>
      </c>
      <c r="AS54" s="204">
        <v>0</v>
      </c>
      <c r="AT54" s="204">
        <v>0</v>
      </c>
      <c r="AU54" s="204">
        <v>-170349.96</v>
      </c>
      <c r="AV54" s="204">
        <v>0</v>
      </c>
      <c r="AW54" s="204">
        <v>0</v>
      </c>
      <c r="AX54" s="204">
        <v>0</v>
      </c>
      <c r="AY54" s="204">
        <v>0</v>
      </c>
      <c r="AZ54" s="204">
        <v>0</v>
      </c>
      <c r="BA54" s="204">
        <v>0</v>
      </c>
      <c r="BB54" s="204">
        <v>-182597.51</v>
      </c>
      <c r="BC54" s="204">
        <v>0</v>
      </c>
      <c r="BD54" s="204">
        <v>-1155.94</v>
      </c>
      <c r="BE54" s="204">
        <v>0</v>
      </c>
      <c r="BF54" s="204">
        <v>0</v>
      </c>
      <c r="BG54" s="204">
        <v>0</v>
      </c>
      <c r="BH54" s="204">
        <v>0</v>
      </c>
      <c r="BI54" s="204">
        <v>0</v>
      </c>
      <c r="BJ54" s="204">
        <v>0</v>
      </c>
      <c r="BK54" s="204">
        <v>0</v>
      </c>
      <c r="BL54" s="204">
        <v>0</v>
      </c>
      <c r="BM54" s="204">
        <v>-850</v>
      </c>
      <c r="BN54" s="204">
        <v>0</v>
      </c>
      <c r="BO54" s="204">
        <v>0</v>
      </c>
      <c r="BP54" s="204">
        <v>0</v>
      </c>
      <c r="BQ54" s="204">
        <v>0</v>
      </c>
      <c r="BR54" s="204">
        <v>0</v>
      </c>
      <c r="BS54" s="204">
        <v>0</v>
      </c>
      <c r="BT54" s="204">
        <v>-157890.59</v>
      </c>
      <c r="BU54" s="204">
        <v>0</v>
      </c>
      <c r="BV54" s="204">
        <v>0</v>
      </c>
      <c r="BW54" s="204">
        <v>0</v>
      </c>
      <c r="BX54" s="204">
        <v>0</v>
      </c>
      <c r="BY54" s="204">
        <v>-11318.74</v>
      </c>
      <c r="BZ54" s="204">
        <v>0</v>
      </c>
      <c r="CA54" s="204">
        <v>0</v>
      </c>
      <c r="CB54" s="204">
        <v>0</v>
      </c>
      <c r="CC54" s="205">
        <f t="shared" si="5"/>
        <v>-1709255.3299999998</v>
      </c>
      <c r="CD54" s="288"/>
      <c r="CE54" s="288"/>
      <c r="CF54" s="288"/>
      <c r="CG54" s="288"/>
      <c r="CH54" s="288"/>
      <c r="CI54" s="288"/>
    </row>
    <row r="55" spans="1:87" s="293" customFormat="1">
      <c r="A55" s="294" t="s">
        <v>1648</v>
      </c>
      <c r="B55" s="295" t="s">
        <v>12</v>
      </c>
      <c r="C55" s="296" t="s">
        <v>13</v>
      </c>
      <c r="D55" s="297"/>
      <c r="E55" s="306"/>
      <c r="F55" s="298" t="s">
        <v>425</v>
      </c>
      <c r="G55" s="317" t="s">
        <v>1703</v>
      </c>
      <c r="H55" s="204">
        <v>0</v>
      </c>
      <c r="I55" s="204">
        <v>0</v>
      </c>
      <c r="J55" s="204">
        <v>1017889.83</v>
      </c>
      <c r="K55" s="204">
        <v>57440.83</v>
      </c>
      <c r="L55" s="204">
        <v>4951.18</v>
      </c>
      <c r="M55" s="204">
        <v>0</v>
      </c>
      <c r="N55" s="204">
        <v>27946.59</v>
      </c>
      <c r="O55" s="204">
        <v>0</v>
      </c>
      <c r="P55" s="204">
        <v>0</v>
      </c>
      <c r="Q55" s="204">
        <v>623.67999999999995</v>
      </c>
      <c r="R55" s="204">
        <v>0</v>
      </c>
      <c r="S55" s="204">
        <v>0</v>
      </c>
      <c r="T55" s="204">
        <v>13145.93</v>
      </c>
      <c r="U55" s="204">
        <v>0</v>
      </c>
      <c r="V55" s="204">
        <v>0</v>
      </c>
      <c r="W55" s="204">
        <v>0</v>
      </c>
      <c r="X55" s="204">
        <v>0</v>
      </c>
      <c r="Y55" s="204">
        <v>0</v>
      </c>
      <c r="Z55" s="204">
        <v>0</v>
      </c>
      <c r="AA55" s="204">
        <v>0</v>
      </c>
      <c r="AB55" s="204">
        <v>1506.61</v>
      </c>
      <c r="AC55" s="204">
        <v>0</v>
      </c>
      <c r="AD55" s="204">
        <v>2129.25</v>
      </c>
      <c r="AE55" s="204">
        <v>0</v>
      </c>
      <c r="AF55" s="204">
        <v>0</v>
      </c>
      <c r="AG55" s="204">
        <v>0</v>
      </c>
      <c r="AH55" s="204">
        <v>0</v>
      </c>
      <c r="AI55" s="204">
        <v>0</v>
      </c>
      <c r="AJ55" s="204">
        <v>0</v>
      </c>
      <c r="AK55" s="204">
        <v>0</v>
      </c>
      <c r="AL55" s="204">
        <v>0</v>
      </c>
      <c r="AM55" s="204">
        <v>0</v>
      </c>
      <c r="AN55" s="204">
        <v>0</v>
      </c>
      <c r="AO55" s="204">
        <v>0</v>
      </c>
      <c r="AP55" s="204">
        <v>0</v>
      </c>
      <c r="AQ55" s="204">
        <v>0</v>
      </c>
      <c r="AR55" s="204">
        <v>0</v>
      </c>
      <c r="AS55" s="204">
        <v>0</v>
      </c>
      <c r="AT55" s="204">
        <v>0</v>
      </c>
      <c r="AU55" s="204">
        <v>292693.53000000003</v>
      </c>
      <c r="AV55" s="204">
        <v>0</v>
      </c>
      <c r="AW55" s="204">
        <v>0</v>
      </c>
      <c r="AX55" s="204">
        <v>0</v>
      </c>
      <c r="AY55" s="204">
        <v>0</v>
      </c>
      <c r="AZ55" s="204">
        <v>0</v>
      </c>
      <c r="BA55" s="204">
        <v>0</v>
      </c>
      <c r="BB55" s="204">
        <v>221169.06</v>
      </c>
      <c r="BC55" s="204">
        <v>0</v>
      </c>
      <c r="BD55" s="204">
        <v>1586.12</v>
      </c>
      <c r="BE55" s="204">
        <v>0</v>
      </c>
      <c r="BF55" s="204">
        <v>0</v>
      </c>
      <c r="BG55" s="204">
        <v>1</v>
      </c>
      <c r="BH55" s="204">
        <v>0</v>
      </c>
      <c r="BI55" s="204">
        <v>0</v>
      </c>
      <c r="BJ55" s="204">
        <v>0</v>
      </c>
      <c r="BK55" s="204">
        <v>0</v>
      </c>
      <c r="BL55" s="204">
        <v>959.58</v>
      </c>
      <c r="BM55" s="204">
        <v>0</v>
      </c>
      <c r="BN55" s="204">
        <v>0</v>
      </c>
      <c r="BO55" s="204">
        <v>0</v>
      </c>
      <c r="BP55" s="204">
        <v>0</v>
      </c>
      <c r="BQ55" s="204">
        <v>1820.78</v>
      </c>
      <c r="BR55" s="204">
        <v>0</v>
      </c>
      <c r="BS55" s="204">
        <v>0</v>
      </c>
      <c r="BT55" s="204">
        <v>60183.92</v>
      </c>
      <c r="BU55" s="204">
        <v>0</v>
      </c>
      <c r="BV55" s="204">
        <v>0</v>
      </c>
      <c r="BW55" s="204">
        <v>0</v>
      </c>
      <c r="BX55" s="204">
        <v>0</v>
      </c>
      <c r="BY55" s="204">
        <v>5167.12</v>
      </c>
      <c r="BZ55" s="204">
        <v>0</v>
      </c>
      <c r="CA55" s="204">
        <v>0</v>
      </c>
      <c r="CB55" s="204">
        <v>1749.53</v>
      </c>
      <c r="CC55" s="205">
        <f t="shared" si="5"/>
        <v>1710964.5400000003</v>
      </c>
      <c r="CD55" s="288"/>
      <c r="CE55" s="288"/>
      <c r="CF55" s="288"/>
      <c r="CG55" s="288"/>
      <c r="CH55" s="288"/>
      <c r="CI55" s="288"/>
    </row>
    <row r="56" spans="1:87" s="311" customFormat="1">
      <c r="A56" s="309"/>
      <c r="B56" s="421" t="s">
        <v>426</v>
      </c>
      <c r="C56" s="422"/>
      <c r="D56" s="422"/>
      <c r="E56" s="422"/>
      <c r="F56" s="422"/>
      <c r="G56" s="423"/>
      <c r="H56" s="207">
        <f>SUM(H48:H55)</f>
        <v>13116147.940000001</v>
      </c>
      <c r="I56" s="207">
        <f t="shared" ref="I56:BT56" si="8">SUM(I48:I55)</f>
        <v>1605726.01</v>
      </c>
      <c r="J56" s="207">
        <f t="shared" si="8"/>
        <v>14611531.75</v>
      </c>
      <c r="K56" s="207">
        <f t="shared" si="8"/>
        <v>1119428.5800000003</v>
      </c>
      <c r="L56" s="207">
        <f t="shared" si="8"/>
        <v>427962.47</v>
      </c>
      <c r="M56" s="207">
        <f t="shared" si="8"/>
        <v>53151.65</v>
      </c>
      <c r="N56" s="207">
        <f t="shared" si="8"/>
        <v>37767820.109999999</v>
      </c>
      <c r="O56" s="207">
        <f t="shared" si="8"/>
        <v>1422844.74</v>
      </c>
      <c r="P56" s="207">
        <f t="shared" si="8"/>
        <v>210974.95</v>
      </c>
      <c r="Q56" s="207">
        <f t="shared" si="8"/>
        <v>4536709.3499999996</v>
      </c>
      <c r="R56" s="207">
        <f t="shared" si="8"/>
        <v>217815.98</v>
      </c>
      <c r="S56" s="207">
        <f t="shared" si="8"/>
        <v>523481.08999999997</v>
      </c>
      <c r="T56" s="207">
        <f t="shared" si="8"/>
        <v>4395524.040000001</v>
      </c>
      <c r="U56" s="207">
        <f t="shared" si="8"/>
        <v>1120945.74</v>
      </c>
      <c r="V56" s="207">
        <f t="shared" si="8"/>
        <v>179637.46</v>
      </c>
      <c r="W56" s="207">
        <f t="shared" si="8"/>
        <v>190771.46</v>
      </c>
      <c r="X56" s="207">
        <f t="shared" si="8"/>
        <v>429643.34</v>
      </c>
      <c r="Y56" s="207">
        <f t="shared" si="8"/>
        <v>358058</v>
      </c>
      <c r="Z56" s="207">
        <f t="shared" si="8"/>
        <v>16555909.33</v>
      </c>
      <c r="AA56" s="207">
        <f t="shared" si="8"/>
        <v>890894.80999999994</v>
      </c>
      <c r="AB56" s="207">
        <f t="shared" si="8"/>
        <v>241892.31</v>
      </c>
      <c r="AC56" s="207">
        <f t="shared" si="8"/>
        <v>4823523.78</v>
      </c>
      <c r="AD56" s="207">
        <f t="shared" si="8"/>
        <v>1725599.16</v>
      </c>
      <c r="AE56" s="207">
        <f t="shared" si="8"/>
        <v>593915.35</v>
      </c>
      <c r="AF56" s="207">
        <f t="shared" si="8"/>
        <v>390212.5</v>
      </c>
      <c r="AG56" s="207">
        <f t="shared" si="8"/>
        <v>217838</v>
      </c>
      <c r="AH56" s="207">
        <f t="shared" si="8"/>
        <v>224383</v>
      </c>
      <c r="AI56" s="207">
        <f t="shared" si="8"/>
        <v>32335196.559999999</v>
      </c>
      <c r="AJ56" s="207">
        <f t="shared" si="8"/>
        <v>1237269.74</v>
      </c>
      <c r="AK56" s="207">
        <f t="shared" si="8"/>
        <v>1005759.71</v>
      </c>
      <c r="AL56" s="207">
        <f t="shared" si="8"/>
        <v>297297.01</v>
      </c>
      <c r="AM56" s="207">
        <f t="shared" si="8"/>
        <v>500634</v>
      </c>
      <c r="AN56" s="207">
        <f t="shared" si="8"/>
        <v>555644.78</v>
      </c>
      <c r="AO56" s="207">
        <f t="shared" si="8"/>
        <v>437564.85</v>
      </c>
      <c r="AP56" s="207">
        <f t="shared" si="8"/>
        <v>946985.49</v>
      </c>
      <c r="AQ56" s="207">
        <f t="shared" si="8"/>
        <v>478479.6</v>
      </c>
      <c r="AR56" s="207">
        <f t="shared" si="8"/>
        <v>270960.23</v>
      </c>
      <c r="AS56" s="207">
        <f t="shared" si="8"/>
        <v>775590.77</v>
      </c>
      <c r="AT56" s="207">
        <f t="shared" si="8"/>
        <v>438694.32</v>
      </c>
      <c r="AU56" s="207">
        <f t="shared" si="8"/>
        <v>8345871.46</v>
      </c>
      <c r="AV56" s="207">
        <f t="shared" si="8"/>
        <v>313799.47000000003</v>
      </c>
      <c r="AW56" s="207">
        <f t="shared" si="8"/>
        <v>417936.06</v>
      </c>
      <c r="AX56" s="207">
        <f t="shared" si="8"/>
        <v>399159.77999999997</v>
      </c>
      <c r="AY56" s="207">
        <f t="shared" si="8"/>
        <v>962526.92999999993</v>
      </c>
      <c r="AZ56" s="207">
        <f t="shared" si="8"/>
        <v>28905</v>
      </c>
      <c r="BA56" s="207">
        <f t="shared" si="8"/>
        <v>72211.319999999992</v>
      </c>
      <c r="BB56" s="207">
        <f t="shared" si="8"/>
        <v>18978746.509999998</v>
      </c>
      <c r="BC56" s="207">
        <f t="shared" si="8"/>
        <v>225272.44</v>
      </c>
      <c r="BD56" s="207">
        <f t="shared" si="8"/>
        <v>1878135.1600000001</v>
      </c>
      <c r="BE56" s="207">
        <f t="shared" si="8"/>
        <v>1023384.7800000001</v>
      </c>
      <c r="BF56" s="207">
        <f t="shared" si="8"/>
        <v>947840.12999999989</v>
      </c>
      <c r="BG56" s="207">
        <f t="shared" si="8"/>
        <v>3031002.47</v>
      </c>
      <c r="BH56" s="207">
        <f t="shared" si="8"/>
        <v>1904086.2800999999</v>
      </c>
      <c r="BI56" s="207">
        <f t="shared" si="8"/>
        <v>1317568.4100000001</v>
      </c>
      <c r="BJ56" s="207">
        <f t="shared" si="8"/>
        <v>596752.25</v>
      </c>
      <c r="BK56" s="207">
        <f t="shared" si="8"/>
        <v>180116.74000000002</v>
      </c>
      <c r="BL56" s="207">
        <f t="shared" si="8"/>
        <v>186736</v>
      </c>
      <c r="BM56" s="207">
        <f t="shared" si="8"/>
        <v>18233641.879999999</v>
      </c>
      <c r="BN56" s="207">
        <f t="shared" si="8"/>
        <v>2890663.8</v>
      </c>
      <c r="BO56" s="207">
        <f t="shared" si="8"/>
        <v>333506.47000000003</v>
      </c>
      <c r="BP56" s="207">
        <f t="shared" si="8"/>
        <v>311251.34999999998</v>
      </c>
      <c r="BQ56" s="207">
        <f t="shared" si="8"/>
        <v>442488.91000000003</v>
      </c>
      <c r="BR56" s="207">
        <f t="shared" si="8"/>
        <v>169680.53000000003</v>
      </c>
      <c r="BS56" s="207">
        <f t="shared" si="8"/>
        <v>283207.61999999994</v>
      </c>
      <c r="BT56" s="207">
        <f t="shared" si="8"/>
        <v>13093032.83</v>
      </c>
      <c r="BU56" s="207">
        <f t="shared" ref="BU56:CB56" si="9">SUM(BU48:BU55)</f>
        <v>340038.76</v>
      </c>
      <c r="BV56" s="207">
        <f t="shared" si="9"/>
        <v>306852.26</v>
      </c>
      <c r="BW56" s="207">
        <f t="shared" si="9"/>
        <v>733523.82</v>
      </c>
      <c r="BX56" s="207">
        <f t="shared" si="9"/>
        <v>1226321.96</v>
      </c>
      <c r="BY56" s="207">
        <f t="shared" si="9"/>
        <v>3696851.2699999996</v>
      </c>
      <c r="BZ56" s="207">
        <f t="shared" si="9"/>
        <v>542420.43999999994</v>
      </c>
      <c r="CA56" s="207">
        <f t="shared" si="9"/>
        <v>243488</v>
      </c>
      <c r="CB56" s="207">
        <f t="shared" si="9"/>
        <v>188121.42</v>
      </c>
      <c r="CC56" s="207">
        <f>SUM(CC48:CC55)</f>
        <v>231077562.47009996</v>
      </c>
      <c r="CD56" s="310"/>
      <c r="CE56" s="310"/>
      <c r="CF56" s="310"/>
      <c r="CG56" s="310"/>
      <c r="CH56" s="310"/>
      <c r="CI56" s="310"/>
    </row>
    <row r="57" spans="1:87" s="102" customFormat="1" ht="39">
      <c r="A57" s="134" t="s">
        <v>1646</v>
      </c>
      <c r="B57" s="295" t="s">
        <v>14</v>
      </c>
      <c r="C57" s="296" t="s">
        <v>15</v>
      </c>
      <c r="D57" s="297"/>
      <c r="E57" s="296"/>
      <c r="F57" s="298" t="s">
        <v>427</v>
      </c>
      <c r="G57" s="299" t="s">
        <v>428</v>
      </c>
      <c r="H57" s="204">
        <v>14970</v>
      </c>
      <c r="I57" s="183">
        <v>853360</v>
      </c>
      <c r="J57" s="183">
        <v>43650</v>
      </c>
      <c r="K57" s="183">
        <v>61290</v>
      </c>
      <c r="L57" s="183">
        <v>77870</v>
      </c>
      <c r="M57" s="183">
        <v>0</v>
      </c>
      <c r="N57" s="183">
        <v>3280371</v>
      </c>
      <c r="O57" s="183">
        <v>164650</v>
      </c>
      <c r="P57" s="183">
        <v>0</v>
      </c>
      <c r="Q57" s="183">
        <v>142830</v>
      </c>
      <c r="R57" s="183">
        <v>37870</v>
      </c>
      <c r="S57" s="183">
        <v>0</v>
      </c>
      <c r="T57" s="183">
        <v>854750</v>
      </c>
      <c r="U57" s="183">
        <v>329863.5</v>
      </c>
      <c r="V57" s="183">
        <v>0</v>
      </c>
      <c r="W57" s="183">
        <v>0</v>
      </c>
      <c r="X57" s="183">
        <v>83630</v>
      </c>
      <c r="Y57" s="183">
        <v>37440</v>
      </c>
      <c r="Z57" s="183">
        <v>39850</v>
      </c>
      <c r="AA57" s="183">
        <v>14950</v>
      </c>
      <c r="AB57" s="183">
        <v>141750</v>
      </c>
      <c r="AC57" s="183">
        <v>146250</v>
      </c>
      <c r="AD57" s="183">
        <v>0</v>
      </c>
      <c r="AE57" s="183">
        <v>0</v>
      </c>
      <c r="AF57" s="183">
        <v>0</v>
      </c>
      <c r="AG57" s="183">
        <v>0</v>
      </c>
      <c r="AH57" s="183">
        <v>470</v>
      </c>
      <c r="AI57" s="183">
        <v>1658350</v>
      </c>
      <c r="AJ57" s="183">
        <v>0</v>
      </c>
      <c r="AK57" s="183">
        <v>172410</v>
      </c>
      <c r="AL57" s="183">
        <v>66790</v>
      </c>
      <c r="AM57" s="183">
        <v>44580</v>
      </c>
      <c r="AN57" s="183">
        <v>282000</v>
      </c>
      <c r="AO57" s="183">
        <v>508375</v>
      </c>
      <c r="AP57" s="183">
        <v>113390</v>
      </c>
      <c r="AQ57" s="183">
        <v>231057</v>
      </c>
      <c r="AR57" s="183">
        <v>124860</v>
      </c>
      <c r="AS57" s="183">
        <v>66736</v>
      </c>
      <c r="AT57" s="183">
        <v>106250</v>
      </c>
      <c r="AU57" s="183">
        <v>1794720</v>
      </c>
      <c r="AV57" s="183">
        <v>4800</v>
      </c>
      <c r="AW57" s="183">
        <v>0</v>
      </c>
      <c r="AX57" s="183">
        <v>142830</v>
      </c>
      <c r="AY57" s="183">
        <v>0</v>
      </c>
      <c r="AZ57" s="183">
        <v>0</v>
      </c>
      <c r="BA57" s="183">
        <v>54350</v>
      </c>
      <c r="BB57" s="183">
        <v>103560</v>
      </c>
      <c r="BC57" s="183">
        <v>10084</v>
      </c>
      <c r="BD57" s="183">
        <v>89361</v>
      </c>
      <c r="BE57" s="183">
        <v>73630</v>
      </c>
      <c r="BF57" s="183">
        <v>79280</v>
      </c>
      <c r="BG57" s="183">
        <v>27230</v>
      </c>
      <c r="BH57" s="183">
        <v>596736</v>
      </c>
      <c r="BI57" s="183">
        <v>94420</v>
      </c>
      <c r="BJ57" s="183">
        <v>221610</v>
      </c>
      <c r="BK57" s="183">
        <v>0</v>
      </c>
      <c r="BL57" s="183">
        <v>10720</v>
      </c>
      <c r="BM57" s="183">
        <v>791001</v>
      </c>
      <c r="BN57" s="183">
        <v>0</v>
      </c>
      <c r="BO57" s="183">
        <v>0</v>
      </c>
      <c r="BP57" s="183">
        <v>0</v>
      </c>
      <c r="BQ57" s="183">
        <v>0</v>
      </c>
      <c r="BR57" s="183">
        <v>0</v>
      </c>
      <c r="BS57" s="183">
        <v>16705</v>
      </c>
      <c r="BT57" s="183">
        <v>1878324</v>
      </c>
      <c r="BU57" s="183">
        <v>5955</v>
      </c>
      <c r="BV57" s="183">
        <v>288660</v>
      </c>
      <c r="BW57" s="183">
        <v>0</v>
      </c>
      <c r="BX57" s="183">
        <v>152750</v>
      </c>
      <c r="BY57" s="183">
        <v>112340</v>
      </c>
      <c r="BZ57" s="183">
        <v>42250</v>
      </c>
      <c r="CA57" s="183">
        <v>0</v>
      </c>
      <c r="CB57" s="183">
        <v>77107.5</v>
      </c>
      <c r="CC57" s="205">
        <f>SUM(H57:CB57)</f>
        <v>16369036</v>
      </c>
      <c r="CD57" s="101"/>
      <c r="CE57" s="101"/>
      <c r="CF57" s="101"/>
      <c r="CG57" s="101"/>
      <c r="CH57" s="101"/>
      <c r="CI57" s="101"/>
    </row>
    <row r="58" spans="1:87" s="102" customFormat="1" ht="24" customHeight="1">
      <c r="A58" s="134" t="s">
        <v>1646</v>
      </c>
      <c r="B58" s="295" t="s">
        <v>14</v>
      </c>
      <c r="C58" s="296" t="s">
        <v>15</v>
      </c>
      <c r="D58" s="297">
        <v>41040</v>
      </c>
      <c r="E58" s="296" t="s">
        <v>429</v>
      </c>
      <c r="F58" s="298" t="s">
        <v>430</v>
      </c>
      <c r="G58" s="299" t="s">
        <v>431</v>
      </c>
      <c r="H58" s="204">
        <v>59368736.869999997</v>
      </c>
      <c r="I58" s="183">
        <v>10878989.24</v>
      </c>
      <c r="J58" s="183">
        <v>21773977.239999998</v>
      </c>
      <c r="K58" s="183">
        <v>2860942</v>
      </c>
      <c r="L58" s="183">
        <v>2990975.1</v>
      </c>
      <c r="M58" s="183">
        <v>543208.9</v>
      </c>
      <c r="N58" s="183">
        <v>227254700.5</v>
      </c>
      <c r="O58" s="183">
        <v>8446581.5</v>
      </c>
      <c r="P58" s="183">
        <v>1319742</v>
      </c>
      <c r="Q58" s="183">
        <v>18675409.969999999</v>
      </c>
      <c r="R58" s="183">
        <v>1783948</v>
      </c>
      <c r="S58" s="183">
        <v>5820447</v>
      </c>
      <c r="T58" s="183">
        <v>22790824.399999999</v>
      </c>
      <c r="U58" s="183">
        <v>4919708.75</v>
      </c>
      <c r="V58" s="183">
        <v>649287.5</v>
      </c>
      <c r="W58" s="183">
        <v>3077357.67</v>
      </c>
      <c r="X58" s="183">
        <v>2077971.3</v>
      </c>
      <c r="Y58" s="183">
        <v>3241228.04</v>
      </c>
      <c r="Z58" s="183">
        <v>106355186.23999999</v>
      </c>
      <c r="AA58" s="183">
        <v>3559480.97</v>
      </c>
      <c r="AB58" s="183">
        <v>2136732.2999999998</v>
      </c>
      <c r="AC58" s="183">
        <v>17133953.350000001</v>
      </c>
      <c r="AD58" s="183">
        <v>8338149.5</v>
      </c>
      <c r="AE58" s="183">
        <v>3970131.08</v>
      </c>
      <c r="AF58" s="183">
        <v>2795133.75</v>
      </c>
      <c r="AG58" s="183">
        <v>1555093</v>
      </c>
      <c r="AH58" s="183">
        <v>621901</v>
      </c>
      <c r="AI58" s="183">
        <v>180347286.05000001</v>
      </c>
      <c r="AJ58" s="183">
        <v>5752765.8600000003</v>
      </c>
      <c r="AK58" s="183">
        <v>3960256.5</v>
      </c>
      <c r="AL58" s="183">
        <v>1820697.25</v>
      </c>
      <c r="AM58" s="183">
        <v>2209361</v>
      </c>
      <c r="AN58" s="183">
        <v>4156407.8</v>
      </c>
      <c r="AO58" s="183">
        <v>4176393.15</v>
      </c>
      <c r="AP58" s="183">
        <v>5001233</v>
      </c>
      <c r="AQ58" s="183">
        <v>4251718</v>
      </c>
      <c r="AR58" s="183">
        <v>1912836</v>
      </c>
      <c r="AS58" s="183">
        <v>3807987.5</v>
      </c>
      <c r="AT58" s="183">
        <v>3655629.5</v>
      </c>
      <c r="AU58" s="183">
        <v>44963636.5</v>
      </c>
      <c r="AV58" s="183">
        <v>3931194.2</v>
      </c>
      <c r="AW58" s="183">
        <v>4030843</v>
      </c>
      <c r="AX58" s="183">
        <v>3553823</v>
      </c>
      <c r="AY58" s="183">
        <v>7679446.9199999999</v>
      </c>
      <c r="AZ58" s="183">
        <v>357321.5</v>
      </c>
      <c r="BA58" s="183">
        <v>665067.5</v>
      </c>
      <c r="BB58" s="183">
        <v>77231318.75</v>
      </c>
      <c r="BC58" s="183">
        <v>2590454.25</v>
      </c>
      <c r="BD58" s="183">
        <v>6974106</v>
      </c>
      <c r="BE58" s="183">
        <v>4328401.59</v>
      </c>
      <c r="BF58" s="183">
        <v>4238639.5</v>
      </c>
      <c r="BG58" s="183">
        <v>15002578</v>
      </c>
      <c r="BH58" s="183">
        <v>12426157.109999999</v>
      </c>
      <c r="BI58" s="183">
        <v>5648923.2699999996</v>
      </c>
      <c r="BJ58" s="183">
        <v>2888414</v>
      </c>
      <c r="BK58" s="183">
        <v>1365527.96</v>
      </c>
      <c r="BL58" s="183">
        <v>1235662</v>
      </c>
      <c r="BM58" s="183">
        <v>114343694.55</v>
      </c>
      <c r="BN58" s="183">
        <v>15845536.32</v>
      </c>
      <c r="BO58" s="183">
        <v>2586366</v>
      </c>
      <c r="BP58" s="183">
        <v>1847642.5</v>
      </c>
      <c r="BQ58" s="183">
        <v>2882271</v>
      </c>
      <c r="BR58" s="183">
        <v>2215411</v>
      </c>
      <c r="BS58" s="183">
        <v>2125596.25</v>
      </c>
      <c r="BT58" s="183">
        <v>48728277.009999998</v>
      </c>
      <c r="BU58" s="183">
        <v>2027198.1</v>
      </c>
      <c r="BV58" s="183">
        <v>2424614.2000000002</v>
      </c>
      <c r="BW58" s="183">
        <v>3146947.85</v>
      </c>
      <c r="BX58" s="183">
        <v>7019777.0199999996</v>
      </c>
      <c r="BY58" s="183">
        <v>21513320</v>
      </c>
      <c r="BZ58" s="183">
        <v>1863077</v>
      </c>
      <c r="CA58" s="183">
        <v>1009401.8</v>
      </c>
      <c r="CB58" s="183">
        <v>1522917.96</v>
      </c>
      <c r="CC58" s="205">
        <f t="shared" ref="CC58:CC122" si="10">SUM(H58:CB58)</f>
        <v>1196205932.3900001</v>
      </c>
      <c r="CD58" s="101"/>
      <c r="CE58" s="101"/>
      <c r="CF58" s="101"/>
      <c r="CG58" s="101"/>
      <c r="CH58" s="101"/>
      <c r="CI58" s="101"/>
    </row>
    <row r="59" spans="1:87" s="102" customFormat="1" ht="24" customHeight="1">
      <c r="A59" s="134" t="s">
        <v>1647</v>
      </c>
      <c r="B59" s="295" t="s">
        <v>14</v>
      </c>
      <c r="C59" s="296" t="s">
        <v>15</v>
      </c>
      <c r="D59" s="297">
        <v>42040</v>
      </c>
      <c r="E59" s="296" t="s">
        <v>432</v>
      </c>
      <c r="F59" s="298" t="s">
        <v>433</v>
      </c>
      <c r="G59" s="299" t="s">
        <v>434</v>
      </c>
      <c r="H59" s="204">
        <v>42316302.960000001</v>
      </c>
      <c r="I59" s="183">
        <v>8839897.0299999993</v>
      </c>
      <c r="J59" s="183">
        <v>38452223.969999999</v>
      </c>
      <c r="K59" s="183">
        <v>1921838</v>
      </c>
      <c r="L59" s="183">
        <v>538931.63</v>
      </c>
      <c r="M59" s="183">
        <v>138765.74</v>
      </c>
      <c r="N59" s="183">
        <v>89701911.969999999</v>
      </c>
      <c r="O59" s="183">
        <v>5074004</v>
      </c>
      <c r="P59" s="183">
        <v>168720</v>
      </c>
      <c r="Q59" s="183">
        <v>6803171.4299999997</v>
      </c>
      <c r="R59" s="183">
        <v>260078</v>
      </c>
      <c r="S59" s="183">
        <v>2190794.25</v>
      </c>
      <c r="T59" s="183">
        <v>18310591.760000002</v>
      </c>
      <c r="U59" s="183">
        <v>2345192.02</v>
      </c>
      <c r="V59" s="183">
        <v>74516</v>
      </c>
      <c r="W59" s="183">
        <v>377882.29</v>
      </c>
      <c r="X59" s="183">
        <v>746351</v>
      </c>
      <c r="Y59" s="183">
        <v>820706.1</v>
      </c>
      <c r="Z59" s="183">
        <v>48435170.289999999</v>
      </c>
      <c r="AA59" s="183">
        <v>3425890.34</v>
      </c>
      <c r="AB59" s="183">
        <v>776300.33</v>
      </c>
      <c r="AC59" s="183">
        <v>9273744</v>
      </c>
      <c r="AD59" s="183">
        <v>553784</v>
      </c>
      <c r="AE59" s="183">
        <v>1226872.75</v>
      </c>
      <c r="AF59" s="183">
        <v>569834.25</v>
      </c>
      <c r="AG59" s="183">
        <v>341463.42</v>
      </c>
      <c r="AH59" s="183">
        <v>89989</v>
      </c>
      <c r="AI59" s="183">
        <v>134341762.25</v>
      </c>
      <c r="AJ59" s="183">
        <v>993938</v>
      </c>
      <c r="AK59" s="183">
        <v>891225</v>
      </c>
      <c r="AL59" s="183">
        <v>808886.69</v>
      </c>
      <c r="AM59" s="183">
        <v>795389</v>
      </c>
      <c r="AN59" s="183">
        <v>1189637</v>
      </c>
      <c r="AO59" s="183">
        <v>955522.76</v>
      </c>
      <c r="AP59" s="183">
        <v>1246754</v>
      </c>
      <c r="AQ59" s="183">
        <v>1809414</v>
      </c>
      <c r="AR59" s="183">
        <v>287037</v>
      </c>
      <c r="AS59" s="183">
        <v>734675.65</v>
      </c>
      <c r="AT59" s="183">
        <v>591405.01</v>
      </c>
      <c r="AU59" s="183">
        <v>34269473.840000004</v>
      </c>
      <c r="AV59" s="183">
        <v>422738.59</v>
      </c>
      <c r="AW59" s="183">
        <v>488370.25</v>
      </c>
      <c r="AX59" s="183">
        <v>634528.1</v>
      </c>
      <c r="AY59" s="183">
        <v>742306</v>
      </c>
      <c r="AZ59" s="183">
        <v>0</v>
      </c>
      <c r="BA59" s="183">
        <v>117306.41</v>
      </c>
      <c r="BB59" s="183">
        <v>57648601.079999998</v>
      </c>
      <c r="BC59" s="183">
        <v>714726.5</v>
      </c>
      <c r="BD59" s="183">
        <v>2216571</v>
      </c>
      <c r="BE59" s="183">
        <v>1343694.07</v>
      </c>
      <c r="BF59" s="183">
        <v>2460503.25</v>
      </c>
      <c r="BG59" s="183">
        <v>2340061.5</v>
      </c>
      <c r="BH59" s="183">
        <v>7402389.6699999999</v>
      </c>
      <c r="BI59" s="183">
        <v>4055015.65</v>
      </c>
      <c r="BJ59" s="183">
        <v>960254.5</v>
      </c>
      <c r="BK59" s="183">
        <v>166228.29999999999</v>
      </c>
      <c r="BL59" s="183">
        <v>231708.25</v>
      </c>
      <c r="BM59" s="183">
        <v>71214875.739999995</v>
      </c>
      <c r="BN59" s="183">
        <v>8861035.4499999993</v>
      </c>
      <c r="BO59" s="183">
        <v>783131</v>
      </c>
      <c r="BP59" s="183">
        <v>272547.07</v>
      </c>
      <c r="BQ59" s="183">
        <v>471370</v>
      </c>
      <c r="BR59" s="183">
        <v>778770.2</v>
      </c>
      <c r="BS59" s="183">
        <v>668290.80000000005</v>
      </c>
      <c r="BT59" s="183">
        <v>42515107.770000003</v>
      </c>
      <c r="BU59" s="183">
        <v>1088306</v>
      </c>
      <c r="BV59" s="183">
        <v>1282502.24</v>
      </c>
      <c r="BW59" s="183">
        <v>923851.81</v>
      </c>
      <c r="BX59" s="183">
        <v>2867258.86</v>
      </c>
      <c r="BY59" s="183">
        <v>12574109.970000001</v>
      </c>
      <c r="BZ59" s="183">
        <v>501762</v>
      </c>
      <c r="CA59" s="183">
        <v>226909.3</v>
      </c>
      <c r="CB59" s="183">
        <v>643515</v>
      </c>
      <c r="CC59" s="205">
        <f t="shared" si="10"/>
        <v>690308393.05999982</v>
      </c>
      <c r="CD59" s="101"/>
      <c r="CE59" s="101"/>
      <c r="CF59" s="101"/>
      <c r="CG59" s="101"/>
      <c r="CH59" s="101"/>
      <c r="CI59" s="101"/>
    </row>
    <row r="60" spans="1:87" s="102" customFormat="1" ht="24" customHeight="1">
      <c r="A60" s="134" t="s">
        <v>1648</v>
      </c>
      <c r="B60" s="295" t="s">
        <v>14</v>
      </c>
      <c r="C60" s="296" t="s">
        <v>15</v>
      </c>
      <c r="D60" s="297">
        <v>44020</v>
      </c>
      <c r="E60" s="306" t="s">
        <v>435</v>
      </c>
      <c r="F60" s="298" t="s">
        <v>436</v>
      </c>
      <c r="G60" s="299" t="s">
        <v>437</v>
      </c>
      <c r="H60" s="204">
        <v>-5528866.8300000001</v>
      </c>
      <c r="I60" s="183">
        <v>0</v>
      </c>
      <c r="J60" s="183">
        <v>-4020522.04</v>
      </c>
      <c r="K60" s="183">
        <v>-342313.77</v>
      </c>
      <c r="L60" s="183">
        <v>-12760.09</v>
      </c>
      <c r="M60" s="183">
        <v>-12998.7</v>
      </c>
      <c r="N60" s="183">
        <v>-6908650.1100000003</v>
      </c>
      <c r="O60" s="183">
        <v>-1206653.4099999999</v>
      </c>
      <c r="P60" s="183">
        <v>-41900.82</v>
      </c>
      <c r="Q60" s="183">
        <v>-842088.67</v>
      </c>
      <c r="R60" s="183">
        <v>-47595.519999999997</v>
      </c>
      <c r="S60" s="183">
        <v>-61440.5</v>
      </c>
      <c r="T60" s="183">
        <v>-5566895.8799999999</v>
      </c>
      <c r="U60" s="183">
        <v>-906828.7</v>
      </c>
      <c r="V60" s="183">
        <v>0</v>
      </c>
      <c r="W60" s="183">
        <v>0</v>
      </c>
      <c r="X60" s="183">
        <v>-128586.27</v>
      </c>
      <c r="Y60" s="183">
        <v>-221104.98</v>
      </c>
      <c r="Z60" s="183">
        <v>-4041254.62</v>
      </c>
      <c r="AA60" s="183">
        <v>-711116.64</v>
      </c>
      <c r="AB60" s="183">
        <v>-236902.45</v>
      </c>
      <c r="AC60" s="183">
        <v>-196968.62</v>
      </c>
      <c r="AD60" s="183">
        <v>-36580.04</v>
      </c>
      <c r="AE60" s="183">
        <v>-211704.32000000001</v>
      </c>
      <c r="AF60" s="183">
        <v>-3221921.45</v>
      </c>
      <c r="AG60" s="183">
        <v>0</v>
      </c>
      <c r="AH60" s="183">
        <v>0</v>
      </c>
      <c r="AI60" s="183">
        <v>-32625344.629999999</v>
      </c>
      <c r="AJ60" s="183">
        <v>-58396.86</v>
      </c>
      <c r="AK60" s="183">
        <v>-362995.84</v>
      </c>
      <c r="AL60" s="183">
        <v>-77280.990000000005</v>
      </c>
      <c r="AM60" s="183">
        <v>0</v>
      </c>
      <c r="AN60" s="183">
        <v>-141776.87</v>
      </c>
      <c r="AO60" s="183">
        <v>-399709.66</v>
      </c>
      <c r="AP60" s="183">
        <v>-103294.06</v>
      </c>
      <c r="AQ60" s="183">
        <v>-150071.82999999999</v>
      </c>
      <c r="AR60" s="183">
        <v>-33151.56</v>
      </c>
      <c r="AS60" s="183">
        <v>-90770.59</v>
      </c>
      <c r="AT60" s="183">
        <v>-61930.06</v>
      </c>
      <c r="AU60" s="183">
        <v>-3959387.73</v>
      </c>
      <c r="AV60" s="183">
        <v>0</v>
      </c>
      <c r="AW60" s="183">
        <v>-76142.27</v>
      </c>
      <c r="AX60" s="183">
        <v>-27861.63</v>
      </c>
      <c r="AY60" s="183">
        <v>-16488.96</v>
      </c>
      <c r="AZ60" s="183">
        <v>-5310.75</v>
      </c>
      <c r="BA60" s="183">
        <v>-8624.3700000000008</v>
      </c>
      <c r="BB60" s="183">
        <v>-12271736.17</v>
      </c>
      <c r="BC60" s="183">
        <v>-552412.84</v>
      </c>
      <c r="BD60" s="183">
        <v>-313918.06</v>
      </c>
      <c r="BE60" s="183">
        <v>-8429.81</v>
      </c>
      <c r="BF60" s="183">
        <v>-1877105.97</v>
      </c>
      <c r="BG60" s="183">
        <v>-613122.64</v>
      </c>
      <c r="BH60" s="183">
        <v>-375896.27</v>
      </c>
      <c r="BI60" s="183">
        <v>-956624.84</v>
      </c>
      <c r="BJ60" s="183">
        <v>-100553.09</v>
      </c>
      <c r="BK60" s="183">
        <v>-10447.85</v>
      </c>
      <c r="BL60" s="183">
        <v>-13198.48</v>
      </c>
      <c r="BM60" s="183">
        <v>-11916007.130000001</v>
      </c>
      <c r="BN60" s="183">
        <v>0</v>
      </c>
      <c r="BO60" s="183">
        <v>-301771.56</v>
      </c>
      <c r="BP60" s="183">
        <v>-37611.089999999997</v>
      </c>
      <c r="BQ60" s="183">
        <v>-13451.95</v>
      </c>
      <c r="BR60" s="183">
        <v>-80881.179999999993</v>
      </c>
      <c r="BS60" s="183">
        <v>-59139.38</v>
      </c>
      <c r="BT60" s="183">
        <v>-7613935.46</v>
      </c>
      <c r="BU60" s="183">
        <v>-123587.47</v>
      </c>
      <c r="BV60" s="183">
        <v>-215087.58</v>
      </c>
      <c r="BW60" s="183">
        <v>-114612.6</v>
      </c>
      <c r="BX60" s="183">
        <v>-203744.43</v>
      </c>
      <c r="BY60" s="183">
        <v>-1586637.8</v>
      </c>
      <c r="BZ60" s="183">
        <v>-37908.47</v>
      </c>
      <c r="CA60" s="183">
        <v>0</v>
      </c>
      <c r="CB60" s="183">
        <v>-17136.8</v>
      </c>
      <c r="CC60" s="205">
        <f t="shared" si="10"/>
        <v>-112119152.01000001</v>
      </c>
      <c r="CD60" s="101"/>
      <c r="CE60" s="101"/>
      <c r="CF60" s="101"/>
      <c r="CG60" s="101"/>
      <c r="CH60" s="101"/>
      <c r="CI60" s="101"/>
    </row>
    <row r="61" spans="1:87" s="102" customFormat="1" ht="24" customHeight="1">
      <c r="A61" s="134" t="s">
        <v>1648</v>
      </c>
      <c r="B61" s="295" t="s">
        <v>14</v>
      </c>
      <c r="C61" s="296" t="s">
        <v>15</v>
      </c>
      <c r="D61" s="297">
        <v>44020</v>
      </c>
      <c r="E61" s="306" t="s">
        <v>435</v>
      </c>
      <c r="F61" s="298" t="s">
        <v>438</v>
      </c>
      <c r="G61" s="299" t="s">
        <v>439</v>
      </c>
      <c r="H61" s="204">
        <v>1379535.29</v>
      </c>
      <c r="I61" s="183">
        <v>0</v>
      </c>
      <c r="J61" s="183">
        <v>3828295.74</v>
      </c>
      <c r="K61" s="183">
        <v>238353.49</v>
      </c>
      <c r="L61" s="183">
        <v>31261.599999999999</v>
      </c>
      <c r="M61" s="183">
        <v>0</v>
      </c>
      <c r="N61" s="183">
        <v>8317759.79</v>
      </c>
      <c r="O61" s="183">
        <v>614546.72</v>
      </c>
      <c r="P61" s="183">
        <v>37174.78</v>
      </c>
      <c r="Q61" s="183">
        <v>1750829.17</v>
      </c>
      <c r="R61" s="183">
        <v>0</v>
      </c>
      <c r="S61" s="183">
        <v>7057.1</v>
      </c>
      <c r="T61" s="183">
        <v>1143844.2</v>
      </c>
      <c r="U61" s="183">
        <v>28844.99</v>
      </c>
      <c r="V61" s="183">
        <v>0</v>
      </c>
      <c r="W61" s="183">
        <v>0</v>
      </c>
      <c r="X61" s="183">
        <v>67800.5</v>
      </c>
      <c r="Y61" s="183">
        <v>29820.37</v>
      </c>
      <c r="Z61" s="183">
        <v>0</v>
      </c>
      <c r="AA61" s="183">
        <v>153755.59</v>
      </c>
      <c r="AB61" s="183">
        <v>100688.27</v>
      </c>
      <c r="AC61" s="183">
        <v>535568.51</v>
      </c>
      <c r="AD61" s="183">
        <v>11479.11</v>
      </c>
      <c r="AE61" s="183">
        <v>0</v>
      </c>
      <c r="AF61" s="183">
        <v>0</v>
      </c>
      <c r="AG61" s="183">
        <v>0</v>
      </c>
      <c r="AH61" s="183">
        <v>0</v>
      </c>
      <c r="AI61" s="183">
        <v>14150857.25</v>
      </c>
      <c r="AJ61" s="183">
        <v>241341.58</v>
      </c>
      <c r="AK61" s="183">
        <v>113015.3</v>
      </c>
      <c r="AL61" s="183">
        <v>114465.05</v>
      </c>
      <c r="AM61" s="183">
        <v>0</v>
      </c>
      <c r="AN61" s="183">
        <v>205540.9</v>
      </c>
      <c r="AO61" s="183">
        <v>95526.96</v>
      </c>
      <c r="AP61" s="183">
        <v>183025.8</v>
      </c>
      <c r="AQ61" s="183">
        <v>147144.9</v>
      </c>
      <c r="AR61" s="183">
        <v>33499.660000000003</v>
      </c>
      <c r="AS61" s="183">
        <v>120236.82</v>
      </c>
      <c r="AT61" s="183">
        <v>72744.7</v>
      </c>
      <c r="AU61" s="183">
        <v>7223909.5499999998</v>
      </c>
      <c r="AV61" s="183">
        <v>0</v>
      </c>
      <c r="AW61" s="183">
        <v>62762.62</v>
      </c>
      <c r="AX61" s="183">
        <v>55589.11</v>
      </c>
      <c r="AY61" s="183">
        <v>18913.21</v>
      </c>
      <c r="AZ61" s="183">
        <v>0</v>
      </c>
      <c r="BA61" s="183">
        <v>5902.95</v>
      </c>
      <c r="BB61" s="183">
        <v>7377700.5700000003</v>
      </c>
      <c r="BC61" s="183">
        <v>16517.939999999999</v>
      </c>
      <c r="BD61" s="183">
        <v>298509.27</v>
      </c>
      <c r="BE61" s="183">
        <v>30685.67</v>
      </c>
      <c r="BF61" s="183">
        <v>233494.12</v>
      </c>
      <c r="BG61" s="183">
        <v>9995.83</v>
      </c>
      <c r="BH61" s="183">
        <v>0</v>
      </c>
      <c r="BI61" s="183">
        <v>0</v>
      </c>
      <c r="BJ61" s="183">
        <v>682.05</v>
      </c>
      <c r="BK61" s="183">
        <v>6786.14</v>
      </c>
      <c r="BL61" s="183">
        <v>50843.29</v>
      </c>
      <c r="BM61" s="183">
        <v>14216774.560000001</v>
      </c>
      <c r="BN61" s="183">
        <v>0</v>
      </c>
      <c r="BO61" s="183">
        <v>232243.96</v>
      </c>
      <c r="BP61" s="183">
        <v>9312.82</v>
      </c>
      <c r="BQ61" s="183">
        <v>109977.4</v>
      </c>
      <c r="BR61" s="183">
        <v>65196.27</v>
      </c>
      <c r="BS61" s="183">
        <v>30668.7</v>
      </c>
      <c r="BT61" s="183">
        <v>8758859.8200000003</v>
      </c>
      <c r="BU61" s="183">
        <v>10602.32</v>
      </c>
      <c r="BV61" s="183">
        <v>89741.86</v>
      </c>
      <c r="BW61" s="183">
        <v>59094.62</v>
      </c>
      <c r="BX61" s="183">
        <v>364354.22</v>
      </c>
      <c r="BY61" s="183">
        <v>1515981.71</v>
      </c>
      <c r="BZ61" s="183">
        <v>25318.44</v>
      </c>
      <c r="CA61" s="183">
        <v>0</v>
      </c>
      <c r="CB61" s="183">
        <v>52043.76</v>
      </c>
      <c r="CC61" s="205">
        <f t="shared" si="10"/>
        <v>74686476.920000002</v>
      </c>
      <c r="CD61" s="101"/>
      <c r="CE61" s="101"/>
      <c r="CF61" s="101"/>
      <c r="CG61" s="101"/>
      <c r="CH61" s="101"/>
      <c r="CI61" s="101"/>
    </row>
    <row r="62" spans="1:87" s="311" customFormat="1">
      <c r="A62" s="309"/>
      <c r="B62" s="421" t="s">
        <v>440</v>
      </c>
      <c r="C62" s="422"/>
      <c r="D62" s="422"/>
      <c r="E62" s="422"/>
      <c r="F62" s="422"/>
      <c r="G62" s="423"/>
      <c r="H62" s="207">
        <f>SUM(H57:H61)</f>
        <v>97550678.290000007</v>
      </c>
      <c r="I62" s="207">
        <f t="shared" ref="I62:BT62" si="11">SUM(I57:I61)</f>
        <v>20572246.27</v>
      </c>
      <c r="J62" s="207">
        <f t="shared" si="11"/>
        <v>60077624.909999996</v>
      </c>
      <c r="K62" s="207">
        <f t="shared" si="11"/>
        <v>4740109.7200000007</v>
      </c>
      <c r="L62" s="207">
        <f t="shared" si="11"/>
        <v>3626278.24</v>
      </c>
      <c r="M62" s="207">
        <f t="shared" si="11"/>
        <v>668975.94000000006</v>
      </c>
      <c r="N62" s="207">
        <f t="shared" si="11"/>
        <v>321646093.15000004</v>
      </c>
      <c r="O62" s="207">
        <f t="shared" si="11"/>
        <v>13093128.810000001</v>
      </c>
      <c r="P62" s="207">
        <f t="shared" si="11"/>
        <v>1483735.96</v>
      </c>
      <c r="Q62" s="207">
        <f t="shared" si="11"/>
        <v>26530151.899999999</v>
      </c>
      <c r="R62" s="207">
        <f t="shared" si="11"/>
        <v>2034300.48</v>
      </c>
      <c r="S62" s="207">
        <f t="shared" si="11"/>
        <v>7956857.8499999996</v>
      </c>
      <c r="T62" s="207">
        <f t="shared" si="11"/>
        <v>37533114.479999997</v>
      </c>
      <c r="U62" s="207">
        <f t="shared" si="11"/>
        <v>6716780.5599999996</v>
      </c>
      <c r="V62" s="207">
        <f t="shared" si="11"/>
        <v>723803.5</v>
      </c>
      <c r="W62" s="207">
        <f t="shared" si="11"/>
        <v>3455239.96</v>
      </c>
      <c r="X62" s="207">
        <f t="shared" si="11"/>
        <v>2847166.53</v>
      </c>
      <c r="Y62" s="207">
        <f t="shared" si="11"/>
        <v>3908089.5300000003</v>
      </c>
      <c r="Z62" s="207">
        <f t="shared" si="11"/>
        <v>150788951.91</v>
      </c>
      <c r="AA62" s="207">
        <f t="shared" si="11"/>
        <v>6442960.2600000007</v>
      </c>
      <c r="AB62" s="207">
        <f t="shared" si="11"/>
        <v>2918568.4499999997</v>
      </c>
      <c r="AC62" s="207">
        <f t="shared" si="11"/>
        <v>26892547.240000002</v>
      </c>
      <c r="AD62" s="207">
        <f t="shared" si="11"/>
        <v>8866832.5700000003</v>
      </c>
      <c r="AE62" s="207">
        <f t="shared" si="11"/>
        <v>4985299.51</v>
      </c>
      <c r="AF62" s="207">
        <f t="shared" si="11"/>
        <v>143046.54999999981</v>
      </c>
      <c r="AG62" s="207">
        <f t="shared" si="11"/>
        <v>1896556.42</v>
      </c>
      <c r="AH62" s="207">
        <f t="shared" si="11"/>
        <v>712360</v>
      </c>
      <c r="AI62" s="207">
        <f t="shared" si="11"/>
        <v>297872910.92000002</v>
      </c>
      <c r="AJ62" s="207">
        <f t="shared" si="11"/>
        <v>6929648.5800000001</v>
      </c>
      <c r="AK62" s="207">
        <f t="shared" si="11"/>
        <v>4773910.96</v>
      </c>
      <c r="AL62" s="207">
        <f t="shared" si="11"/>
        <v>2733557.9999999995</v>
      </c>
      <c r="AM62" s="207">
        <f t="shared" si="11"/>
        <v>3049330</v>
      </c>
      <c r="AN62" s="207">
        <f t="shared" si="11"/>
        <v>5691808.8300000001</v>
      </c>
      <c r="AO62" s="207">
        <f t="shared" si="11"/>
        <v>5336108.21</v>
      </c>
      <c r="AP62" s="207">
        <f t="shared" si="11"/>
        <v>6441108.7400000002</v>
      </c>
      <c r="AQ62" s="207">
        <f t="shared" si="11"/>
        <v>6289262.0700000003</v>
      </c>
      <c r="AR62" s="207">
        <f t="shared" si="11"/>
        <v>2325081.1</v>
      </c>
      <c r="AS62" s="207">
        <f t="shared" si="11"/>
        <v>4638865.3800000008</v>
      </c>
      <c r="AT62" s="207">
        <f t="shared" si="11"/>
        <v>4364099.1500000004</v>
      </c>
      <c r="AU62" s="207">
        <f t="shared" si="11"/>
        <v>84292352.159999996</v>
      </c>
      <c r="AV62" s="207">
        <f t="shared" si="11"/>
        <v>4358732.79</v>
      </c>
      <c r="AW62" s="207">
        <f t="shared" si="11"/>
        <v>4505833.6000000006</v>
      </c>
      <c r="AX62" s="207">
        <f t="shared" si="11"/>
        <v>4358908.58</v>
      </c>
      <c r="AY62" s="207">
        <f t="shared" si="11"/>
        <v>8424177.1699999999</v>
      </c>
      <c r="AZ62" s="207">
        <f t="shared" si="11"/>
        <v>352010.75</v>
      </c>
      <c r="BA62" s="207">
        <f t="shared" si="11"/>
        <v>834002.49</v>
      </c>
      <c r="BB62" s="207">
        <f t="shared" si="11"/>
        <v>130089444.22999999</v>
      </c>
      <c r="BC62" s="207">
        <f t="shared" si="11"/>
        <v>2779369.85</v>
      </c>
      <c r="BD62" s="207">
        <f t="shared" si="11"/>
        <v>9264629.209999999</v>
      </c>
      <c r="BE62" s="207">
        <f t="shared" si="11"/>
        <v>5767981.5200000005</v>
      </c>
      <c r="BF62" s="207">
        <f t="shared" si="11"/>
        <v>5134810.9000000004</v>
      </c>
      <c r="BG62" s="207">
        <f t="shared" si="11"/>
        <v>16766742.689999999</v>
      </c>
      <c r="BH62" s="207">
        <f t="shared" si="11"/>
        <v>20049386.510000002</v>
      </c>
      <c r="BI62" s="207">
        <f t="shared" si="11"/>
        <v>8841734.0800000001</v>
      </c>
      <c r="BJ62" s="207">
        <f t="shared" si="11"/>
        <v>3970407.46</v>
      </c>
      <c r="BK62" s="207">
        <f t="shared" si="11"/>
        <v>1528094.5499999998</v>
      </c>
      <c r="BL62" s="207">
        <f t="shared" si="11"/>
        <v>1515735.06</v>
      </c>
      <c r="BM62" s="207">
        <f t="shared" si="11"/>
        <v>188650338.72</v>
      </c>
      <c r="BN62" s="207">
        <f t="shared" si="11"/>
        <v>24706571.77</v>
      </c>
      <c r="BO62" s="207">
        <f t="shared" si="11"/>
        <v>3299969.4</v>
      </c>
      <c r="BP62" s="207">
        <f t="shared" si="11"/>
        <v>2091891.2999999998</v>
      </c>
      <c r="BQ62" s="207">
        <f t="shared" si="11"/>
        <v>3450166.4499999997</v>
      </c>
      <c r="BR62" s="207">
        <f t="shared" si="11"/>
        <v>2978496.29</v>
      </c>
      <c r="BS62" s="207">
        <f t="shared" si="11"/>
        <v>2782121.37</v>
      </c>
      <c r="BT62" s="207">
        <f t="shared" si="11"/>
        <v>94266633.140000015</v>
      </c>
      <c r="BU62" s="207">
        <f t="shared" ref="BU62:CB62" si="12">SUM(BU57:BU61)</f>
        <v>3008473.9499999997</v>
      </c>
      <c r="BV62" s="207">
        <f t="shared" si="12"/>
        <v>3870430.72</v>
      </c>
      <c r="BW62" s="207">
        <f t="shared" si="12"/>
        <v>4015281.68</v>
      </c>
      <c r="BX62" s="207">
        <f t="shared" si="12"/>
        <v>10200395.67</v>
      </c>
      <c r="BY62" s="207">
        <f t="shared" si="12"/>
        <v>34129113.879999995</v>
      </c>
      <c r="BZ62" s="207">
        <f t="shared" si="12"/>
        <v>2394498.9699999997</v>
      </c>
      <c r="CA62" s="207">
        <f t="shared" si="12"/>
        <v>1236311.1000000001</v>
      </c>
      <c r="CB62" s="207">
        <f t="shared" si="12"/>
        <v>2278447.42</v>
      </c>
      <c r="CC62" s="207">
        <f>SUM(CC57:CC61)</f>
        <v>1865450686.3599999</v>
      </c>
      <c r="CD62" s="310"/>
      <c r="CE62" s="310"/>
      <c r="CF62" s="310"/>
      <c r="CG62" s="310"/>
      <c r="CH62" s="310"/>
      <c r="CI62" s="310"/>
    </row>
    <row r="63" spans="1:87" s="102" customFormat="1" ht="24.75" customHeight="1">
      <c r="A63" s="134" t="s">
        <v>1648</v>
      </c>
      <c r="B63" s="295" t="s">
        <v>16</v>
      </c>
      <c r="C63" s="296" t="s">
        <v>17</v>
      </c>
      <c r="D63" s="297">
        <v>44040</v>
      </c>
      <c r="E63" s="104" t="s">
        <v>441</v>
      </c>
      <c r="F63" s="298" t="s">
        <v>442</v>
      </c>
      <c r="G63" s="299" t="s">
        <v>443</v>
      </c>
      <c r="H63" s="204">
        <v>11365936.58</v>
      </c>
      <c r="I63" s="183">
        <v>4728494.84</v>
      </c>
      <c r="J63" s="183">
        <v>2582754.1800000002</v>
      </c>
      <c r="K63" s="183">
        <v>0</v>
      </c>
      <c r="L63" s="183">
        <v>0</v>
      </c>
      <c r="M63" s="183">
        <v>0</v>
      </c>
      <c r="N63" s="183">
        <v>37649958.009999998</v>
      </c>
      <c r="O63" s="183">
        <v>8414306.2300000004</v>
      </c>
      <c r="P63" s="183">
        <v>352052.6</v>
      </c>
      <c r="Q63" s="183">
        <v>0</v>
      </c>
      <c r="R63" s="183">
        <v>0</v>
      </c>
      <c r="S63" s="183">
        <v>522857.18</v>
      </c>
      <c r="T63" s="183">
        <v>29905276.77</v>
      </c>
      <c r="U63" s="183">
        <v>3326413.9</v>
      </c>
      <c r="V63" s="183">
        <v>0</v>
      </c>
      <c r="W63" s="183">
        <v>0</v>
      </c>
      <c r="X63" s="183">
        <v>0</v>
      </c>
      <c r="Y63" s="183">
        <v>0</v>
      </c>
      <c r="Z63" s="183">
        <v>0</v>
      </c>
      <c r="AA63" s="183">
        <v>4182688.45</v>
      </c>
      <c r="AB63" s="183">
        <v>0</v>
      </c>
      <c r="AC63" s="183">
        <v>0</v>
      </c>
      <c r="AD63" s="183">
        <v>0</v>
      </c>
      <c r="AE63" s="183">
        <v>0</v>
      </c>
      <c r="AF63" s="183">
        <v>0</v>
      </c>
      <c r="AG63" s="183">
        <v>0</v>
      </c>
      <c r="AH63" s="183">
        <v>0</v>
      </c>
      <c r="AI63" s="183">
        <v>28297944.59</v>
      </c>
      <c r="AJ63" s="183">
        <v>0</v>
      </c>
      <c r="AK63" s="183">
        <v>0</v>
      </c>
      <c r="AL63" s="183">
        <v>0</v>
      </c>
      <c r="AM63" s="183">
        <v>0</v>
      </c>
      <c r="AN63" s="183">
        <v>0</v>
      </c>
      <c r="AO63" s="183">
        <v>0</v>
      </c>
      <c r="AP63" s="183">
        <v>100444.99</v>
      </c>
      <c r="AQ63" s="183">
        <v>0</v>
      </c>
      <c r="AR63" s="183">
        <v>114205.07</v>
      </c>
      <c r="AS63" s="183">
        <v>0</v>
      </c>
      <c r="AT63" s="183">
        <v>0</v>
      </c>
      <c r="AU63" s="183">
        <v>13811354.699999999</v>
      </c>
      <c r="AV63" s="183">
        <v>0</v>
      </c>
      <c r="AW63" s="183">
        <v>0</v>
      </c>
      <c r="AX63" s="183">
        <v>0</v>
      </c>
      <c r="AY63" s="183">
        <v>0</v>
      </c>
      <c r="AZ63" s="183">
        <v>0</v>
      </c>
      <c r="BA63" s="183">
        <v>0</v>
      </c>
      <c r="BB63" s="183">
        <v>26073852.539999999</v>
      </c>
      <c r="BC63" s="183">
        <v>0</v>
      </c>
      <c r="BD63" s="183">
        <v>0</v>
      </c>
      <c r="BE63" s="183">
        <v>0</v>
      </c>
      <c r="BF63" s="183">
        <v>0</v>
      </c>
      <c r="BG63" s="183">
        <v>0</v>
      </c>
      <c r="BH63" s="183">
        <v>0</v>
      </c>
      <c r="BI63" s="183">
        <v>0</v>
      </c>
      <c r="BJ63" s="183">
        <v>0</v>
      </c>
      <c r="BK63" s="183">
        <v>0</v>
      </c>
      <c r="BL63" s="183">
        <v>0</v>
      </c>
      <c r="BM63" s="183">
        <v>45764378.100000001</v>
      </c>
      <c r="BN63" s="183">
        <v>19237031.309999999</v>
      </c>
      <c r="BO63" s="183">
        <v>0</v>
      </c>
      <c r="BP63" s="183">
        <v>0</v>
      </c>
      <c r="BQ63" s="183">
        <v>819364.3</v>
      </c>
      <c r="BR63" s="183">
        <v>0</v>
      </c>
      <c r="BS63" s="183">
        <v>0</v>
      </c>
      <c r="BT63" s="183">
        <v>19487993.93</v>
      </c>
      <c r="BU63" s="183">
        <v>92016.25</v>
      </c>
      <c r="BV63" s="183">
        <v>0</v>
      </c>
      <c r="BW63" s="183">
        <v>0</v>
      </c>
      <c r="BX63" s="183">
        <v>0</v>
      </c>
      <c r="BY63" s="183">
        <v>0</v>
      </c>
      <c r="BZ63" s="183">
        <v>0</v>
      </c>
      <c r="CA63" s="183">
        <v>0</v>
      </c>
      <c r="CB63" s="183">
        <v>1780</v>
      </c>
      <c r="CC63" s="205">
        <f>SUM(H63:CB63)</f>
        <v>256831104.52000001</v>
      </c>
      <c r="CD63" s="101"/>
      <c r="CE63" s="101"/>
      <c r="CF63" s="101"/>
      <c r="CG63" s="101"/>
      <c r="CH63" s="101"/>
      <c r="CI63" s="101"/>
    </row>
    <row r="64" spans="1:87" s="102" customFormat="1">
      <c r="A64" s="134" t="s">
        <v>1646</v>
      </c>
      <c r="B64" s="295" t="s">
        <v>16</v>
      </c>
      <c r="C64" s="296" t="s">
        <v>17</v>
      </c>
      <c r="D64" s="297">
        <v>41050</v>
      </c>
      <c r="E64" s="103" t="s">
        <v>444</v>
      </c>
      <c r="F64" s="298" t="s">
        <v>445</v>
      </c>
      <c r="G64" s="299" t="s">
        <v>446</v>
      </c>
      <c r="H64" s="204">
        <v>30614760</v>
      </c>
      <c r="I64" s="183">
        <v>7992671.29</v>
      </c>
      <c r="J64" s="183">
        <v>8869361.3000000007</v>
      </c>
      <c r="K64" s="183">
        <v>346687</v>
      </c>
      <c r="L64" s="183">
        <v>379345.5</v>
      </c>
      <c r="M64" s="183">
        <v>0</v>
      </c>
      <c r="N64" s="183">
        <v>141662206.75</v>
      </c>
      <c r="O64" s="183">
        <v>20397163.550000001</v>
      </c>
      <c r="P64" s="183">
        <v>5326980.4400000004</v>
      </c>
      <c r="Q64" s="183">
        <v>9546592.9900000002</v>
      </c>
      <c r="R64" s="183">
        <v>404814.1</v>
      </c>
      <c r="S64" s="183">
        <v>16670594</v>
      </c>
      <c r="T64" s="183">
        <v>22487597.5</v>
      </c>
      <c r="U64" s="183">
        <v>6952167.75</v>
      </c>
      <c r="V64" s="183">
        <v>19969.12</v>
      </c>
      <c r="W64" s="183">
        <v>553698.38</v>
      </c>
      <c r="X64" s="183">
        <v>5111817.05</v>
      </c>
      <c r="Y64" s="183">
        <v>3303075.1</v>
      </c>
      <c r="Z64" s="183">
        <v>108466533.72</v>
      </c>
      <c r="AA64" s="183">
        <v>18891876.710000001</v>
      </c>
      <c r="AB64" s="183">
        <v>2263701.89</v>
      </c>
      <c r="AC64" s="183">
        <v>12450591.18</v>
      </c>
      <c r="AD64" s="183">
        <v>3273359</v>
      </c>
      <c r="AE64" s="183">
        <v>4215508.5</v>
      </c>
      <c r="AF64" s="183">
        <v>11680624.43</v>
      </c>
      <c r="AG64" s="183">
        <v>26484</v>
      </c>
      <c r="AH64" s="183">
        <v>4447607</v>
      </c>
      <c r="AI64" s="183">
        <v>53977186</v>
      </c>
      <c r="AJ64" s="183">
        <v>1555851.48</v>
      </c>
      <c r="AK64" s="183">
        <v>2154708.5</v>
      </c>
      <c r="AL64" s="183">
        <v>877314</v>
      </c>
      <c r="AM64" s="183">
        <v>1542534.24</v>
      </c>
      <c r="AN64" s="183">
        <v>1421788</v>
      </c>
      <c r="AO64" s="183">
        <v>1174439.56</v>
      </c>
      <c r="AP64" s="183">
        <v>1537339.5</v>
      </c>
      <c r="AQ64" s="183">
        <v>2003149.75</v>
      </c>
      <c r="AR64" s="183">
        <v>765762.75</v>
      </c>
      <c r="AS64" s="183">
        <v>2390369.4300000002</v>
      </c>
      <c r="AT64" s="183">
        <v>999751.26</v>
      </c>
      <c r="AU64" s="183">
        <v>15866529.800000001</v>
      </c>
      <c r="AV64" s="183">
        <v>881296.51</v>
      </c>
      <c r="AW64" s="183">
        <v>1358667.25</v>
      </c>
      <c r="AX64" s="183">
        <v>1100518.25</v>
      </c>
      <c r="AY64" s="183">
        <v>1409993.06</v>
      </c>
      <c r="AZ64" s="183">
        <v>759289.75</v>
      </c>
      <c r="BA64" s="183">
        <v>2726085.54</v>
      </c>
      <c r="BB64" s="183">
        <v>91435203.75</v>
      </c>
      <c r="BC64" s="183">
        <v>1462610.75</v>
      </c>
      <c r="BD64" s="183">
        <v>3269839</v>
      </c>
      <c r="BE64" s="183">
        <v>8281880.9000000004</v>
      </c>
      <c r="BF64" s="183">
        <v>718987.75</v>
      </c>
      <c r="BG64" s="183">
        <v>4613887.46</v>
      </c>
      <c r="BH64" s="183">
        <v>8706827.4499999993</v>
      </c>
      <c r="BI64" s="183">
        <v>3225227.05</v>
      </c>
      <c r="BJ64" s="183">
        <v>5940233.5999999996</v>
      </c>
      <c r="BK64" s="183">
        <v>1121735.3600000001</v>
      </c>
      <c r="BL64" s="183">
        <v>562955.5</v>
      </c>
      <c r="BM64" s="183">
        <v>78389090.879999995</v>
      </c>
      <c r="BN64" s="183">
        <v>31976763.390000001</v>
      </c>
      <c r="BO64" s="183">
        <v>4342714</v>
      </c>
      <c r="BP64" s="183">
        <v>1965699.59</v>
      </c>
      <c r="BQ64" s="183">
        <v>3082693</v>
      </c>
      <c r="BR64" s="183">
        <v>10585382</v>
      </c>
      <c r="BS64" s="183">
        <v>2258311.19</v>
      </c>
      <c r="BT64" s="183">
        <v>33852934.420000002</v>
      </c>
      <c r="BU64" s="183">
        <v>994842</v>
      </c>
      <c r="BV64" s="183">
        <v>786492</v>
      </c>
      <c r="BW64" s="183">
        <v>1818990.43</v>
      </c>
      <c r="BX64" s="183">
        <v>5432690.1500000004</v>
      </c>
      <c r="BY64" s="183">
        <v>3854627.94</v>
      </c>
      <c r="BZ64" s="183">
        <v>1258656.25</v>
      </c>
      <c r="CA64" s="183">
        <v>929850.35</v>
      </c>
      <c r="CB64" s="183">
        <v>846347.5</v>
      </c>
      <c r="CC64" s="205">
        <f t="shared" si="10"/>
        <v>852573836.54000008</v>
      </c>
      <c r="CD64" s="101"/>
      <c r="CE64" s="101"/>
      <c r="CF64" s="101"/>
      <c r="CG64" s="101"/>
      <c r="CH64" s="101"/>
      <c r="CI64" s="101"/>
    </row>
    <row r="65" spans="1:87" s="102" customFormat="1">
      <c r="A65" s="134" t="s">
        <v>1647</v>
      </c>
      <c r="B65" s="295" t="s">
        <v>16</v>
      </c>
      <c r="C65" s="296" t="s">
        <v>17</v>
      </c>
      <c r="D65" s="297">
        <v>42050</v>
      </c>
      <c r="E65" s="103" t="s">
        <v>447</v>
      </c>
      <c r="F65" s="298" t="s">
        <v>448</v>
      </c>
      <c r="G65" s="299" t="s">
        <v>449</v>
      </c>
      <c r="H65" s="204">
        <v>10751941</v>
      </c>
      <c r="I65" s="183">
        <v>5394916.5</v>
      </c>
      <c r="J65" s="183">
        <v>7694186.5899999999</v>
      </c>
      <c r="K65" s="183">
        <v>58875</v>
      </c>
      <c r="L65" s="183">
        <v>43932.5</v>
      </c>
      <c r="M65" s="183">
        <v>0</v>
      </c>
      <c r="N65" s="183">
        <v>80038307.450000003</v>
      </c>
      <c r="O65" s="183">
        <v>9409350.25</v>
      </c>
      <c r="P65" s="183">
        <v>866376.72</v>
      </c>
      <c r="Q65" s="183">
        <v>3402325.24</v>
      </c>
      <c r="R65" s="183">
        <v>46225.8</v>
      </c>
      <c r="S65" s="183">
        <v>3525517.5</v>
      </c>
      <c r="T65" s="183">
        <v>11803525.5</v>
      </c>
      <c r="U65" s="183">
        <v>2783938.5</v>
      </c>
      <c r="V65" s="183">
        <v>0</v>
      </c>
      <c r="W65" s="183">
        <v>132991.4</v>
      </c>
      <c r="X65" s="183">
        <v>1330851.92</v>
      </c>
      <c r="Y65" s="183">
        <v>339419.1</v>
      </c>
      <c r="Z65" s="183">
        <v>93723214.019999996</v>
      </c>
      <c r="AA65" s="183">
        <v>15267200.779999999</v>
      </c>
      <c r="AB65" s="183">
        <v>772937.5</v>
      </c>
      <c r="AC65" s="183">
        <v>7832337</v>
      </c>
      <c r="AD65" s="183">
        <v>644004.5</v>
      </c>
      <c r="AE65" s="183">
        <v>1066901</v>
      </c>
      <c r="AF65" s="183">
        <v>3398053.75</v>
      </c>
      <c r="AG65" s="183">
        <v>22673</v>
      </c>
      <c r="AH65" s="183">
        <v>693985</v>
      </c>
      <c r="AI65" s="183">
        <v>53641292.579999998</v>
      </c>
      <c r="AJ65" s="183">
        <v>409961.44</v>
      </c>
      <c r="AK65" s="183">
        <v>283378.57</v>
      </c>
      <c r="AL65" s="183">
        <v>114121</v>
      </c>
      <c r="AM65" s="183">
        <v>273841.01</v>
      </c>
      <c r="AN65" s="183">
        <v>454999.5</v>
      </c>
      <c r="AO65" s="183">
        <v>270717.71999999997</v>
      </c>
      <c r="AP65" s="183">
        <v>654197.5</v>
      </c>
      <c r="AQ65" s="183">
        <v>572964.25</v>
      </c>
      <c r="AR65" s="183">
        <v>167005.5</v>
      </c>
      <c r="AS65" s="183">
        <v>542603.46</v>
      </c>
      <c r="AT65" s="183">
        <v>156005.5</v>
      </c>
      <c r="AU65" s="183">
        <v>20559542.989999998</v>
      </c>
      <c r="AV65" s="183">
        <v>110728.94</v>
      </c>
      <c r="AW65" s="183">
        <v>340837.25</v>
      </c>
      <c r="AX65" s="183">
        <v>192972.5</v>
      </c>
      <c r="AY65" s="183">
        <v>281254.09999999998</v>
      </c>
      <c r="AZ65" s="183">
        <v>84687.75</v>
      </c>
      <c r="BA65" s="183">
        <v>1284548.44</v>
      </c>
      <c r="BB65" s="183">
        <v>66574603.210000001</v>
      </c>
      <c r="BC65" s="183">
        <v>260177.75</v>
      </c>
      <c r="BD65" s="183">
        <v>537841.75</v>
      </c>
      <c r="BE65" s="183">
        <v>1196159.6100000001</v>
      </c>
      <c r="BF65" s="183">
        <v>466908.15</v>
      </c>
      <c r="BG65" s="183">
        <v>1063698</v>
      </c>
      <c r="BH65" s="183">
        <v>5137603.28</v>
      </c>
      <c r="BI65" s="183">
        <v>2224853.4</v>
      </c>
      <c r="BJ65" s="183">
        <v>1340222.1000000001</v>
      </c>
      <c r="BK65" s="183">
        <v>143589.25</v>
      </c>
      <c r="BL65" s="183">
        <v>81161.25</v>
      </c>
      <c r="BM65" s="183">
        <v>65777027.590000004</v>
      </c>
      <c r="BN65" s="183">
        <v>18701924.039999999</v>
      </c>
      <c r="BO65" s="183">
        <v>917826.25</v>
      </c>
      <c r="BP65" s="183">
        <v>228962</v>
      </c>
      <c r="BQ65" s="183">
        <v>220948</v>
      </c>
      <c r="BR65" s="183">
        <v>1564608</v>
      </c>
      <c r="BS65" s="183">
        <v>296503.55</v>
      </c>
      <c r="BT65" s="183">
        <v>31885949.25</v>
      </c>
      <c r="BU65" s="183">
        <v>422430</v>
      </c>
      <c r="BV65" s="183">
        <v>215396</v>
      </c>
      <c r="BW65" s="183">
        <v>524361.13</v>
      </c>
      <c r="BX65" s="183">
        <v>1425880.59</v>
      </c>
      <c r="BY65" s="183">
        <v>4012595.53</v>
      </c>
      <c r="BZ65" s="183">
        <v>468901.54</v>
      </c>
      <c r="CA65" s="183">
        <v>304101.25</v>
      </c>
      <c r="CB65" s="183">
        <v>274734.89</v>
      </c>
      <c r="CC65" s="205">
        <f t="shared" si="10"/>
        <v>547708614.88</v>
      </c>
      <c r="CD65" s="101"/>
      <c r="CE65" s="101"/>
      <c r="CF65" s="101"/>
      <c r="CG65" s="101"/>
      <c r="CH65" s="101"/>
      <c r="CI65" s="101"/>
    </row>
    <row r="66" spans="1:87" s="102" customFormat="1">
      <c r="A66" s="134" t="s">
        <v>1646</v>
      </c>
      <c r="B66" s="295" t="s">
        <v>16</v>
      </c>
      <c r="C66" s="296" t="s">
        <v>17</v>
      </c>
      <c r="D66" s="297">
        <v>41050</v>
      </c>
      <c r="E66" s="103" t="s">
        <v>444</v>
      </c>
      <c r="F66" s="298" t="s">
        <v>450</v>
      </c>
      <c r="G66" s="299" t="s">
        <v>451</v>
      </c>
      <c r="H66" s="204">
        <v>2438533.4500000002</v>
      </c>
      <c r="I66" s="183">
        <v>992887</v>
      </c>
      <c r="J66" s="183">
        <v>580665.72</v>
      </c>
      <c r="K66" s="183">
        <v>130726</v>
      </c>
      <c r="L66" s="183">
        <v>32211</v>
      </c>
      <c r="M66" s="183">
        <v>73685.570000000007</v>
      </c>
      <c r="N66" s="183">
        <v>13806249.35</v>
      </c>
      <c r="O66" s="183">
        <v>164263.75</v>
      </c>
      <c r="P66" s="183">
        <v>145349</v>
      </c>
      <c r="Q66" s="183">
        <v>16129949.74</v>
      </c>
      <c r="R66" s="183">
        <v>2159873.7999999998</v>
      </c>
      <c r="S66" s="183">
        <v>202904.75</v>
      </c>
      <c r="T66" s="183">
        <v>2897171</v>
      </c>
      <c r="U66" s="183">
        <v>295297.65000000002</v>
      </c>
      <c r="V66" s="183">
        <v>465555.7</v>
      </c>
      <c r="W66" s="183">
        <v>246450.53</v>
      </c>
      <c r="X66" s="183">
        <v>105631.5</v>
      </c>
      <c r="Y66" s="183">
        <v>0</v>
      </c>
      <c r="Z66" s="183">
        <v>9516758</v>
      </c>
      <c r="AA66" s="183">
        <v>0</v>
      </c>
      <c r="AB66" s="183">
        <v>0</v>
      </c>
      <c r="AC66" s="183">
        <v>298763.95</v>
      </c>
      <c r="AD66" s="183">
        <v>101050</v>
      </c>
      <c r="AE66" s="183">
        <v>0</v>
      </c>
      <c r="AF66" s="183">
        <v>115696.5</v>
      </c>
      <c r="AG66" s="183">
        <v>972348</v>
      </c>
      <c r="AH66" s="183">
        <v>0</v>
      </c>
      <c r="AI66" s="183">
        <v>3849003.5</v>
      </c>
      <c r="AJ66" s="183">
        <v>20814</v>
      </c>
      <c r="AK66" s="183">
        <v>32530</v>
      </c>
      <c r="AL66" s="183">
        <v>0</v>
      </c>
      <c r="AM66" s="183">
        <v>15841.45</v>
      </c>
      <c r="AN66" s="183">
        <v>5916</v>
      </c>
      <c r="AO66" s="183">
        <v>16309</v>
      </c>
      <c r="AP66" s="183">
        <v>0</v>
      </c>
      <c r="AQ66" s="183">
        <v>0</v>
      </c>
      <c r="AR66" s="183">
        <v>62667.5</v>
      </c>
      <c r="AS66" s="183">
        <v>108708.25</v>
      </c>
      <c r="AT66" s="183">
        <v>53093.5</v>
      </c>
      <c r="AU66" s="183">
        <v>18031.25</v>
      </c>
      <c r="AV66" s="183">
        <v>29566</v>
      </c>
      <c r="AW66" s="183">
        <v>2577</v>
      </c>
      <c r="AX66" s="183">
        <v>0</v>
      </c>
      <c r="AY66" s="183">
        <v>1978</v>
      </c>
      <c r="AZ66" s="183">
        <v>0</v>
      </c>
      <c r="BA66" s="183">
        <v>0</v>
      </c>
      <c r="BB66" s="183">
        <v>652584.5</v>
      </c>
      <c r="BC66" s="183">
        <v>0</v>
      </c>
      <c r="BD66" s="183">
        <v>0</v>
      </c>
      <c r="BE66" s="183">
        <v>39335</v>
      </c>
      <c r="BF66" s="183">
        <v>347220</v>
      </c>
      <c r="BG66" s="183">
        <v>2647</v>
      </c>
      <c r="BH66" s="183">
        <v>272097.5</v>
      </c>
      <c r="BI66" s="183">
        <v>5925.5</v>
      </c>
      <c r="BJ66" s="183">
        <v>159947.79999999999</v>
      </c>
      <c r="BK66" s="183">
        <v>161462.25</v>
      </c>
      <c r="BL66" s="183">
        <v>0</v>
      </c>
      <c r="BM66" s="183">
        <v>1849113.63</v>
      </c>
      <c r="BN66" s="183">
        <v>3335799.71</v>
      </c>
      <c r="BO66" s="183">
        <v>101572</v>
      </c>
      <c r="BP66" s="183">
        <v>0</v>
      </c>
      <c r="BQ66" s="183">
        <v>4645</v>
      </c>
      <c r="BR66" s="183">
        <v>17996</v>
      </c>
      <c r="BS66" s="183">
        <v>0</v>
      </c>
      <c r="BT66" s="183">
        <v>256400</v>
      </c>
      <c r="BU66" s="183">
        <v>0</v>
      </c>
      <c r="BV66" s="183">
        <v>0</v>
      </c>
      <c r="BW66" s="183">
        <v>35555.5</v>
      </c>
      <c r="BX66" s="183">
        <v>172250</v>
      </c>
      <c r="BY66" s="183">
        <v>126426.73</v>
      </c>
      <c r="BZ66" s="183">
        <v>0</v>
      </c>
      <c r="CA66" s="183">
        <v>0</v>
      </c>
      <c r="CB66" s="183">
        <v>22044.45</v>
      </c>
      <c r="CC66" s="205">
        <f t="shared" si="10"/>
        <v>63652079.980000004</v>
      </c>
      <c r="CD66" s="101"/>
      <c r="CE66" s="101"/>
      <c r="CF66" s="101"/>
      <c r="CG66" s="101"/>
      <c r="CH66" s="101"/>
      <c r="CI66" s="101"/>
    </row>
    <row r="67" spans="1:87" s="102" customFormat="1">
      <c r="A67" s="134" t="s">
        <v>1647</v>
      </c>
      <c r="B67" s="295" t="s">
        <v>16</v>
      </c>
      <c r="C67" s="296" t="s">
        <v>17</v>
      </c>
      <c r="D67" s="297">
        <v>42050</v>
      </c>
      <c r="E67" s="103" t="s">
        <v>447</v>
      </c>
      <c r="F67" s="298" t="s">
        <v>452</v>
      </c>
      <c r="G67" s="299" t="s">
        <v>453</v>
      </c>
      <c r="H67" s="204">
        <v>8311020.5099999998</v>
      </c>
      <c r="I67" s="183">
        <v>104627.5</v>
      </c>
      <c r="J67" s="183">
        <v>1288876.82</v>
      </c>
      <c r="K67" s="183">
        <v>53098</v>
      </c>
      <c r="L67" s="183">
        <v>0</v>
      </c>
      <c r="M67" s="183">
        <v>4199.54</v>
      </c>
      <c r="N67" s="183">
        <v>38812482.270000003</v>
      </c>
      <c r="O67" s="183">
        <v>29937.25</v>
      </c>
      <c r="P67" s="183">
        <v>0</v>
      </c>
      <c r="Q67" s="183">
        <v>1064581.96</v>
      </c>
      <c r="R67" s="183">
        <v>54103</v>
      </c>
      <c r="S67" s="183">
        <v>0</v>
      </c>
      <c r="T67" s="183">
        <v>1015768.5</v>
      </c>
      <c r="U67" s="183">
        <v>674508.5</v>
      </c>
      <c r="V67" s="183">
        <v>0</v>
      </c>
      <c r="W67" s="183">
        <v>0</v>
      </c>
      <c r="X67" s="183">
        <v>7852</v>
      </c>
      <c r="Y67" s="183">
        <v>0</v>
      </c>
      <c r="Z67" s="183">
        <v>10302036</v>
      </c>
      <c r="AA67" s="183">
        <v>171847.22</v>
      </c>
      <c r="AB67" s="183">
        <v>42264.09</v>
      </c>
      <c r="AC67" s="183">
        <v>398069</v>
      </c>
      <c r="AD67" s="183">
        <v>0</v>
      </c>
      <c r="AE67" s="183">
        <v>0</v>
      </c>
      <c r="AF67" s="183">
        <v>0</v>
      </c>
      <c r="AG67" s="183">
        <v>0</v>
      </c>
      <c r="AH67" s="183">
        <v>0</v>
      </c>
      <c r="AI67" s="183">
        <v>9474087.9600000009</v>
      </c>
      <c r="AJ67" s="183">
        <v>4731</v>
      </c>
      <c r="AK67" s="183">
        <v>33070</v>
      </c>
      <c r="AL67" s="183">
        <v>40223</v>
      </c>
      <c r="AM67" s="183">
        <v>26419</v>
      </c>
      <c r="AN67" s="183">
        <v>32320</v>
      </c>
      <c r="AO67" s="183">
        <v>1703</v>
      </c>
      <c r="AP67" s="183">
        <v>0</v>
      </c>
      <c r="AQ67" s="183">
        <v>1420</v>
      </c>
      <c r="AR67" s="183">
        <v>5241.5</v>
      </c>
      <c r="AS67" s="183">
        <v>0</v>
      </c>
      <c r="AT67" s="183">
        <v>14150.75</v>
      </c>
      <c r="AU67" s="183">
        <v>1152468.95</v>
      </c>
      <c r="AV67" s="183">
        <v>69160</v>
      </c>
      <c r="AW67" s="183">
        <v>0</v>
      </c>
      <c r="AX67" s="183">
        <v>0</v>
      </c>
      <c r="AY67" s="183">
        <v>36508</v>
      </c>
      <c r="AZ67" s="183">
        <v>3227</v>
      </c>
      <c r="BA67" s="183">
        <v>0</v>
      </c>
      <c r="BB67" s="183">
        <v>4125495.12</v>
      </c>
      <c r="BC67" s="183">
        <v>0</v>
      </c>
      <c r="BD67" s="183">
        <v>0</v>
      </c>
      <c r="BE67" s="183">
        <v>0</v>
      </c>
      <c r="BF67" s="183">
        <v>97287</v>
      </c>
      <c r="BG67" s="183">
        <v>0</v>
      </c>
      <c r="BH67" s="183">
        <v>133812</v>
      </c>
      <c r="BI67" s="183">
        <v>9496.5</v>
      </c>
      <c r="BJ67" s="183">
        <v>114837</v>
      </c>
      <c r="BK67" s="183">
        <v>16624</v>
      </c>
      <c r="BL67" s="183">
        <v>0</v>
      </c>
      <c r="BM67" s="183">
        <v>4932773.95</v>
      </c>
      <c r="BN67" s="183">
        <v>1869310.31</v>
      </c>
      <c r="BO67" s="183">
        <v>137164</v>
      </c>
      <c r="BP67" s="183">
        <v>0</v>
      </c>
      <c r="BQ67" s="183">
        <v>8854</v>
      </c>
      <c r="BR67" s="183">
        <v>24305</v>
      </c>
      <c r="BS67" s="183">
        <v>0</v>
      </c>
      <c r="BT67" s="183">
        <v>3027730.8</v>
      </c>
      <c r="BU67" s="183">
        <v>8382.25</v>
      </c>
      <c r="BV67" s="183">
        <v>0</v>
      </c>
      <c r="BW67" s="183">
        <v>20890.14</v>
      </c>
      <c r="BX67" s="183">
        <v>70099</v>
      </c>
      <c r="BY67" s="183">
        <v>367101.4</v>
      </c>
      <c r="BZ67" s="183">
        <v>14836</v>
      </c>
      <c r="CA67" s="183">
        <v>0</v>
      </c>
      <c r="CB67" s="183">
        <v>0</v>
      </c>
      <c r="CC67" s="205">
        <f t="shared" si="10"/>
        <v>88209000.790000021</v>
      </c>
      <c r="CD67" s="101"/>
      <c r="CE67" s="101"/>
      <c r="CF67" s="101"/>
      <c r="CG67" s="101"/>
      <c r="CH67" s="101"/>
      <c r="CI67" s="101"/>
    </row>
    <row r="68" spans="1:87" s="102" customFormat="1">
      <c r="A68" s="134" t="s">
        <v>1648</v>
      </c>
      <c r="B68" s="295" t="s">
        <v>16</v>
      </c>
      <c r="C68" s="296" t="s">
        <v>17</v>
      </c>
      <c r="D68" s="297">
        <v>43030</v>
      </c>
      <c r="E68" s="103" t="s">
        <v>454</v>
      </c>
      <c r="F68" s="298" t="s">
        <v>455</v>
      </c>
      <c r="G68" s="299" t="s">
        <v>456</v>
      </c>
      <c r="H68" s="204">
        <v>9411687.75</v>
      </c>
      <c r="I68" s="183">
        <v>1236557.4099999999</v>
      </c>
      <c r="J68" s="183">
        <v>1316839.1299999999</v>
      </c>
      <c r="K68" s="183">
        <v>726324.88</v>
      </c>
      <c r="L68" s="183">
        <v>235223.59</v>
      </c>
      <c r="M68" s="183">
        <v>103125.47</v>
      </c>
      <c r="N68" s="183">
        <v>6348114.0599999996</v>
      </c>
      <c r="O68" s="183">
        <v>1167103.25</v>
      </c>
      <c r="P68" s="183">
        <v>1161625.33</v>
      </c>
      <c r="Q68" s="183">
        <v>1424242.03</v>
      </c>
      <c r="R68" s="183">
        <v>221291.13</v>
      </c>
      <c r="S68" s="183">
        <v>896284.35</v>
      </c>
      <c r="T68" s="183">
        <v>1847162.23</v>
      </c>
      <c r="U68" s="183">
        <v>833959.06</v>
      </c>
      <c r="V68" s="183">
        <v>166218.20000000001</v>
      </c>
      <c r="W68" s="183">
        <v>78411.48</v>
      </c>
      <c r="X68" s="183">
        <v>378781.28</v>
      </c>
      <c r="Y68" s="183">
        <v>500834.3</v>
      </c>
      <c r="Z68" s="183">
        <v>3542898.58</v>
      </c>
      <c r="AA68" s="183">
        <v>2215966.5699999998</v>
      </c>
      <c r="AB68" s="183">
        <v>158890.79</v>
      </c>
      <c r="AC68" s="183">
        <v>1499859.22</v>
      </c>
      <c r="AD68" s="183">
        <v>208939.8</v>
      </c>
      <c r="AE68" s="183">
        <v>292443.52000000002</v>
      </c>
      <c r="AF68" s="183">
        <v>672948.25</v>
      </c>
      <c r="AG68" s="183">
        <v>81984.320000000007</v>
      </c>
      <c r="AH68" s="183">
        <v>125473.60000000001</v>
      </c>
      <c r="AI68" s="183">
        <v>4563015.43</v>
      </c>
      <c r="AJ68" s="183">
        <v>132858.45000000001</v>
      </c>
      <c r="AK68" s="183">
        <v>151016</v>
      </c>
      <c r="AL68" s="183">
        <v>109838.8</v>
      </c>
      <c r="AM68" s="183">
        <v>80732.5</v>
      </c>
      <c r="AN68" s="183">
        <v>208302.5</v>
      </c>
      <c r="AO68" s="183">
        <v>245297.5</v>
      </c>
      <c r="AP68" s="183">
        <v>171389</v>
      </c>
      <c r="AQ68" s="183">
        <v>346577.86</v>
      </c>
      <c r="AR68" s="183">
        <v>140601.5</v>
      </c>
      <c r="AS68" s="183">
        <v>212684.53</v>
      </c>
      <c r="AT68" s="183">
        <v>70363.75</v>
      </c>
      <c r="AU68" s="183">
        <v>1912588.23</v>
      </c>
      <c r="AV68" s="183">
        <v>47828</v>
      </c>
      <c r="AW68" s="183">
        <v>216368.51</v>
      </c>
      <c r="AX68" s="183">
        <v>78832.7</v>
      </c>
      <c r="AY68" s="183">
        <v>182539.37</v>
      </c>
      <c r="AZ68" s="183">
        <v>50259.98</v>
      </c>
      <c r="BA68" s="183">
        <v>328923.43</v>
      </c>
      <c r="BB68" s="183">
        <v>6023009.46</v>
      </c>
      <c r="BC68" s="183">
        <v>239033.12</v>
      </c>
      <c r="BD68" s="183">
        <v>219002.75</v>
      </c>
      <c r="BE68" s="183">
        <v>317259</v>
      </c>
      <c r="BF68" s="183">
        <v>825413.92</v>
      </c>
      <c r="BG68" s="183">
        <v>554489.11</v>
      </c>
      <c r="BH68" s="183">
        <v>686295.67</v>
      </c>
      <c r="BI68" s="183">
        <v>344950.78</v>
      </c>
      <c r="BJ68" s="183">
        <v>586927</v>
      </c>
      <c r="BK68" s="183">
        <v>124367.67999999999</v>
      </c>
      <c r="BL68" s="183">
        <v>117053.9</v>
      </c>
      <c r="BM68" s="183">
        <v>4719161.59</v>
      </c>
      <c r="BN68" s="183">
        <v>2616674.5499999998</v>
      </c>
      <c r="BO68" s="183">
        <v>406949.12</v>
      </c>
      <c r="BP68" s="183">
        <v>734463</v>
      </c>
      <c r="BQ68" s="183">
        <v>468664.7</v>
      </c>
      <c r="BR68" s="183">
        <v>567489.74</v>
      </c>
      <c r="BS68" s="183">
        <v>189343.19</v>
      </c>
      <c r="BT68" s="183">
        <v>3868901.41</v>
      </c>
      <c r="BU68" s="183">
        <v>294343.25</v>
      </c>
      <c r="BV68" s="183">
        <v>252857.25</v>
      </c>
      <c r="BW68" s="183">
        <v>322840.8</v>
      </c>
      <c r="BX68" s="183">
        <v>520573.6</v>
      </c>
      <c r="BY68" s="183">
        <v>1158248.49</v>
      </c>
      <c r="BZ68" s="183">
        <v>160634.72</v>
      </c>
      <c r="CA68" s="183">
        <v>92959.19</v>
      </c>
      <c r="CB68" s="183">
        <v>153420.24</v>
      </c>
      <c r="CC68" s="205">
        <f t="shared" si="10"/>
        <v>72668534.849999964</v>
      </c>
      <c r="CD68" s="101"/>
      <c r="CE68" s="101"/>
      <c r="CF68" s="101"/>
      <c r="CG68" s="101"/>
      <c r="CH68" s="101"/>
      <c r="CI68" s="101"/>
    </row>
    <row r="69" spans="1:87" s="102" customFormat="1">
      <c r="A69" s="134" t="s">
        <v>1647</v>
      </c>
      <c r="B69" s="295" t="s">
        <v>16</v>
      </c>
      <c r="C69" s="296" t="s">
        <v>17</v>
      </c>
      <c r="D69" s="297">
        <v>42050</v>
      </c>
      <c r="E69" s="103" t="s">
        <v>447</v>
      </c>
      <c r="F69" s="298" t="s">
        <v>457</v>
      </c>
      <c r="G69" s="299" t="s">
        <v>458</v>
      </c>
      <c r="H69" s="204">
        <v>2196657.2000000002</v>
      </c>
      <c r="I69" s="183">
        <v>1404051</v>
      </c>
      <c r="J69" s="183">
        <v>138777</v>
      </c>
      <c r="K69" s="183">
        <v>251848</v>
      </c>
      <c r="L69" s="183">
        <v>21040</v>
      </c>
      <c r="M69" s="183">
        <v>4143</v>
      </c>
      <c r="N69" s="183">
        <v>5001298.1500000004</v>
      </c>
      <c r="O69" s="183">
        <v>289036.25</v>
      </c>
      <c r="P69" s="183">
        <v>274004</v>
      </c>
      <c r="Q69" s="183">
        <v>467563</v>
      </c>
      <c r="R69" s="183">
        <v>28760</v>
      </c>
      <c r="S69" s="183">
        <v>260605.75</v>
      </c>
      <c r="T69" s="183">
        <v>1183745.5</v>
      </c>
      <c r="U69" s="183">
        <v>1382756.25</v>
      </c>
      <c r="V69" s="183">
        <v>130010.26</v>
      </c>
      <c r="W69" s="183">
        <v>640302.19999999995</v>
      </c>
      <c r="X69" s="183">
        <v>46268</v>
      </c>
      <c r="Y69" s="183">
        <v>207805</v>
      </c>
      <c r="Z69" s="183">
        <v>4344461.32</v>
      </c>
      <c r="AA69" s="183">
        <v>1429695.28</v>
      </c>
      <c r="AB69" s="183">
        <v>612930.67000000004</v>
      </c>
      <c r="AC69" s="183">
        <v>74579</v>
      </c>
      <c r="AD69" s="183">
        <v>115628.5</v>
      </c>
      <c r="AE69" s="183">
        <v>88629.5</v>
      </c>
      <c r="AF69" s="183">
        <v>987881</v>
      </c>
      <c r="AG69" s="183">
        <v>249708</v>
      </c>
      <c r="AH69" s="183">
        <v>131394</v>
      </c>
      <c r="AI69" s="183">
        <v>3244919.2</v>
      </c>
      <c r="AJ69" s="183">
        <v>27945</v>
      </c>
      <c r="AK69" s="183">
        <v>0</v>
      </c>
      <c r="AL69" s="183">
        <v>34901</v>
      </c>
      <c r="AM69" s="183">
        <v>3962</v>
      </c>
      <c r="AN69" s="183">
        <v>33013</v>
      </c>
      <c r="AO69" s="183">
        <v>32799</v>
      </c>
      <c r="AP69" s="183">
        <v>30794</v>
      </c>
      <c r="AQ69" s="183">
        <v>205069</v>
      </c>
      <c r="AR69" s="183">
        <v>10294</v>
      </c>
      <c r="AS69" s="183">
        <v>96130.25</v>
      </c>
      <c r="AT69" s="183">
        <v>1901</v>
      </c>
      <c r="AU69" s="183">
        <v>693736</v>
      </c>
      <c r="AV69" s="183">
        <v>12201</v>
      </c>
      <c r="AW69" s="183">
        <v>99315</v>
      </c>
      <c r="AX69" s="183">
        <v>80566</v>
      </c>
      <c r="AY69" s="183">
        <v>6646</v>
      </c>
      <c r="AZ69" s="183">
        <v>12398</v>
      </c>
      <c r="BA69" s="183">
        <v>0</v>
      </c>
      <c r="BB69" s="183">
        <v>3223159.31</v>
      </c>
      <c r="BC69" s="183">
        <v>96674</v>
      </c>
      <c r="BD69" s="183">
        <v>86710</v>
      </c>
      <c r="BE69" s="183">
        <v>0</v>
      </c>
      <c r="BF69" s="183">
        <v>0</v>
      </c>
      <c r="BG69" s="183">
        <v>107038</v>
      </c>
      <c r="BH69" s="183">
        <v>847131</v>
      </c>
      <c r="BI69" s="183">
        <v>527912.03</v>
      </c>
      <c r="BJ69" s="183">
        <v>348347</v>
      </c>
      <c r="BK69" s="183">
        <v>0</v>
      </c>
      <c r="BL69" s="183">
        <v>39476</v>
      </c>
      <c r="BM69" s="183">
        <v>3366380.85</v>
      </c>
      <c r="BN69" s="183">
        <v>0</v>
      </c>
      <c r="BO69" s="183">
        <v>0</v>
      </c>
      <c r="BP69" s="183">
        <v>39301</v>
      </c>
      <c r="BQ69" s="183">
        <v>0</v>
      </c>
      <c r="BR69" s="183">
        <v>0</v>
      </c>
      <c r="BS69" s="183">
        <v>0</v>
      </c>
      <c r="BT69" s="183">
        <v>4456481</v>
      </c>
      <c r="BU69" s="183">
        <v>75253.25</v>
      </c>
      <c r="BV69" s="183">
        <v>0</v>
      </c>
      <c r="BW69" s="183">
        <v>260748.82</v>
      </c>
      <c r="BX69" s="183">
        <v>264024</v>
      </c>
      <c r="BY69" s="183">
        <v>550509.61</v>
      </c>
      <c r="BZ69" s="183">
        <v>108093</v>
      </c>
      <c r="CA69" s="183">
        <v>0</v>
      </c>
      <c r="CB69" s="183">
        <v>142813.5</v>
      </c>
      <c r="CC69" s="205">
        <f t="shared" si="10"/>
        <v>41130219.650000006</v>
      </c>
      <c r="CD69" s="101"/>
      <c r="CE69" s="101"/>
      <c r="CF69" s="101"/>
      <c r="CG69" s="101"/>
      <c r="CH69" s="101"/>
      <c r="CI69" s="101"/>
    </row>
    <row r="70" spans="1:87" s="102" customFormat="1">
      <c r="A70" s="134" t="s">
        <v>1646</v>
      </c>
      <c r="B70" s="295" t="s">
        <v>16</v>
      </c>
      <c r="C70" s="296" t="s">
        <v>17</v>
      </c>
      <c r="D70" s="297">
        <v>41050</v>
      </c>
      <c r="E70" s="103" t="s">
        <v>444</v>
      </c>
      <c r="F70" s="298" t="s">
        <v>459</v>
      </c>
      <c r="G70" s="299" t="s">
        <v>460</v>
      </c>
      <c r="H70" s="204">
        <v>5150997</v>
      </c>
      <c r="I70" s="183">
        <v>307997</v>
      </c>
      <c r="J70" s="183">
        <v>1221215</v>
      </c>
      <c r="K70" s="183">
        <v>60643</v>
      </c>
      <c r="L70" s="183">
        <v>88239</v>
      </c>
      <c r="M70" s="183">
        <v>10191.620000000001</v>
      </c>
      <c r="N70" s="183">
        <v>16923113</v>
      </c>
      <c r="O70" s="183">
        <v>908440.75</v>
      </c>
      <c r="P70" s="183">
        <v>61936</v>
      </c>
      <c r="Q70" s="183">
        <v>1541895.41</v>
      </c>
      <c r="R70" s="183">
        <v>98111</v>
      </c>
      <c r="S70" s="183">
        <v>1551633</v>
      </c>
      <c r="T70" s="183">
        <v>522188.51</v>
      </c>
      <c r="U70" s="183">
        <v>424000</v>
      </c>
      <c r="V70" s="183">
        <v>79646</v>
      </c>
      <c r="W70" s="183">
        <v>1133.75</v>
      </c>
      <c r="X70" s="183">
        <v>148140.35</v>
      </c>
      <c r="Y70" s="183">
        <v>0</v>
      </c>
      <c r="Z70" s="183">
        <v>1274023.5</v>
      </c>
      <c r="AA70" s="183">
        <v>1044449.25</v>
      </c>
      <c r="AB70" s="183">
        <v>0</v>
      </c>
      <c r="AC70" s="183">
        <v>0</v>
      </c>
      <c r="AD70" s="183">
        <v>1938837</v>
      </c>
      <c r="AE70" s="183">
        <v>2105</v>
      </c>
      <c r="AF70" s="183">
        <v>2748823</v>
      </c>
      <c r="AG70" s="183">
        <v>0</v>
      </c>
      <c r="AH70" s="183">
        <v>247167.14</v>
      </c>
      <c r="AI70" s="183">
        <v>4800909</v>
      </c>
      <c r="AJ70" s="183">
        <v>0</v>
      </c>
      <c r="AK70" s="183">
        <v>0</v>
      </c>
      <c r="AL70" s="183">
        <v>523</v>
      </c>
      <c r="AM70" s="183">
        <v>4143.75</v>
      </c>
      <c r="AN70" s="183">
        <v>31421</v>
      </c>
      <c r="AO70" s="183">
        <v>0</v>
      </c>
      <c r="AP70" s="183">
        <v>9145</v>
      </c>
      <c r="AQ70" s="183">
        <v>30912</v>
      </c>
      <c r="AR70" s="183">
        <v>6859.32</v>
      </c>
      <c r="AS70" s="183">
        <v>20930</v>
      </c>
      <c r="AT70" s="183">
        <v>35774.75</v>
      </c>
      <c r="AU70" s="183">
        <v>2804259.5</v>
      </c>
      <c r="AV70" s="183">
        <v>0</v>
      </c>
      <c r="AW70" s="183">
        <v>21460</v>
      </c>
      <c r="AX70" s="183">
        <v>20003</v>
      </c>
      <c r="AY70" s="183">
        <v>28923</v>
      </c>
      <c r="AZ70" s="183">
        <v>4921</v>
      </c>
      <c r="BA70" s="183">
        <v>33632</v>
      </c>
      <c r="BB70" s="183">
        <v>548814.75</v>
      </c>
      <c r="BC70" s="183">
        <v>0</v>
      </c>
      <c r="BD70" s="183">
        <v>1291541</v>
      </c>
      <c r="BE70" s="183">
        <v>6953</v>
      </c>
      <c r="BF70" s="183">
        <v>309318</v>
      </c>
      <c r="BG70" s="183">
        <v>2352591</v>
      </c>
      <c r="BH70" s="183">
        <v>485989.5</v>
      </c>
      <c r="BI70" s="183">
        <v>1634497.55</v>
      </c>
      <c r="BJ70" s="183">
        <v>395014</v>
      </c>
      <c r="BK70" s="183">
        <v>0</v>
      </c>
      <c r="BL70" s="183">
        <v>20150.25</v>
      </c>
      <c r="BM70" s="183">
        <v>6236445.25</v>
      </c>
      <c r="BN70" s="183">
        <v>2195732.11</v>
      </c>
      <c r="BO70" s="183">
        <v>0</v>
      </c>
      <c r="BP70" s="183">
        <v>0</v>
      </c>
      <c r="BQ70" s="183">
        <v>0</v>
      </c>
      <c r="BR70" s="183">
        <v>94520</v>
      </c>
      <c r="BS70" s="183">
        <v>35081</v>
      </c>
      <c r="BT70" s="183">
        <v>11582533</v>
      </c>
      <c r="BU70" s="183">
        <v>32636.5</v>
      </c>
      <c r="BV70" s="183">
        <v>66810</v>
      </c>
      <c r="BW70" s="183">
        <v>90723.5</v>
      </c>
      <c r="BX70" s="183">
        <v>0</v>
      </c>
      <c r="BY70" s="183">
        <v>2434830.16</v>
      </c>
      <c r="BZ70" s="183">
        <v>57644</v>
      </c>
      <c r="CA70" s="183">
        <v>68728</v>
      </c>
      <c r="CB70" s="183">
        <v>76874.75</v>
      </c>
      <c r="CC70" s="205">
        <f t="shared" si="10"/>
        <v>74226168.919999987</v>
      </c>
      <c r="CD70" s="101"/>
      <c r="CE70" s="101"/>
      <c r="CF70" s="101"/>
      <c r="CG70" s="101"/>
      <c r="CH70" s="101"/>
      <c r="CI70" s="101"/>
    </row>
    <row r="71" spans="1:87" s="102" customFormat="1">
      <c r="A71" s="134" t="s">
        <v>1647</v>
      </c>
      <c r="B71" s="295" t="s">
        <v>16</v>
      </c>
      <c r="C71" s="296" t="s">
        <v>17</v>
      </c>
      <c r="D71" s="297">
        <v>42050</v>
      </c>
      <c r="E71" s="103" t="s">
        <v>447</v>
      </c>
      <c r="F71" s="298" t="s">
        <v>461</v>
      </c>
      <c r="G71" s="299" t="s">
        <v>462</v>
      </c>
      <c r="H71" s="204">
        <v>134471</v>
      </c>
      <c r="I71" s="183">
        <v>0</v>
      </c>
      <c r="J71" s="183">
        <v>4963121.22</v>
      </c>
      <c r="K71" s="183">
        <v>0</v>
      </c>
      <c r="L71" s="183">
        <v>54537</v>
      </c>
      <c r="M71" s="183">
        <v>0</v>
      </c>
      <c r="N71" s="183">
        <v>179277.6</v>
      </c>
      <c r="O71" s="183">
        <v>64726.25</v>
      </c>
      <c r="P71" s="183">
        <v>0</v>
      </c>
      <c r="Q71" s="183">
        <v>0</v>
      </c>
      <c r="R71" s="183">
        <v>0</v>
      </c>
      <c r="S71" s="183">
        <v>0</v>
      </c>
      <c r="T71" s="183">
        <v>0</v>
      </c>
      <c r="U71" s="183">
        <v>0</v>
      </c>
      <c r="V71" s="183">
        <v>0</v>
      </c>
      <c r="W71" s="183">
        <v>0</v>
      </c>
      <c r="X71" s="183">
        <v>0</v>
      </c>
      <c r="Y71" s="183">
        <v>0</v>
      </c>
      <c r="Z71" s="183">
        <v>12424563.5</v>
      </c>
      <c r="AA71" s="183">
        <v>0</v>
      </c>
      <c r="AB71" s="183">
        <v>0</v>
      </c>
      <c r="AC71" s="183">
        <v>0</v>
      </c>
      <c r="AD71" s="183">
        <v>0</v>
      </c>
      <c r="AE71" s="183">
        <v>0</v>
      </c>
      <c r="AF71" s="183">
        <v>0</v>
      </c>
      <c r="AG71" s="183">
        <v>0</v>
      </c>
      <c r="AH71" s="183">
        <v>0</v>
      </c>
      <c r="AI71" s="183">
        <v>38443263.75</v>
      </c>
      <c r="AJ71" s="183">
        <v>0</v>
      </c>
      <c r="AK71" s="183">
        <v>0</v>
      </c>
      <c r="AL71" s="183">
        <v>0</v>
      </c>
      <c r="AM71" s="183">
        <v>0</v>
      </c>
      <c r="AN71" s="183">
        <v>0</v>
      </c>
      <c r="AO71" s="183">
        <v>0</v>
      </c>
      <c r="AP71" s="183">
        <v>0</v>
      </c>
      <c r="AQ71" s="183">
        <v>30971</v>
      </c>
      <c r="AR71" s="183">
        <v>0</v>
      </c>
      <c r="AS71" s="183">
        <v>0</v>
      </c>
      <c r="AT71" s="183">
        <v>0</v>
      </c>
      <c r="AU71" s="183">
        <v>2442068.75</v>
      </c>
      <c r="AV71" s="183">
        <v>0</v>
      </c>
      <c r="AW71" s="183">
        <v>0</v>
      </c>
      <c r="AX71" s="183">
        <v>14853</v>
      </c>
      <c r="AY71" s="183">
        <v>0</v>
      </c>
      <c r="AZ71" s="183">
        <v>0</v>
      </c>
      <c r="BA71" s="183">
        <v>45661</v>
      </c>
      <c r="BB71" s="183">
        <v>48592570.520000003</v>
      </c>
      <c r="BC71" s="183">
        <v>0</v>
      </c>
      <c r="BD71" s="183">
        <v>0</v>
      </c>
      <c r="BE71" s="183">
        <v>40297</v>
      </c>
      <c r="BF71" s="183">
        <v>811204.4</v>
      </c>
      <c r="BG71" s="183">
        <v>52761</v>
      </c>
      <c r="BH71" s="183">
        <v>0</v>
      </c>
      <c r="BI71" s="183">
        <v>0</v>
      </c>
      <c r="BJ71" s="183">
        <v>0</v>
      </c>
      <c r="BK71" s="183">
        <v>0</v>
      </c>
      <c r="BL71" s="183">
        <v>0</v>
      </c>
      <c r="BM71" s="183">
        <v>83850</v>
      </c>
      <c r="BN71" s="183">
        <v>6647860.2000000002</v>
      </c>
      <c r="BO71" s="183">
        <v>0</v>
      </c>
      <c r="BP71" s="183">
        <v>0</v>
      </c>
      <c r="BQ71" s="183">
        <v>0</v>
      </c>
      <c r="BR71" s="183">
        <v>126359.08</v>
      </c>
      <c r="BS71" s="183">
        <v>42934</v>
      </c>
      <c r="BT71" s="183">
        <v>14168998.5</v>
      </c>
      <c r="BU71" s="183">
        <v>0</v>
      </c>
      <c r="BV71" s="183">
        <v>259801</v>
      </c>
      <c r="BW71" s="183">
        <v>9170.25</v>
      </c>
      <c r="BX71" s="183">
        <v>0</v>
      </c>
      <c r="BY71" s="183">
        <v>0</v>
      </c>
      <c r="BZ71" s="183">
        <v>0</v>
      </c>
      <c r="CA71" s="183">
        <v>148905</v>
      </c>
      <c r="CB71" s="183">
        <v>0</v>
      </c>
      <c r="CC71" s="205">
        <f t="shared" si="10"/>
        <v>129782225.02000001</v>
      </c>
      <c r="CD71" s="101"/>
      <c r="CE71" s="101"/>
      <c r="CF71" s="101"/>
      <c r="CG71" s="101"/>
      <c r="CH71" s="101"/>
      <c r="CI71" s="101"/>
    </row>
    <row r="72" spans="1:87" s="102" customFormat="1" ht="25.5" customHeight="1">
      <c r="A72" s="134" t="s">
        <v>1648</v>
      </c>
      <c r="B72" s="295" t="s">
        <v>16</v>
      </c>
      <c r="C72" s="296" t="s">
        <v>17</v>
      </c>
      <c r="D72" s="297">
        <v>44040</v>
      </c>
      <c r="E72" s="103" t="s">
        <v>441</v>
      </c>
      <c r="F72" s="298" t="s">
        <v>463</v>
      </c>
      <c r="G72" s="299" t="s">
        <v>464</v>
      </c>
      <c r="H72" s="204">
        <v>-20861048.140000001</v>
      </c>
      <c r="I72" s="183">
        <v>0</v>
      </c>
      <c r="J72" s="183">
        <v>0</v>
      </c>
      <c r="K72" s="183">
        <v>0</v>
      </c>
      <c r="L72" s="183">
        <v>0</v>
      </c>
      <c r="M72" s="183">
        <v>0</v>
      </c>
      <c r="N72" s="183">
        <v>-56583686.640000001</v>
      </c>
      <c r="O72" s="183">
        <v>-8697851.2300000004</v>
      </c>
      <c r="P72" s="183">
        <v>-200660.01</v>
      </c>
      <c r="Q72" s="183">
        <v>-5205468.0999999996</v>
      </c>
      <c r="R72" s="183">
        <v>0</v>
      </c>
      <c r="S72" s="183">
        <v>-3167740.61</v>
      </c>
      <c r="T72" s="183">
        <v>-7744346.0700000003</v>
      </c>
      <c r="U72" s="183">
        <v>-674175.99</v>
      </c>
      <c r="V72" s="183">
        <v>0</v>
      </c>
      <c r="W72" s="183">
        <v>-1176</v>
      </c>
      <c r="X72" s="183">
        <v>-1390485.4</v>
      </c>
      <c r="Y72" s="183">
        <v>-164344.57999999999</v>
      </c>
      <c r="Z72" s="183">
        <v>0</v>
      </c>
      <c r="AA72" s="183">
        <v>0</v>
      </c>
      <c r="AB72" s="183">
        <v>-431264.41</v>
      </c>
      <c r="AC72" s="183">
        <v>0</v>
      </c>
      <c r="AD72" s="183">
        <v>-560410.64</v>
      </c>
      <c r="AE72" s="183">
        <v>-221483.09</v>
      </c>
      <c r="AF72" s="183">
        <v>-4139889.58</v>
      </c>
      <c r="AG72" s="183">
        <v>4512.95</v>
      </c>
      <c r="AH72" s="183">
        <v>-436701.66</v>
      </c>
      <c r="AI72" s="183">
        <v>-28807616.73</v>
      </c>
      <c r="AJ72" s="183">
        <v>-380627.44</v>
      </c>
      <c r="AK72" s="183">
        <v>-1088745.05</v>
      </c>
      <c r="AL72" s="183">
        <v>-511574.98</v>
      </c>
      <c r="AM72" s="183">
        <v>-900694.47</v>
      </c>
      <c r="AN72" s="183">
        <v>-764119.89</v>
      </c>
      <c r="AO72" s="183">
        <v>-711368.93</v>
      </c>
      <c r="AP72" s="183">
        <v>-940877.63</v>
      </c>
      <c r="AQ72" s="183">
        <v>-1294661.44</v>
      </c>
      <c r="AR72" s="183">
        <v>-566792.09</v>
      </c>
      <c r="AS72" s="183">
        <v>-1071268.5900000001</v>
      </c>
      <c r="AT72" s="183">
        <v>-509522.86</v>
      </c>
      <c r="AU72" s="183">
        <v>-8442241.6600000001</v>
      </c>
      <c r="AV72" s="183">
        <v>0</v>
      </c>
      <c r="AW72" s="183">
        <v>-424306.4</v>
      </c>
      <c r="AX72" s="183">
        <v>-644793.82999999996</v>
      </c>
      <c r="AY72" s="183">
        <v>-719267.4</v>
      </c>
      <c r="AZ72" s="183">
        <v>0</v>
      </c>
      <c r="BA72" s="183">
        <v>-1360005.01</v>
      </c>
      <c r="BB72" s="183">
        <v>-56020985.640000001</v>
      </c>
      <c r="BC72" s="183">
        <v>-822730.92</v>
      </c>
      <c r="BD72" s="183">
        <v>-224943.94</v>
      </c>
      <c r="BE72" s="183">
        <v>0</v>
      </c>
      <c r="BF72" s="183">
        <v>-429458.47</v>
      </c>
      <c r="BG72" s="183">
        <v>0</v>
      </c>
      <c r="BH72" s="183">
        <v>-3482730.98</v>
      </c>
      <c r="BI72" s="183">
        <v>-295325.25</v>
      </c>
      <c r="BJ72" s="183">
        <v>-2058653.08</v>
      </c>
      <c r="BK72" s="183">
        <v>0</v>
      </c>
      <c r="BL72" s="183">
        <v>0</v>
      </c>
      <c r="BM72" s="183">
        <v>-47089151.090000004</v>
      </c>
      <c r="BN72" s="183">
        <v>-17731382.809999999</v>
      </c>
      <c r="BO72" s="183">
        <v>-1923715.96</v>
      </c>
      <c r="BP72" s="183">
        <v>-360637.48</v>
      </c>
      <c r="BQ72" s="183">
        <v>-738256.52</v>
      </c>
      <c r="BR72" s="183">
        <v>-2326747.63</v>
      </c>
      <c r="BS72" s="183">
        <v>-87913.45</v>
      </c>
      <c r="BT72" s="183">
        <v>-23973581.219999999</v>
      </c>
      <c r="BU72" s="183">
        <v>-288521.19</v>
      </c>
      <c r="BV72" s="183">
        <v>-391796.17</v>
      </c>
      <c r="BW72" s="183">
        <v>-829661.53</v>
      </c>
      <c r="BX72" s="183">
        <v>-2897972.94</v>
      </c>
      <c r="BY72" s="183">
        <v>-563305.13</v>
      </c>
      <c r="BZ72" s="183">
        <v>-787723.84</v>
      </c>
      <c r="CA72" s="183">
        <v>0</v>
      </c>
      <c r="CB72" s="183">
        <v>0</v>
      </c>
      <c r="CC72" s="205">
        <f t="shared" si="10"/>
        <v>-322939898.83999991</v>
      </c>
      <c r="CD72" s="101"/>
      <c r="CE72" s="101"/>
      <c r="CF72" s="101"/>
      <c r="CG72" s="101"/>
      <c r="CH72" s="101"/>
      <c r="CI72" s="101"/>
    </row>
    <row r="73" spans="1:87" s="102" customFormat="1" ht="25.5" customHeight="1">
      <c r="A73" s="134" t="s">
        <v>1648</v>
      </c>
      <c r="B73" s="295" t="s">
        <v>16</v>
      </c>
      <c r="C73" s="296" t="s">
        <v>17</v>
      </c>
      <c r="D73" s="297">
        <v>44040</v>
      </c>
      <c r="E73" s="103" t="s">
        <v>441</v>
      </c>
      <c r="F73" s="298" t="s">
        <v>465</v>
      </c>
      <c r="G73" s="299" t="s">
        <v>466</v>
      </c>
      <c r="H73" s="204">
        <v>-5350708.22</v>
      </c>
      <c r="I73" s="204">
        <v>0</v>
      </c>
      <c r="J73" s="204">
        <v>-261004.64</v>
      </c>
      <c r="K73" s="204">
        <v>0</v>
      </c>
      <c r="L73" s="204">
        <v>0</v>
      </c>
      <c r="M73" s="204">
        <v>0</v>
      </c>
      <c r="N73" s="204">
        <v>-10428609.18</v>
      </c>
      <c r="O73" s="204">
        <v>-2106123.48</v>
      </c>
      <c r="P73" s="204">
        <v>-4188.59</v>
      </c>
      <c r="Q73" s="204">
        <v>-191745.1</v>
      </c>
      <c r="R73" s="204">
        <v>0</v>
      </c>
      <c r="S73" s="204">
        <v>0</v>
      </c>
      <c r="T73" s="204">
        <v>-1176638.3999999999</v>
      </c>
      <c r="U73" s="204">
        <v>0</v>
      </c>
      <c r="V73" s="204">
        <v>0</v>
      </c>
      <c r="W73" s="204">
        <v>0</v>
      </c>
      <c r="X73" s="204">
        <v>30587.58</v>
      </c>
      <c r="Y73" s="204">
        <v>-18127.72</v>
      </c>
      <c r="Z73" s="204">
        <v>0</v>
      </c>
      <c r="AA73" s="204">
        <v>0</v>
      </c>
      <c r="AB73" s="204">
        <v>-376477.05</v>
      </c>
      <c r="AC73" s="204">
        <v>0</v>
      </c>
      <c r="AD73" s="204">
        <v>-40212.400000000001</v>
      </c>
      <c r="AE73" s="204">
        <v>-171715.23</v>
      </c>
      <c r="AF73" s="204">
        <v>-1183676.6399999999</v>
      </c>
      <c r="AG73" s="204">
        <v>-14146.22</v>
      </c>
      <c r="AH73" s="204">
        <v>-64679.56</v>
      </c>
      <c r="AI73" s="204">
        <v>-32534139.010000002</v>
      </c>
      <c r="AJ73" s="204">
        <v>-69338.3</v>
      </c>
      <c r="AK73" s="204">
        <v>-89577.44</v>
      </c>
      <c r="AL73" s="204">
        <v>0</v>
      </c>
      <c r="AM73" s="204">
        <v>-69895.31</v>
      </c>
      <c r="AN73" s="204">
        <v>-135514.95000000001</v>
      </c>
      <c r="AO73" s="204">
        <v>-94894.23</v>
      </c>
      <c r="AP73" s="204">
        <v>-316176.03999999998</v>
      </c>
      <c r="AQ73" s="204">
        <v>-69625.25</v>
      </c>
      <c r="AR73" s="204">
        <v>-33133.81</v>
      </c>
      <c r="AS73" s="204">
        <v>-323401.17</v>
      </c>
      <c r="AT73" s="204">
        <v>0</v>
      </c>
      <c r="AU73" s="204">
        <v>-12015567.93</v>
      </c>
      <c r="AV73" s="204">
        <v>0</v>
      </c>
      <c r="AW73" s="204">
        <v>-152732.38</v>
      </c>
      <c r="AX73" s="204">
        <v>-131123.67000000001</v>
      </c>
      <c r="AY73" s="204">
        <v>-205613.91</v>
      </c>
      <c r="AZ73" s="204">
        <v>-14006.95</v>
      </c>
      <c r="BA73" s="204">
        <v>-744452.92</v>
      </c>
      <c r="BB73" s="204">
        <v>-39000617.5</v>
      </c>
      <c r="BC73" s="204">
        <v>0</v>
      </c>
      <c r="BD73" s="204">
        <v>-8571</v>
      </c>
      <c r="BE73" s="204">
        <v>0</v>
      </c>
      <c r="BF73" s="204">
        <v>-257243.23</v>
      </c>
      <c r="BG73" s="204">
        <v>0</v>
      </c>
      <c r="BH73" s="204">
        <v>-2055041.31</v>
      </c>
      <c r="BI73" s="204">
        <v>-149672.57999999999</v>
      </c>
      <c r="BJ73" s="204">
        <v>-456725.3</v>
      </c>
      <c r="BK73" s="204">
        <v>0</v>
      </c>
      <c r="BL73" s="204">
        <v>0</v>
      </c>
      <c r="BM73" s="204">
        <v>-36156036.82</v>
      </c>
      <c r="BN73" s="204">
        <v>-12100000</v>
      </c>
      <c r="BO73" s="204">
        <v>-149068.79999999999</v>
      </c>
      <c r="BP73" s="204">
        <v>-62050.239999999998</v>
      </c>
      <c r="BQ73" s="204">
        <v>-2157.4499999999998</v>
      </c>
      <c r="BR73" s="204">
        <v>-212407.52</v>
      </c>
      <c r="BS73" s="204">
        <v>0</v>
      </c>
      <c r="BT73" s="204">
        <v>-20269902.649999999</v>
      </c>
      <c r="BU73" s="204">
        <v>-140615.06</v>
      </c>
      <c r="BV73" s="204">
        <v>-111083.06</v>
      </c>
      <c r="BW73" s="204">
        <v>-251051.61</v>
      </c>
      <c r="BX73" s="204">
        <v>-584521.4</v>
      </c>
      <c r="BY73" s="204">
        <v>-1523170.33</v>
      </c>
      <c r="BZ73" s="204">
        <v>-253797.46</v>
      </c>
      <c r="CA73" s="204">
        <v>0</v>
      </c>
      <c r="CB73" s="204">
        <v>0</v>
      </c>
      <c r="CC73" s="205">
        <f t="shared" si="10"/>
        <v>-182100391.44000009</v>
      </c>
      <c r="CD73" s="101"/>
      <c r="CE73" s="101"/>
      <c r="CF73" s="101"/>
      <c r="CG73" s="101"/>
      <c r="CH73" s="101"/>
      <c r="CI73" s="101"/>
    </row>
    <row r="74" spans="1:87" s="102" customFormat="1" ht="25.5" customHeight="1">
      <c r="A74" s="134" t="s">
        <v>1648</v>
      </c>
      <c r="B74" s="295" t="s">
        <v>16</v>
      </c>
      <c r="C74" s="296" t="s">
        <v>17</v>
      </c>
      <c r="D74" s="297">
        <v>44040</v>
      </c>
      <c r="E74" s="103" t="s">
        <v>441</v>
      </c>
      <c r="F74" s="298" t="s">
        <v>467</v>
      </c>
      <c r="G74" s="299" t="s">
        <v>1704</v>
      </c>
      <c r="H74" s="204">
        <v>-1935309.9</v>
      </c>
      <c r="I74" s="183">
        <v>0</v>
      </c>
      <c r="J74" s="183">
        <v>-1279</v>
      </c>
      <c r="K74" s="183">
        <v>-2671.79</v>
      </c>
      <c r="L74" s="183">
        <v>-2429.31</v>
      </c>
      <c r="M74" s="183">
        <v>0</v>
      </c>
      <c r="N74" s="183">
        <v>-14898.8</v>
      </c>
      <c r="O74" s="183">
        <v>0</v>
      </c>
      <c r="P74" s="183">
        <v>-8500</v>
      </c>
      <c r="Q74" s="183">
        <v>-5997</v>
      </c>
      <c r="R74" s="183">
        <v>-87312.639999999999</v>
      </c>
      <c r="S74" s="183">
        <v>0</v>
      </c>
      <c r="T74" s="183">
        <v>0</v>
      </c>
      <c r="U74" s="183">
        <v>-26484.15</v>
      </c>
      <c r="V74" s="183">
        <v>0</v>
      </c>
      <c r="W74" s="183">
        <v>-8.6</v>
      </c>
      <c r="X74" s="183">
        <v>0</v>
      </c>
      <c r="Y74" s="183">
        <v>0</v>
      </c>
      <c r="Z74" s="183">
        <v>-2720976</v>
      </c>
      <c r="AA74" s="183">
        <v>-58360.2</v>
      </c>
      <c r="AB74" s="183">
        <v>0</v>
      </c>
      <c r="AC74" s="183">
        <v>-24032</v>
      </c>
      <c r="AD74" s="183">
        <v>-122170.19</v>
      </c>
      <c r="AE74" s="183">
        <v>-18811.2</v>
      </c>
      <c r="AF74" s="183">
        <v>0</v>
      </c>
      <c r="AG74" s="183">
        <v>0</v>
      </c>
      <c r="AH74" s="183">
        <v>0</v>
      </c>
      <c r="AI74" s="183">
        <v>0</v>
      </c>
      <c r="AJ74" s="183">
        <v>-14437.25</v>
      </c>
      <c r="AK74" s="183">
        <v>0</v>
      </c>
      <c r="AL74" s="183">
        <v>0</v>
      </c>
      <c r="AM74" s="183">
        <v>0</v>
      </c>
      <c r="AN74" s="183">
        <v>-43815.199999999997</v>
      </c>
      <c r="AO74" s="183">
        <v>0</v>
      </c>
      <c r="AP74" s="183">
        <v>-102.8</v>
      </c>
      <c r="AQ74" s="183">
        <v>-10853</v>
      </c>
      <c r="AR74" s="183">
        <v>-6468</v>
      </c>
      <c r="AS74" s="183">
        <v>0</v>
      </c>
      <c r="AT74" s="183">
        <v>-19133.29</v>
      </c>
      <c r="AU74" s="183">
        <v>0</v>
      </c>
      <c r="AV74" s="183">
        <v>0</v>
      </c>
      <c r="AW74" s="183">
        <v>0</v>
      </c>
      <c r="AX74" s="183">
        <v>-2383.2600000000002</v>
      </c>
      <c r="AY74" s="183">
        <v>0</v>
      </c>
      <c r="AZ74" s="183">
        <v>-11459.1</v>
      </c>
      <c r="BA74" s="183">
        <v>-3895</v>
      </c>
      <c r="BB74" s="183">
        <v>-16111.6</v>
      </c>
      <c r="BC74" s="183">
        <v>-159514.25</v>
      </c>
      <c r="BD74" s="183">
        <v>-844973.51</v>
      </c>
      <c r="BE74" s="183">
        <v>-2263163.13</v>
      </c>
      <c r="BF74" s="183">
        <v>-36418.199999999997</v>
      </c>
      <c r="BG74" s="183">
        <v>-435756.16</v>
      </c>
      <c r="BH74" s="183">
        <v>0</v>
      </c>
      <c r="BI74" s="183">
        <v>-1537612.66</v>
      </c>
      <c r="BJ74" s="183">
        <v>-32472</v>
      </c>
      <c r="BK74" s="183">
        <v>-344254.56</v>
      </c>
      <c r="BL74" s="183">
        <v>-140967.85</v>
      </c>
      <c r="BM74" s="183">
        <v>-108971.62</v>
      </c>
      <c r="BN74" s="183">
        <v>0</v>
      </c>
      <c r="BO74" s="183">
        <v>-231.55</v>
      </c>
      <c r="BP74" s="183">
        <v>-19368.650000000001</v>
      </c>
      <c r="BQ74" s="183">
        <v>-59429.8</v>
      </c>
      <c r="BR74" s="183">
        <v>0</v>
      </c>
      <c r="BS74" s="183">
        <v>-48270.17</v>
      </c>
      <c r="BT74" s="183">
        <v>0</v>
      </c>
      <c r="BU74" s="183">
        <v>0</v>
      </c>
      <c r="BV74" s="183">
        <v>0</v>
      </c>
      <c r="BW74" s="183">
        <v>-3594.77</v>
      </c>
      <c r="BX74" s="183">
        <v>0</v>
      </c>
      <c r="BY74" s="183">
        <v>0</v>
      </c>
      <c r="BZ74" s="183">
        <v>-37117.879999999997</v>
      </c>
      <c r="CA74" s="183">
        <v>0</v>
      </c>
      <c r="CB74" s="183">
        <v>-1602.75</v>
      </c>
      <c r="CC74" s="205">
        <f t="shared" si="10"/>
        <v>-11231618.789999999</v>
      </c>
      <c r="CD74" s="101"/>
      <c r="CE74" s="101"/>
      <c r="CF74" s="101"/>
      <c r="CG74" s="101"/>
      <c r="CH74" s="101"/>
      <c r="CI74" s="101"/>
    </row>
    <row r="75" spans="1:87" s="102" customFormat="1" ht="25.5" customHeight="1">
      <c r="A75" s="134" t="s">
        <v>1648</v>
      </c>
      <c r="B75" s="295" t="s">
        <v>16</v>
      </c>
      <c r="C75" s="296" t="s">
        <v>17</v>
      </c>
      <c r="D75" s="297">
        <v>44040</v>
      </c>
      <c r="E75" s="103" t="s">
        <v>441</v>
      </c>
      <c r="F75" s="298" t="s">
        <v>468</v>
      </c>
      <c r="G75" s="299" t="s">
        <v>1705</v>
      </c>
      <c r="H75" s="204">
        <v>0</v>
      </c>
      <c r="I75" s="204">
        <v>0</v>
      </c>
      <c r="J75" s="204">
        <v>0</v>
      </c>
      <c r="K75" s="204">
        <v>12007.13</v>
      </c>
      <c r="L75" s="204">
        <v>4502</v>
      </c>
      <c r="M75" s="204">
        <v>0</v>
      </c>
      <c r="N75" s="204">
        <v>4075.29</v>
      </c>
      <c r="O75" s="204">
        <v>54613.75</v>
      </c>
      <c r="P75" s="204">
        <v>0</v>
      </c>
      <c r="Q75" s="204">
        <v>0</v>
      </c>
      <c r="R75" s="204">
        <v>42470.46</v>
      </c>
      <c r="S75" s="204">
        <v>0</v>
      </c>
      <c r="T75" s="204">
        <v>0</v>
      </c>
      <c r="U75" s="204">
        <v>0</v>
      </c>
      <c r="V75" s="204">
        <v>0</v>
      </c>
      <c r="W75" s="204">
        <v>0</v>
      </c>
      <c r="X75" s="204">
        <v>108401.22</v>
      </c>
      <c r="Y75" s="204">
        <v>0</v>
      </c>
      <c r="Z75" s="204">
        <v>0</v>
      </c>
      <c r="AA75" s="204">
        <v>31590.38</v>
      </c>
      <c r="AB75" s="204">
        <v>0</v>
      </c>
      <c r="AC75" s="204">
        <v>0</v>
      </c>
      <c r="AD75" s="204">
        <v>6671.61</v>
      </c>
      <c r="AE75" s="204">
        <v>10501.8</v>
      </c>
      <c r="AF75" s="204">
        <v>0</v>
      </c>
      <c r="AG75" s="204">
        <v>0</v>
      </c>
      <c r="AH75" s="204">
        <v>0</v>
      </c>
      <c r="AI75" s="204">
        <v>0</v>
      </c>
      <c r="AJ75" s="204">
        <v>0</v>
      </c>
      <c r="AK75" s="204">
        <v>0</v>
      </c>
      <c r="AL75" s="204">
        <v>0</v>
      </c>
      <c r="AM75" s="204">
        <v>0</v>
      </c>
      <c r="AN75" s="204">
        <v>0</v>
      </c>
      <c r="AO75" s="204">
        <v>0</v>
      </c>
      <c r="AP75" s="204">
        <v>184410.28</v>
      </c>
      <c r="AQ75" s="204">
        <v>540</v>
      </c>
      <c r="AR75" s="204">
        <v>0</v>
      </c>
      <c r="AS75" s="204">
        <v>5048.2700000000004</v>
      </c>
      <c r="AT75" s="204">
        <v>0</v>
      </c>
      <c r="AU75" s="204">
        <v>0</v>
      </c>
      <c r="AV75" s="204">
        <v>0</v>
      </c>
      <c r="AW75" s="204">
        <v>0</v>
      </c>
      <c r="AX75" s="204">
        <v>16493.04</v>
      </c>
      <c r="AY75" s="204">
        <v>0</v>
      </c>
      <c r="AZ75" s="204">
        <v>54921.4</v>
      </c>
      <c r="BA75" s="204">
        <v>18532.5</v>
      </c>
      <c r="BB75" s="204">
        <v>9444.25</v>
      </c>
      <c r="BC75" s="204">
        <v>0</v>
      </c>
      <c r="BD75" s="204">
        <v>297149.53000000003</v>
      </c>
      <c r="BE75" s="204">
        <v>35705.410000000003</v>
      </c>
      <c r="BF75" s="204">
        <v>8191.2</v>
      </c>
      <c r="BG75" s="204">
        <v>0</v>
      </c>
      <c r="BH75" s="204">
        <v>2261563.7799999998</v>
      </c>
      <c r="BI75" s="204">
        <v>0</v>
      </c>
      <c r="BJ75" s="204">
        <v>0</v>
      </c>
      <c r="BK75" s="204">
        <v>0</v>
      </c>
      <c r="BL75" s="204">
        <v>96211.92</v>
      </c>
      <c r="BM75" s="204">
        <v>129268.22</v>
      </c>
      <c r="BN75" s="204">
        <v>8312706.5700000003</v>
      </c>
      <c r="BO75" s="204">
        <v>82087.97</v>
      </c>
      <c r="BP75" s="204">
        <v>0</v>
      </c>
      <c r="BQ75" s="204">
        <v>51087.59</v>
      </c>
      <c r="BR75" s="204">
        <v>0</v>
      </c>
      <c r="BS75" s="204">
        <v>15905.76</v>
      </c>
      <c r="BT75" s="204">
        <v>0</v>
      </c>
      <c r="BU75" s="204">
        <v>1761.5</v>
      </c>
      <c r="BV75" s="204">
        <v>0</v>
      </c>
      <c r="BW75" s="204">
        <v>30</v>
      </c>
      <c r="BX75" s="204">
        <v>24882.1</v>
      </c>
      <c r="BY75" s="204">
        <v>2459.6</v>
      </c>
      <c r="BZ75" s="204">
        <v>8136.6</v>
      </c>
      <c r="CA75" s="204">
        <v>0</v>
      </c>
      <c r="CB75" s="204">
        <v>24055.5</v>
      </c>
      <c r="CC75" s="205">
        <f t="shared" si="10"/>
        <v>11915426.629999999</v>
      </c>
      <c r="CD75" s="101"/>
      <c r="CE75" s="101"/>
      <c r="CF75" s="101"/>
      <c r="CG75" s="101"/>
      <c r="CH75" s="101"/>
      <c r="CI75" s="101"/>
    </row>
    <row r="76" spans="1:87" s="102" customFormat="1">
      <c r="A76" s="134" t="s">
        <v>1648</v>
      </c>
      <c r="B76" s="295" t="s">
        <v>16</v>
      </c>
      <c r="C76" s="296" t="s">
        <v>17</v>
      </c>
      <c r="D76" s="297"/>
      <c r="E76" s="103"/>
      <c r="F76" s="298" t="s">
        <v>469</v>
      </c>
      <c r="G76" s="299" t="s">
        <v>470</v>
      </c>
      <c r="H76" s="204">
        <v>0</v>
      </c>
      <c r="I76" s="183">
        <v>0</v>
      </c>
      <c r="J76" s="183">
        <v>0</v>
      </c>
      <c r="K76" s="183">
        <v>0</v>
      </c>
      <c r="L76" s="183">
        <v>0</v>
      </c>
      <c r="M76" s="183">
        <v>0</v>
      </c>
      <c r="N76" s="183">
        <v>18905269.260000002</v>
      </c>
      <c r="O76" s="183">
        <v>0</v>
      </c>
      <c r="P76" s="183">
        <v>0</v>
      </c>
      <c r="Q76" s="183">
        <v>0</v>
      </c>
      <c r="R76" s="183">
        <v>0</v>
      </c>
      <c r="S76" s="183">
        <v>0</v>
      </c>
      <c r="T76" s="183">
        <v>0</v>
      </c>
      <c r="U76" s="183">
        <v>0</v>
      </c>
      <c r="V76" s="183">
        <v>0</v>
      </c>
      <c r="W76" s="183">
        <v>0</v>
      </c>
      <c r="X76" s="183">
        <v>0</v>
      </c>
      <c r="Y76" s="183">
        <v>0</v>
      </c>
      <c r="Z76" s="183">
        <v>0</v>
      </c>
      <c r="AA76" s="183">
        <v>248780.2</v>
      </c>
      <c r="AB76" s="183">
        <v>248780.2</v>
      </c>
      <c r="AC76" s="183">
        <v>294847.95</v>
      </c>
      <c r="AD76" s="183">
        <v>248780.2</v>
      </c>
      <c r="AE76" s="183">
        <v>340409.8</v>
      </c>
      <c r="AF76" s="183">
        <v>8957607.0899999999</v>
      </c>
      <c r="AG76" s="183">
        <v>248780.2</v>
      </c>
      <c r="AH76" s="183">
        <v>248780.2</v>
      </c>
      <c r="AI76" s="183">
        <v>350763.5</v>
      </c>
      <c r="AJ76" s="183">
        <v>0</v>
      </c>
      <c r="AK76" s="183">
        <v>0</v>
      </c>
      <c r="AL76" s="183">
        <v>0</v>
      </c>
      <c r="AM76" s="183">
        <v>0</v>
      </c>
      <c r="AN76" s="183">
        <v>0</v>
      </c>
      <c r="AO76" s="183">
        <v>0</v>
      </c>
      <c r="AP76" s="183">
        <v>0</v>
      </c>
      <c r="AQ76" s="183">
        <v>0</v>
      </c>
      <c r="AR76" s="183">
        <v>0</v>
      </c>
      <c r="AS76" s="183">
        <v>0</v>
      </c>
      <c r="AT76" s="183">
        <v>0</v>
      </c>
      <c r="AU76" s="183">
        <v>2532680</v>
      </c>
      <c r="AV76" s="183">
        <v>0</v>
      </c>
      <c r="AW76" s="183">
        <v>0</v>
      </c>
      <c r="AX76" s="183">
        <v>0</v>
      </c>
      <c r="AY76" s="183">
        <v>0</v>
      </c>
      <c r="AZ76" s="183">
        <v>0</v>
      </c>
      <c r="BA76" s="183">
        <v>0</v>
      </c>
      <c r="BB76" s="183">
        <v>2682580</v>
      </c>
      <c r="BC76" s="183">
        <v>0</v>
      </c>
      <c r="BD76" s="183">
        <v>0</v>
      </c>
      <c r="BE76" s="183">
        <v>0</v>
      </c>
      <c r="BF76" s="183">
        <v>0</v>
      </c>
      <c r="BG76" s="183">
        <v>0</v>
      </c>
      <c r="BH76" s="183">
        <v>0</v>
      </c>
      <c r="BI76" s="183">
        <v>0</v>
      </c>
      <c r="BJ76" s="183">
        <v>0</v>
      </c>
      <c r="BK76" s="183">
        <v>0</v>
      </c>
      <c r="BL76" s="183">
        <v>0</v>
      </c>
      <c r="BM76" s="183">
        <v>3401500</v>
      </c>
      <c r="BN76" s="183">
        <v>0</v>
      </c>
      <c r="BO76" s="183">
        <v>0</v>
      </c>
      <c r="BP76" s="183">
        <v>86211.28</v>
      </c>
      <c r="BQ76" s="183">
        <v>13253.05</v>
      </c>
      <c r="BR76" s="183">
        <v>735609.83</v>
      </c>
      <c r="BS76" s="183">
        <v>29459.200000000001</v>
      </c>
      <c r="BT76" s="183">
        <v>133138</v>
      </c>
      <c r="BU76" s="183">
        <v>180000</v>
      </c>
      <c r="BV76" s="183">
        <v>0</v>
      </c>
      <c r="BW76" s="183">
        <v>400000</v>
      </c>
      <c r="BX76" s="183">
        <v>800000</v>
      </c>
      <c r="BY76" s="183">
        <v>0</v>
      </c>
      <c r="BZ76" s="183">
        <v>170000</v>
      </c>
      <c r="CA76" s="183">
        <v>0</v>
      </c>
      <c r="CB76" s="183">
        <v>0</v>
      </c>
      <c r="CC76" s="205">
        <f t="shared" si="10"/>
        <v>41257229.959999993</v>
      </c>
      <c r="CD76" s="101"/>
      <c r="CE76" s="101"/>
      <c r="CF76" s="101"/>
      <c r="CG76" s="101"/>
      <c r="CH76" s="101"/>
      <c r="CI76" s="101"/>
    </row>
    <row r="77" spans="1:87" s="102" customFormat="1">
      <c r="A77" s="134" t="s">
        <v>1648</v>
      </c>
      <c r="B77" s="295" t="s">
        <v>16</v>
      </c>
      <c r="C77" s="296" t="s">
        <v>17</v>
      </c>
      <c r="D77" s="297"/>
      <c r="E77" s="103"/>
      <c r="F77" s="298" t="s">
        <v>471</v>
      </c>
      <c r="G77" s="299" t="s">
        <v>472</v>
      </c>
      <c r="H77" s="204">
        <v>0</v>
      </c>
      <c r="I77" s="204">
        <v>0</v>
      </c>
      <c r="J77" s="204">
        <v>0</v>
      </c>
      <c r="K77" s="204">
        <v>0</v>
      </c>
      <c r="L77" s="204">
        <v>0</v>
      </c>
      <c r="M77" s="204">
        <v>0</v>
      </c>
      <c r="N77" s="204">
        <v>0</v>
      </c>
      <c r="O77" s="204">
        <v>0</v>
      </c>
      <c r="P77" s="204">
        <v>0</v>
      </c>
      <c r="Q77" s="204">
        <v>0</v>
      </c>
      <c r="R77" s="204">
        <v>0</v>
      </c>
      <c r="S77" s="204">
        <v>0</v>
      </c>
      <c r="T77" s="204">
        <v>0</v>
      </c>
      <c r="U77" s="204">
        <v>0</v>
      </c>
      <c r="V77" s="204">
        <v>0</v>
      </c>
      <c r="W77" s="204">
        <v>0</v>
      </c>
      <c r="X77" s="204">
        <v>0</v>
      </c>
      <c r="Y77" s="204">
        <v>0</v>
      </c>
      <c r="Z77" s="204">
        <v>3399761</v>
      </c>
      <c r="AA77" s="204">
        <v>0</v>
      </c>
      <c r="AB77" s="204">
        <v>0</v>
      </c>
      <c r="AC77" s="204">
        <v>0</v>
      </c>
      <c r="AD77" s="204">
        <v>0</v>
      </c>
      <c r="AE77" s="204">
        <v>0</v>
      </c>
      <c r="AF77" s="204">
        <v>0</v>
      </c>
      <c r="AG77" s="204">
        <v>0</v>
      </c>
      <c r="AH77" s="204">
        <v>0</v>
      </c>
      <c r="AI77" s="204">
        <v>0</v>
      </c>
      <c r="AJ77" s="204">
        <v>0</v>
      </c>
      <c r="AK77" s="204">
        <v>0</v>
      </c>
      <c r="AL77" s="204">
        <v>0</v>
      </c>
      <c r="AM77" s="204">
        <v>0</v>
      </c>
      <c r="AN77" s="204">
        <v>0</v>
      </c>
      <c r="AO77" s="204">
        <v>0</v>
      </c>
      <c r="AP77" s="204">
        <v>0</v>
      </c>
      <c r="AQ77" s="204">
        <v>0</v>
      </c>
      <c r="AR77" s="204">
        <v>0</v>
      </c>
      <c r="AS77" s="204">
        <v>0</v>
      </c>
      <c r="AT77" s="204">
        <v>0</v>
      </c>
      <c r="AU77" s="204">
        <v>0</v>
      </c>
      <c r="AV77" s="204">
        <v>0</v>
      </c>
      <c r="AW77" s="204">
        <v>0</v>
      </c>
      <c r="AX77" s="204">
        <v>0</v>
      </c>
      <c r="AY77" s="204">
        <v>0</v>
      </c>
      <c r="AZ77" s="204">
        <v>0</v>
      </c>
      <c r="BA77" s="204">
        <v>17400</v>
      </c>
      <c r="BB77" s="204">
        <v>0</v>
      </c>
      <c r="BC77" s="204">
        <v>0</v>
      </c>
      <c r="BD77" s="204">
        <v>0</v>
      </c>
      <c r="BE77" s="204">
        <v>0</v>
      </c>
      <c r="BF77" s="204">
        <v>0</v>
      </c>
      <c r="BG77" s="204">
        <v>0</v>
      </c>
      <c r="BH77" s="204">
        <v>0</v>
      </c>
      <c r="BI77" s="204">
        <v>0</v>
      </c>
      <c r="BJ77" s="204">
        <v>0</v>
      </c>
      <c r="BK77" s="204">
        <v>0</v>
      </c>
      <c r="BL77" s="204">
        <v>0</v>
      </c>
      <c r="BM77" s="204">
        <v>315396.58</v>
      </c>
      <c r="BN77" s="204">
        <v>0</v>
      </c>
      <c r="BO77" s="204">
        <v>0</v>
      </c>
      <c r="BP77" s="204">
        <v>0</v>
      </c>
      <c r="BQ77" s="204">
        <v>0</v>
      </c>
      <c r="BR77" s="204">
        <v>74040</v>
      </c>
      <c r="BS77" s="204">
        <v>0</v>
      </c>
      <c r="BT77" s="204">
        <v>11226</v>
      </c>
      <c r="BU77" s="204">
        <v>0</v>
      </c>
      <c r="BV77" s="204">
        <v>150000</v>
      </c>
      <c r="BW77" s="204">
        <v>0</v>
      </c>
      <c r="BX77" s="204">
        <v>0</v>
      </c>
      <c r="BY77" s="204">
        <v>2500000</v>
      </c>
      <c r="BZ77" s="204">
        <v>0</v>
      </c>
      <c r="CA77" s="204">
        <v>0</v>
      </c>
      <c r="CB77" s="204">
        <v>200000</v>
      </c>
      <c r="CC77" s="205">
        <f t="shared" si="10"/>
        <v>6667823.5800000001</v>
      </c>
      <c r="CD77" s="101"/>
      <c r="CE77" s="101"/>
      <c r="CF77" s="101"/>
      <c r="CG77" s="101"/>
      <c r="CH77" s="101"/>
      <c r="CI77" s="101"/>
    </row>
    <row r="78" spans="1:87" s="311" customFormat="1">
      <c r="A78" s="309"/>
      <c r="B78" s="421" t="s">
        <v>473</v>
      </c>
      <c r="C78" s="422"/>
      <c r="D78" s="422"/>
      <c r="E78" s="422"/>
      <c r="F78" s="422"/>
      <c r="G78" s="423"/>
      <c r="H78" s="207">
        <f>SUM(H63:H77)</f>
        <v>52228938.229999997</v>
      </c>
      <c r="I78" s="207">
        <f t="shared" ref="I78:BT78" si="13">SUM(I63:I77)</f>
        <v>22162202.539999999</v>
      </c>
      <c r="J78" s="207">
        <f t="shared" si="13"/>
        <v>28393513.319999997</v>
      </c>
      <c r="K78" s="207">
        <f t="shared" si="13"/>
        <v>1637537.2199999997</v>
      </c>
      <c r="L78" s="207">
        <f t="shared" si="13"/>
        <v>856601.27999999991</v>
      </c>
      <c r="M78" s="207">
        <f t="shared" si="13"/>
        <v>195345.2</v>
      </c>
      <c r="N78" s="207">
        <f t="shared" si="13"/>
        <v>292303156.56999999</v>
      </c>
      <c r="O78" s="207">
        <f t="shared" si="13"/>
        <v>30094966.57</v>
      </c>
      <c r="P78" s="207">
        <f t="shared" si="13"/>
        <v>7974975.4900000002</v>
      </c>
      <c r="Q78" s="207">
        <f t="shared" si="13"/>
        <v>28173940.169999994</v>
      </c>
      <c r="R78" s="207">
        <f t="shared" si="13"/>
        <v>2968336.6499999994</v>
      </c>
      <c r="S78" s="207">
        <f t="shared" si="13"/>
        <v>20462655.920000002</v>
      </c>
      <c r="T78" s="207">
        <f t="shared" si="13"/>
        <v>62741451.040000007</v>
      </c>
      <c r="U78" s="207">
        <f t="shared" si="13"/>
        <v>15972381.470000001</v>
      </c>
      <c r="V78" s="207">
        <f t="shared" si="13"/>
        <v>861399.28</v>
      </c>
      <c r="W78" s="207">
        <f t="shared" si="13"/>
        <v>1651803.14</v>
      </c>
      <c r="X78" s="207">
        <f t="shared" si="13"/>
        <v>5877845.4999999991</v>
      </c>
      <c r="Y78" s="207">
        <f t="shared" si="13"/>
        <v>4168661.1999999997</v>
      </c>
      <c r="Z78" s="207">
        <f t="shared" si="13"/>
        <v>244273273.64000002</v>
      </c>
      <c r="AA78" s="207">
        <f t="shared" si="13"/>
        <v>43425734.640000001</v>
      </c>
      <c r="AB78" s="207">
        <f t="shared" si="13"/>
        <v>3291763.68</v>
      </c>
      <c r="AC78" s="207">
        <f t="shared" si="13"/>
        <v>22825015.299999997</v>
      </c>
      <c r="AD78" s="207">
        <f t="shared" si="13"/>
        <v>5814477.3799999999</v>
      </c>
      <c r="AE78" s="207">
        <f t="shared" si="13"/>
        <v>5604489.5999999987</v>
      </c>
      <c r="AF78" s="207">
        <f t="shared" si="13"/>
        <v>23238067.799999997</v>
      </c>
      <c r="AG78" s="207">
        <f t="shared" si="13"/>
        <v>1592344.25</v>
      </c>
      <c r="AH78" s="207">
        <f t="shared" si="13"/>
        <v>5393025.7199999997</v>
      </c>
      <c r="AI78" s="207">
        <f t="shared" si="13"/>
        <v>139300629.77000004</v>
      </c>
      <c r="AJ78" s="207">
        <f t="shared" si="13"/>
        <v>1687758.3800000001</v>
      </c>
      <c r="AK78" s="207">
        <f t="shared" si="13"/>
        <v>1476380.5799999998</v>
      </c>
      <c r="AL78" s="207">
        <f t="shared" si="13"/>
        <v>665345.82000000007</v>
      </c>
      <c r="AM78" s="207">
        <f t="shared" si="13"/>
        <v>976884.16999999993</v>
      </c>
      <c r="AN78" s="207">
        <f t="shared" si="13"/>
        <v>1244309.96</v>
      </c>
      <c r="AO78" s="207">
        <f t="shared" si="13"/>
        <v>935002.62</v>
      </c>
      <c r="AP78" s="207">
        <f t="shared" si="13"/>
        <v>1430563.8000000003</v>
      </c>
      <c r="AQ78" s="207">
        <f t="shared" si="13"/>
        <v>1816464.17</v>
      </c>
      <c r="AR78" s="207">
        <f t="shared" si="13"/>
        <v>666243.24000000022</v>
      </c>
      <c r="AS78" s="207">
        <f t="shared" si="13"/>
        <v>1981804.4300000002</v>
      </c>
      <c r="AT78" s="207">
        <f t="shared" si="13"/>
        <v>802384.36</v>
      </c>
      <c r="AU78" s="207">
        <f t="shared" si="13"/>
        <v>41335450.579999991</v>
      </c>
      <c r="AV78" s="207">
        <f t="shared" si="13"/>
        <v>1150780.45</v>
      </c>
      <c r="AW78" s="207">
        <f t="shared" si="13"/>
        <v>1462186.23</v>
      </c>
      <c r="AX78" s="207">
        <f t="shared" si="13"/>
        <v>725937.73</v>
      </c>
      <c r="AY78" s="207">
        <f t="shared" si="13"/>
        <v>1022960.2200000003</v>
      </c>
      <c r="AZ78" s="207">
        <f t="shared" si="13"/>
        <v>944238.83000000007</v>
      </c>
      <c r="BA78" s="207">
        <f t="shared" si="13"/>
        <v>2346429.9800000004</v>
      </c>
      <c r="BB78" s="207">
        <f t="shared" si="13"/>
        <v>154903602.67000005</v>
      </c>
      <c r="BC78" s="207">
        <f t="shared" si="13"/>
        <v>1076250.4500000002</v>
      </c>
      <c r="BD78" s="207">
        <f t="shared" si="13"/>
        <v>4623595.58</v>
      </c>
      <c r="BE78" s="207">
        <f t="shared" si="13"/>
        <v>7654426.79</v>
      </c>
      <c r="BF78" s="207">
        <f t="shared" si="13"/>
        <v>2861410.52</v>
      </c>
      <c r="BG78" s="207">
        <f t="shared" si="13"/>
        <v>8311355.4100000001</v>
      </c>
      <c r="BH78" s="207">
        <f t="shared" si="13"/>
        <v>12993547.889999999</v>
      </c>
      <c r="BI78" s="207">
        <f t="shared" si="13"/>
        <v>5990252.3199999994</v>
      </c>
      <c r="BJ78" s="207">
        <f t="shared" si="13"/>
        <v>6337678.1200000001</v>
      </c>
      <c r="BK78" s="207">
        <f t="shared" si="13"/>
        <v>1223523.98</v>
      </c>
      <c r="BL78" s="207">
        <f t="shared" si="13"/>
        <v>776040.97000000009</v>
      </c>
      <c r="BM78" s="207">
        <f t="shared" si="13"/>
        <v>131610227.10999997</v>
      </c>
      <c r="BN78" s="207">
        <f t="shared" si="13"/>
        <v>65062419.380000003</v>
      </c>
      <c r="BO78" s="207">
        <f t="shared" si="13"/>
        <v>3915297.0300000007</v>
      </c>
      <c r="BP78" s="207">
        <f t="shared" si="13"/>
        <v>2612580.4999999995</v>
      </c>
      <c r="BQ78" s="207">
        <f t="shared" si="13"/>
        <v>3869665.8699999996</v>
      </c>
      <c r="BR78" s="207">
        <f t="shared" si="13"/>
        <v>11251154.500000002</v>
      </c>
      <c r="BS78" s="207">
        <f t="shared" si="13"/>
        <v>2731354.2699999996</v>
      </c>
      <c r="BT78" s="207">
        <f t="shared" si="13"/>
        <v>78488802.439999998</v>
      </c>
      <c r="BU78" s="207">
        <f t="shared" ref="BU78:CB78" si="14">SUM(BU63:BU77)</f>
        <v>1672528.75</v>
      </c>
      <c r="BV78" s="207">
        <f t="shared" si="14"/>
        <v>1228477.02</v>
      </c>
      <c r="BW78" s="207">
        <f t="shared" si="14"/>
        <v>2399002.66</v>
      </c>
      <c r="BX78" s="207">
        <f t="shared" si="14"/>
        <v>5227905.0999999996</v>
      </c>
      <c r="BY78" s="207">
        <f t="shared" si="14"/>
        <v>12920323.999999998</v>
      </c>
      <c r="BZ78" s="207">
        <f t="shared" si="14"/>
        <v>1168262.93</v>
      </c>
      <c r="CA78" s="207">
        <f t="shared" si="14"/>
        <v>1544543.79</v>
      </c>
      <c r="CB78" s="207">
        <f t="shared" si="14"/>
        <v>1740468.08</v>
      </c>
      <c r="CC78" s="207">
        <f>SUM(CC63:CC77)</f>
        <v>1670350356.2500002</v>
      </c>
      <c r="CD78" s="310"/>
      <c r="CE78" s="310"/>
      <c r="CF78" s="310"/>
      <c r="CG78" s="310"/>
      <c r="CH78" s="310"/>
      <c r="CI78" s="310"/>
    </row>
    <row r="79" spans="1:87" s="102" customFormat="1">
      <c r="A79" s="134" t="s">
        <v>1648</v>
      </c>
      <c r="B79" s="295" t="s">
        <v>18</v>
      </c>
      <c r="C79" s="296" t="s">
        <v>19</v>
      </c>
      <c r="D79" s="297">
        <v>41060</v>
      </c>
      <c r="E79" s="296" t="s">
        <v>474</v>
      </c>
      <c r="F79" s="298" t="s">
        <v>1706</v>
      </c>
      <c r="G79" s="299" t="s">
        <v>1587</v>
      </c>
      <c r="H79" s="204">
        <v>8232221.2800000003</v>
      </c>
      <c r="I79" s="183">
        <v>0</v>
      </c>
      <c r="J79" s="183">
        <v>0</v>
      </c>
      <c r="K79" s="183">
        <v>60000</v>
      </c>
      <c r="L79" s="183">
        <v>1032442.29</v>
      </c>
      <c r="M79" s="183">
        <v>0</v>
      </c>
      <c r="N79" s="183">
        <v>1933770.39</v>
      </c>
      <c r="O79" s="183">
        <v>865678.76</v>
      </c>
      <c r="P79" s="183">
        <v>559478.81000000006</v>
      </c>
      <c r="Q79" s="183">
        <v>4838796.5</v>
      </c>
      <c r="R79" s="183">
        <v>381130.52</v>
      </c>
      <c r="S79" s="183">
        <v>981305.62</v>
      </c>
      <c r="T79" s="183">
        <v>831487.55</v>
      </c>
      <c r="U79" s="183">
        <v>5532797.0899999999</v>
      </c>
      <c r="V79" s="183">
        <v>16558</v>
      </c>
      <c r="W79" s="183">
        <v>1995024.28</v>
      </c>
      <c r="X79" s="183">
        <v>587429.28</v>
      </c>
      <c r="Y79" s="183">
        <v>124817.02</v>
      </c>
      <c r="Z79" s="183">
        <v>0</v>
      </c>
      <c r="AA79" s="183">
        <v>766500</v>
      </c>
      <c r="AB79" s="183">
        <v>0</v>
      </c>
      <c r="AC79" s="183">
        <v>981682.42</v>
      </c>
      <c r="AD79" s="183">
        <v>132352.42000000001</v>
      </c>
      <c r="AE79" s="183">
        <v>432060.24</v>
      </c>
      <c r="AF79" s="183">
        <v>0</v>
      </c>
      <c r="AG79" s="183">
        <v>0</v>
      </c>
      <c r="AH79" s="183">
        <v>0</v>
      </c>
      <c r="AI79" s="183">
        <v>4885590.18</v>
      </c>
      <c r="AJ79" s="183">
        <v>0</v>
      </c>
      <c r="AK79" s="183">
        <v>0</v>
      </c>
      <c r="AL79" s="183">
        <v>300169.88</v>
      </c>
      <c r="AM79" s="183">
        <v>0</v>
      </c>
      <c r="AN79" s="183">
        <v>923404.67</v>
      </c>
      <c r="AO79" s="183">
        <v>0</v>
      </c>
      <c r="AP79" s="183">
        <v>374824.29</v>
      </c>
      <c r="AQ79" s="183">
        <v>1342098.8500000001</v>
      </c>
      <c r="AR79" s="183">
        <v>343177.96</v>
      </c>
      <c r="AS79" s="183">
        <v>0</v>
      </c>
      <c r="AT79" s="183">
        <v>0</v>
      </c>
      <c r="AU79" s="183">
        <v>2087751.21</v>
      </c>
      <c r="AV79" s="183">
        <v>1374048.38</v>
      </c>
      <c r="AW79" s="183">
        <v>2451830.9</v>
      </c>
      <c r="AX79" s="183">
        <v>2018184.3</v>
      </c>
      <c r="AY79" s="183">
        <v>0</v>
      </c>
      <c r="AZ79" s="183">
        <v>1484</v>
      </c>
      <c r="BA79" s="183">
        <v>154400</v>
      </c>
      <c r="BB79" s="183">
        <v>0</v>
      </c>
      <c r="BC79" s="183">
        <v>0</v>
      </c>
      <c r="BD79" s="183">
        <v>296877.78999999998</v>
      </c>
      <c r="BE79" s="183">
        <v>0</v>
      </c>
      <c r="BF79" s="183">
        <v>612449.42000000004</v>
      </c>
      <c r="BG79" s="183">
        <v>285071.53999999998</v>
      </c>
      <c r="BH79" s="183">
        <v>0</v>
      </c>
      <c r="BI79" s="183">
        <v>188544.63</v>
      </c>
      <c r="BJ79" s="183">
        <v>0</v>
      </c>
      <c r="BK79" s="183">
        <v>0</v>
      </c>
      <c r="BL79" s="183">
        <v>1871.83</v>
      </c>
      <c r="BM79" s="183">
        <v>0</v>
      </c>
      <c r="BN79" s="183">
        <v>0</v>
      </c>
      <c r="BO79" s="183">
        <v>902299</v>
      </c>
      <c r="BP79" s="183">
        <v>0</v>
      </c>
      <c r="BQ79" s="183">
        <v>63892.62</v>
      </c>
      <c r="BR79" s="183">
        <v>0</v>
      </c>
      <c r="BS79" s="183">
        <v>0</v>
      </c>
      <c r="BT79" s="183">
        <v>3232886.23</v>
      </c>
      <c r="BU79" s="183">
        <v>0</v>
      </c>
      <c r="BV79" s="183">
        <v>0</v>
      </c>
      <c r="BW79" s="183">
        <v>148957</v>
      </c>
      <c r="BX79" s="183">
        <v>0</v>
      </c>
      <c r="BY79" s="183">
        <v>0</v>
      </c>
      <c r="BZ79" s="183">
        <v>0</v>
      </c>
      <c r="CA79" s="183">
        <v>0</v>
      </c>
      <c r="CB79" s="183">
        <v>0</v>
      </c>
      <c r="CC79" s="205">
        <f t="shared" si="10"/>
        <v>52275347.150000006</v>
      </c>
      <c r="CD79" s="101"/>
      <c r="CE79" s="101"/>
      <c r="CF79" s="101"/>
      <c r="CG79" s="101"/>
      <c r="CH79" s="101"/>
      <c r="CI79" s="101"/>
    </row>
    <row r="80" spans="1:87" s="102" customFormat="1">
      <c r="A80" s="134" t="s">
        <v>1646</v>
      </c>
      <c r="B80" s="295" t="s">
        <v>18</v>
      </c>
      <c r="C80" s="296" t="s">
        <v>19</v>
      </c>
      <c r="D80" s="297">
        <v>41060</v>
      </c>
      <c r="E80" s="296" t="s">
        <v>474</v>
      </c>
      <c r="F80" s="298" t="s">
        <v>475</v>
      </c>
      <c r="G80" s="299" t="s">
        <v>476</v>
      </c>
      <c r="H80" s="204">
        <v>1104941</v>
      </c>
      <c r="I80" s="183">
        <v>114928.25</v>
      </c>
      <c r="J80" s="183">
        <v>1499508</v>
      </c>
      <c r="K80" s="183">
        <v>252491</v>
      </c>
      <c r="L80" s="183">
        <v>104517</v>
      </c>
      <c r="M80" s="183">
        <v>0</v>
      </c>
      <c r="N80" s="183">
        <v>235170.75</v>
      </c>
      <c r="O80" s="183">
        <v>447140.25</v>
      </c>
      <c r="P80" s="183">
        <v>637257</v>
      </c>
      <c r="Q80" s="183">
        <v>1141331</v>
      </c>
      <c r="R80" s="183">
        <v>167556</v>
      </c>
      <c r="S80" s="183">
        <v>293826</v>
      </c>
      <c r="T80" s="183">
        <v>526381</v>
      </c>
      <c r="U80" s="183">
        <v>583316</v>
      </c>
      <c r="V80" s="183">
        <v>18849</v>
      </c>
      <c r="W80" s="183">
        <v>370684.89</v>
      </c>
      <c r="X80" s="183">
        <v>340427.5</v>
      </c>
      <c r="Y80" s="183">
        <v>89673</v>
      </c>
      <c r="Z80" s="183">
        <v>4130571.45</v>
      </c>
      <c r="AA80" s="183">
        <v>505716</v>
      </c>
      <c r="AB80" s="183">
        <v>453878.44</v>
      </c>
      <c r="AC80" s="183">
        <v>889080.02</v>
      </c>
      <c r="AD80" s="183">
        <v>421489.25</v>
      </c>
      <c r="AE80" s="183">
        <v>502811</v>
      </c>
      <c r="AF80" s="183">
        <v>1095393</v>
      </c>
      <c r="AG80" s="183">
        <v>275638.56</v>
      </c>
      <c r="AH80" s="183">
        <v>244474</v>
      </c>
      <c r="AI80" s="183">
        <v>672339.9</v>
      </c>
      <c r="AJ80" s="183">
        <v>412901</v>
      </c>
      <c r="AK80" s="183">
        <v>194748.86</v>
      </c>
      <c r="AL80" s="183">
        <v>284560</v>
      </c>
      <c r="AM80" s="183">
        <v>196867.54</v>
      </c>
      <c r="AN80" s="183">
        <v>311009.68</v>
      </c>
      <c r="AO80" s="183">
        <v>3045882.96</v>
      </c>
      <c r="AP80" s="183">
        <v>168132</v>
      </c>
      <c r="AQ80" s="183">
        <v>181440.49</v>
      </c>
      <c r="AR80" s="183">
        <v>436607</v>
      </c>
      <c r="AS80" s="183">
        <v>281013.75</v>
      </c>
      <c r="AT80" s="183">
        <v>640650</v>
      </c>
      <c r="AU80" s="183">
        <v>2107437.75</v>
      </c>
      <c r="AV80" s="183">
        <v>1083959</v>
      </c>
      <c r="AW80" s="183">
        <v>628906</v>
      </c>
      <c r="AX80" s="183">
        <v>602693</v>
      </c>
      <c r="AY80" s="183">
        <v>1046426.5</v>
      </c>
      <c r="AZ80" s="183">
        <v>61329</v>
      </c>
      <c r="BA80" s="183">
        <v>275134</v>
      </c>
      <c r="BB80" s="183">
        <v>1133052</v>
      </c>
      <c r="BC80" s="183">
        <v>381980</v>
      </c>
      <c r="BD80" s="183">
        <v>145077</v>
      </c>
      <c r="BE80" s="183">
        <v>80803</v>
      </c>
      <c r="BF80" s="183">
        <v>375448</v>
      </c>
      <c r="BG80" s="183">
        <v>56309</v>
      </c>
      <c r="BH80" s="183">
        <v>249155</v>
      </c>
      <c r="BI80" s="183">
        <v>416514</v>
      </c>
      <c r="BJ80" s="183">
        <v>171197</v>
      </c>
      <c r="BK80" s="183">
        <v>6428</v>
      </c>
      <c r="BL80" s="183">
        <v>6532</v>
      </c>
      <c r="BM80" s="183">
        <v>108472.5</v>
      </c>
      <c r="BN80" s="183">
        <v>191614.25</v>
      </c>
      <c r="BO80" s="183">
        <v>10732</v>
      </c>
      <c r="BP80" s="183">
        <v>29509</v>
      </c>
      <c r="BQ80" s="183">
        <v>46578</v>
      </c>
      <c r="BR80" s="183">
        <v>45522</v>
      </c>
      <c r="BS80" s="183">
        <v>34527</v>
      </c>
      <c r="BT80" s="183">
        <v>772619.37</v>
      </c>
      <c r="BU80" s="183">
        <v>138077</v>
      </c>
      <c r="BV80" s="183">
        <v>154572</v>
      </c>
      <c r="BW80" s="183">
        <v>205116.25</v>
      </c>
      <c r="BX80" s="183">
        <v>623979.81999999995</v>
      </c>
      <c r="BY80" s="183">
        <v>334273</v>
      </c>
      <c r="BZ80" s="183">
        <v>143117.25</v>
      </c>
      <c r="CA80" s="183">
        <v>19885</v>
      </c>
      <c r="CB80" s="183">
        <v>0</v>
      </c>
      <c r="CC80" s="205">
        <f t="shared" si="10"/>
        <v>34960177.229999997</v>
      </c>
      <c r="CD80" s="101"/>
      <c r="CE80" s="101"/>
      <c r="CF80" s="101"/>
      <c r="CG80" s="101"/>
      <c r="CH80" s="101"/>
      <c r="CI80" s="101"/>
    </row>
    <row r="81" spans="1:87" s="102" customFormat="1">
      <c r="A81" s="134" t="s">
        <v>1647</v>
      </c>
      <c r="B81" s="295" t="s">
        <v>18</v>
      </c>
      <c r="C81" s="296" t="s">
        <v>19</v>
      </c>
      <c r="D81" s="297">
        <v>42060</v>
      </c>
      <c r="E81" s="296" t="s">
        <v>477</v>
      </c>
      <c r="F81" s="298" t="s">
        <v>478</v>
      </c>
      <c r="G81" s="299" t="s">
        <v>479</v>
      </c>
      <c r="H81" s="204">
        <v>2566389</v>
      </c>
      <c r="I81" s="183">
        <v>247419</v>
      </c>
      <c r="J81" s="183">
        <v>2910256</v>
      </c>
      <c r="K81" s="183">
        <v>296429</v>
      </c>
      <c r="L81" s="183">
        <v>91407</v>
      </c>
      <c r="M81" s="183">
        <v>0</v>
      </c>
      <c r="N81" s="183">
        <v>1628147.75</v>
      </c>
      <c r="O81" s="183">
        <v>526011.5</v>
      </c>
      <c r="P81" s="183">
        <v>211773</v>
      </c>
      <c r="Q81" s="183">
        <v>896354</v>
      </c>
      <c r="R81" s="183">
        <v>128293</v>
      </c>
      <c r="S81" s="183">
        <v>155468</v>
      </c>
      <c r="T81" s="183">
        <v>747465.5</v>
      </c>
      <c r="U81" s="183">
        <v>639154</v>
      </c>
      <c r="V81" s="183">
        <v>0</v>
      </c>
      <c r="W81" s="183">
        <v>257070.53</v>
      </c>
      <c r="X81" s="183">
        <v>326274</v>
      </c>
      <c r="Y81" s="183">
        <v>15968</v>
      </c>
      <c r="Z81" s="183">
        <v>2636962.5299999998</v>
      </c>
      <c r="AA81" s="183">
        <v>535880</v>
      </c>
      <c r="AB81" s="183">
        <v>186215.5</v>
      </c>
      <c r="AC81" s="183">
        <v>925843</v>
      </c>
      <c r="AD81" s="183">
        <v>208754.5</v>
      </c>
      <c r="AE81" s="183">
        <v>251982</v>
      </c>
      <c r="AF81" s="183">
        <v>1094511</v>
      </c>
      <c r="AG81" s="183">
        <v>65218</v>
      </c>
      <c r="AH81" s="183">
        <v>135534</v>
      </c>
      <c r="AI81" s="183">
        <v>1679563.5</v>
      </c>
      <c r="AJ81" s="183">
        <v>230560.8</v>
      </c>
      <c r="AK81" s="183">
        <v>19289.54</v>
      </c>
      <c r="AL81" s="183">
        <v>155864</v>
      </c>
      <c r="AM81" s="183">
        <v>149511.53</v>
      </c>
      <c r="AN81" s="183">
        <v>193944</v>
      </c>
      <c r="AO81" s="183">
        <v>370561.42</v>
      </c>
      <c r="AP81" s="183">
        <v>54443</v>
      </c>
      <c r="AQ81" s="183">
        <v>83472</v>
      </c>
      <c r="AR81" s="183">
        <v>162953</v>
      </c>
      <c r="AS81" s="183">
        <v>158814.75</v>
      </c>
      <c r="AT81" s="183">
        <v>181938.4</v>
      </c>
      <c r="AU81" s="183">
        <v>3090460.75</v>
      </c>
      <c r="AV81" s="183">
        <v>126242</v>
      </c>
      <c r="AW81" s="183">
        <v>157707</v>
      </c>
      <c r="AX81" s="183">
        <v>161179</v>
      </c>
      <c r="AY81" s="183">
        <v>130892</v>
      </c>
      <c r="AZ81" s="183">
        <v>0</v>
      </c>
      <c r="BA81" s="183">
        <v>148197</v>
      </c>
      <c r="BB81" s="183">
        <v>1513218</v>
      </c>
      <c r="BC81" s="183">
        <v>222285</v>
      </c>
      <c r="BD81" s="183">
        <v>133691</v>
      </c>
      <c r="BE81" s="183">
        <v>30697</v>
      </c>
      <c r="BF81" s="183">
        <v>206330</v>
      </c>
      <c r="BG81" s="183">
        <v>26993</v>
      </c>
      <c r="BH81" s="183">
        <v>304696</v>
      </c>
      <c r="BI81" s="183">
        <v>1021576</v>
      </c>
      <c r="BJ81" s="183">
        <v>217219</v>
      </c>
      <c r="BK81" s="183">
        <v>0</v>
      </c>
      <c r="BL81" s="183">
        <v>2137</v>
      </c>
      <c r="BM81" s="183">
        <v>837035</v>
      </c>
      <c r="BN81" s="183">
        <v>441681</v>
      </c>
      <c r="BO81" s="183">
        <v>3039</v>
      </c>
      <c r="BP81" s="183">
        <v>4604</v>
      </c>
      <c r="BQ81" s="183">
        <v>7239</v>
      </c>
      <c r="BR81" s="183">
        <v>15592</v>
      </c>
      <c r="BS81" s="183">
        <v>19370</v>
      </c>
      <c r="BT81" s="183">
        <v>3027909</v>
      </c>
      <c r="BU81" s="183">
        <v>19128</v>
      </c>
      <c r="BV81" s="183">
        <v>66706</v>
      </c>
      <c r="BW81" s="183">
        <v>104041.76</v>
      </c>
      <c r="BX81" s="183">
        <v>863541.56</v>
      </c>
      <c r="BY81" s="183">
        <v>448540.4</v>
      </c>
      <c r="BZ81" s="183">
        <v>111634</v>
      </c>
      <c r="CA81" s="183">
        <v>0</v>
      </c>
      <c r="CB81" s="183">
        <v>0</v>
      </c>
      <c r="CC81" s="205">
        <f t="shared" si="10"/>
        <v>34589276.219999999</v>
      </c>
      <c r="CD81" s="101"/>
      <c r="CE81" s="101"/>
      <c r="CF81" s="101"/>
      <c r="CG81" s="101"/>
      <c r="CH81" s="101"/>
      <c r="CI81" s="101"/>
    </row>
    <row r="82" spans="1:87" s="102" customFormat="1" ht="24" customHeight="1">
      <c r="A82" s="134" t="s">
        <v>1648</v>
      </c>
      <c r="B82" s="295" t="s">
        <v>18</v>
      </c>
      <c r="C82" s="296" t="s">
        <v>19</v>
      </c>
      <c r="D82" s="297">
        <v>44050</v>
      </c>
      <c r="E82" s="103" t="s">
        <v>480</v>
      </c>
      <c r="F82" s="298" t="s">
        <v>481</v>
      </c>
      <c r="G82" s="299" t="s">
        <v>482</v>
      </c>
      <c r="H82" s="204">
        <v>0</v>
      </c>
      <c r="I82" s="204">
        <v>0</v>
      </c>
      <c r="J82" s="204">
        <v>0</v>
      </c>
      <c r="K82" s="204">
        <v>0</v>
      </c>
      <c r="L82" s="204">
        <v>0</v>
      </c>
      <c r="M82" s="204">
        <v>0</v>
      </c>
      <c r="N82" s="204">
        <v>0</v>
      </c>
      <c r="O82" s="204">
        <v>0</v>
      </c>
      <c r="P82" s="204">
        <v>0</v>
      </c>
      <c r="Q82" s="204">
        <v>0</v>
      </c>
      <c r="R82" s="204">
        <v>-3265.2</v>
      </c>
      <c r="S82" s="204">
        <v>0</v>
      </c>
      <c r="T82" s="204">
        <v>0</v>
      </c>
      <c r="U82" s="204">
        <v>0</v>
      </c>
      <c r="V82" s="204">
        <v>0</v>
      </c>
      <c r="W82" s="204">
        <v>-80936.899999999994</v>
      </c>
      <c r="X82" s="204">
        <v>0</v>
      </c>
      <c r="Y82" s="204">
        <v>0</v>
      </c>
      <c r="Z82" s="204">
        <v>0</v>
      </c>
      <c r="AA82" s="204">
        <v>0</v>
      </c>
      <c r="AB82" s="204">
        <v>0</v>
      </c>
      <c r="AC82" s="204">
        <v>0</v>
      </c>
      <c r="AD82" s="204">
        <v>24985.75</v>
      </c>
      <c r="AE82" s="204">
        <v>0</v>
      </c>
      <c r="AF82" s="204">
        <v>0</v>
      </c>
      <c r="AG82" s="204">
        <v>-244049</v>
      </c>
      <c r="AH82" s="204">
        <v>0</v>
      </c>
      <c r="AI82" s="204">
        <v>-1032342.6</v>
      </c>
      <c r="AJ82" s="204">
        <v>15363.05</v>
      </c>
      <c r="AK82" s="204">
        <v>0</v>
      </c>
      <c r="AL82" s="204">
        <v>0</v>
      </c>
      <c r="AM82" s="204">
        <v>0</v>
      </c>
      <c r="AN82" s="204">
        <v>0</v>
      </c>
      <c r="AO82" s="204">
        <v>-33326.730000000003</v>
      </c>
      <c r="AP82" s="204">
        <v>0</v>
      </c>
      <c r="AQ82" s="204">
        <v>0</v>
      </c>
      <c r="AR82" s="204">
        <v>0</v>
      </c>
      <c r="AS82" s="204">
        <v>8085.5</v>
      </c>
      <c r="AT82" s="204">
        <v>-160286.45000000001</v>
      </c>
      <c r="AU82" s="204">
        <v>0</v>
      </c>
      <c r="AV82" s="204">
        <v>0</v>
      </c>
      <c r="AW82" s="204">
        <v>0</v>
      </c>
      <c r="AX82" s="204">
        <v>-630</v>
      </c>
      <c r="AY82" s="204">
        <v>-519439</v>
      </c>
      <c r="AZ82" s="204">
        <v>0</v>
      </c>
      <c r="BA82" s="204">
        <v>-70</v>
      </c>
      <c r="BB82" s="204">
        <v>0</v>
      </c>
      <c r="BC82" s="204">
        <v>780</v>
      </c>
      <c r="BD82" s="204">
        <v>0</v>
      </c>
      <c r="BE82" s="204">
        <v>-12646</v>
      </c>
      <c r="BF82" s="204">
        <v>0</v>
      </c>
      <c r="BG82" s="204">
        <v>-12830</v>
      </c>
      <c r="BH82" s="204">
        <v>0</v>
      </c>
      <c r="BI82" s="204">
        <v>0</v>
      </c>
      <c r="BJ82" s="204">
        <v>0</v>
      </c>
      <c r="BK82" s="204">
        <v>0</v>
      </c>
      <c r="BL82" s="204">
        <v>0</v>
      </c>
      <c r="BM82" s="204">
        <v>0</v>
      </c>
      <c r="BN82" s="204">
        <v>-145133</v>
      </c>
      <c r="BO82" s="204">
        <v>-11827</v>
      </c>
      <c r="BP82" s="204">
        <v>0</v>
      </c>
      <c r="BQ82" s="204">
        <v>0</v>
      </c>
      <c r="BR82" s="204">
        <v>0</v>
      </c>
      <c r="BS82" s="204">
        <v>0</v>
      </c>
      <c r="BT82" s="204">
        <v>-348265.56</v>
      </c>
      <c r="BU82" s="204">
        <v>0</v>
      </c>
      <c r="BV82" s="204">
        <v>0</v>
      </c>
      <c r="BW82" s="204">
        <v>0</v>
      </c>
      <c r="BX82" s="204">
        <v>0</v>
      </c>
      <c r="BY82" s="204">
        <v>0</v>
      </c>
      <c r="BZ82" s="204">
        <v>0</v>
      </c>
      <c r="CA82" s="204">
        <v>0</v>
      </c>
      <c r="CB82" s="204">
        <v>0</v>
      </c>
      <c r="CC82" s="205">
        <f t="shared" si="10"/>
        <v>-2555833.14</v>
      </c>
      <c r="CD82" s="101"/>
      <c r="CE82" s="101"/>
      <c r="CF82" s="101"/>
      <c r="CG82" s="101"/>
      <c r="CH82" s="101"/>
      <c r="CI82" s="101"/>
    </row>
    <row r="83" spans="1:87" s="102" customFormat="1" ht="24" customHeight="1">
      <c r="A83" s="134" t="s">
        <v>1648</v>
      </c>
      <c r="B83" s="295" t="s">
        <v>18</v>
      </c>
      <c r="C83" s="296" t="s">
        <v>19</v>
      </c>
      <c r="D83" s="297">
        <v>44050</v>
      </c>
      <c r="E83" s="103" t="s">
        <v>480</v>
      </c>
      <c r="F83" s="298" t="s">
        <v>483</v>
      </c>
      <c r="G83" s="299" t="s">
        <v>484</v>
      </c>
      <c r="H83" s="204">
        <v>0</v>
      </c>
      <c r="I83" s="204">
        <v>0</v>
      </c>
      <c r="J83" s="204">
        <v>0</v>
      </c>
      <c r="K83" s="204">
        <v>0</v>
      </c>
      <c r="L83" s="204">
        <v>0</v>
      </c>
      <c r="M83" s="204">
        <v>0</v>
      </c>
      <c r="N83" s="204">
        <v>0</v>
      </c>
      <c r="O83" s="204">
        <v>0</v>
      </c>
      <c r="P83" s="204">
        <v>0</v>
      </c>
      <c r="Q83" s="204">
        <v>0</v>
      </c>
      <c r="R83" s="204">
        <v>0</v>
      </c>
      <c r="S83" s="204">
        <v>0</v>
      </c>
      <c r="T83" s="204">
        <v>0</v>
      </c>
      <c r="U83" s="204">
        <v>0</v>
      </c>
      <c r="V83" s="204">
        <v>0</v>
      </c>
      <c r="W83" s="204">
        <v>0</v>
      </c>
      <c r="X83" s="204">
        <v>0</v>
      </c>
      <c r="Y83" s="204">
        <v>0</v>
      </c>
      <c r="Z83" s="204">
        <v>0</v>
      </c>
      <c r="AA83" s="204">
        <v>0</v>
      </c>
      <c r="AB83" s="204">
        <v>0</v>
      </c>
      <c r="AC83" s="204">
        <v>0</v>
      </c>
      <c r="AD83" s="204">
        <v>11202.6</v>
      </c>
      <c r="AE83" s="204">
        <v>0</v>
      </c>
      <c r="AF83" s="204">
        <v>0</v>
      </c>
      <c r="AG83" s="204">
        <v>-65218</v>
      </c>
      <c r="AH83" s="204">
        <v>0</v>
      </c>
      <c r="AI83" s="204">
        <v>-5456054.9800000004</v>
      </c>
      <c r="AJ83" s="204">
        <v>2651.02</v>
      </c>
      <c r="AK83" s="204">
        <v>0</v>
      </c>
      <c r="AL83" s="204">
        <v>0</v>
      </c>
      <c r="AM83" s="204">
        <v>-25368.94</v>
      </c>
      <c r="AN83" s="204">
        <v>0</v>
      </c>
      <c r="AO83" s="204">
        <v>-39568.46</v>
      </c>
      <c r="AP83" s="204">
        <v>0</v>
      </c>
      <c r="AQ83" s="204">
        <v>0</v>
      </c>
      <c r="AR83" s="204">
        <v>0</v>
      </c>
      <c r="AS83" s="204">
        <v>0</v>
      </c>
      <c r="AT83" s="204">
        <v>-1090</v>
      </c>
      <c r="AU83" s="204">
        <v>0</v>
      </c>
      <c r="AV83" s="204">
        <v>0</v>
      </c>
      <c r="AW83" s="204">
        <v>0</v>
      </c>
      <c r="AX83" s="204">
        <v>0</v>
      </c>
      <c r="AY83" s="204">
        <v>-71604</v>
      </c>
      <c r="AZ83" s="204">
        <v>0</v>
      </c>
      <c r="BA83" s="204">
        <v>0</v>
      </c>
      <c r="BB83" s="204">
        <v>0</v>
      </c>
      <c r="BC83" s="204">
        <v>5737</v>
      </c>
      <c r="BD83" s="204">
        <v>0</v>
      </c>
      <c r="BE83" s="204">
        <v>-18356</v>
      </c>
      <c r="BF83" s="204">
        <v>0</v>
      </c>
      <c r="BG83" s="204">
        <v>0</v>
      </c>
      <c r="BH83" s="204">
        <v>0</v>
      </c>
      <c r="BI83" s="204">
        <v>-50432.5</v>
      </c>
      <c r="BJ83" s="204">
        <v>0</v>
      </c>
      <c r="BK83" s="204">
        <v>0</v>
      </c>
      <c r="BL83" s="204">
        <v>0</v>
      </c>
      <c r="BM83" s="204">
        <v>0</v>
      </c>
      <c r="BN83" s="204">
        <v>-441681</v>
      </c>
      <c r="BO83" s="204">
        <v>-3039</v>
      </c>
      <c r="BP83" s="204">
        <v>0</v>
      </c>
      <c r="BQ83" s="204">
        <v>0</v>
      </c>
      <c r="BR83" s="204">
        <v>0</v>
      </c>
      <c r="BS83" s="204">
        <v>0</v>
      </c>
      <c r="BT83" s="204">
        <v>-1397427.25</v>
      </c>
      <c r="BU83" s="204">
        <v>0</v>
      </c>
      <c r="BV83" s="204">
        <v>0</v>
      </c>
      <c r="BW83" s="204">
        <v>0</v>
      </c>
      <c r="BX83" s="204">
        <v>0</v>
      </c>
      <c r="BY83" s="204">
        <v>-6949</v>
      </c>
      <c r="BZ83" s="204">
        <v>0</v>
      </c>
      <c r="CA83" s="204">
        <v>0</v>
      </c>
      <c r="CB83" s="204">
        <v>0</v>
      </c>
      <c r="CC83" s="205">
        <f t="shared" si="10"/>
        <v>-7557198.5100000016</v>
      </c>
      <c r="CD83" s="101"/>
      <c r="CE83" s="101"/>
      <c r="CF83" s="101"/>
      <c r="CG83" s="101"/>
      <c r="CH83" s="101"/>
      <c r="CI83" s="101"/>
    </row>
    <row r="84" spans="1:87" s="102" customFormat="1">
      <c r="A84" s="134" t="s">
        <v>1648</v>
      </c>
      <c r="B84" s="295" t="s">
        <v>18</v>
      </c>
      <c r="C84" s="296" t="s">
        <v>19</v>
      </c>
      <c r="D84" s="297">
        <v>43040</v>
      </c>
      <c r="E84" s="296" t="s">
        <v>485</v>
      </c>
      <c r="F84" s="298" t="s">
        <v>486</v>
      </c>
      <c r="G84" s="299" t="s">
        <v>487</v>
      </c>
      <c r="H84" s="204">
        <v>0</v>
      </c>
      <c r="I84" s="204">
        <v>0</v>
      </c>
      <c r="J84" s="204">
        <v>0</v>
      </c>
      <c r="K84" s="204">
        <v>0</v>
      </c>
      <c r="L84" s="204">
        <v>0</v>
      </c>
      <c r="M84" s="204">
        <v>0</v>
      </c>
      <c r="N84" s="204">
        <v>984628.75</v>
      </c>
      <c r="O84" s="204">
        <v>45761.5</v>
      </c>
      <c r="P84" s="204">
        <v>6732</v>
      </c>
      <c r="Q84" s="204">
        <v>310905.3</v>
      </c>
      <c r="R84" s="204">
        <v>66026.990000000005</v>
      </c>
      <c r="S84" s="204">
        <v>16321.32</v>
      </c>
      <c r="T84" s="204">
        <v>36798.47</v>
      </c>
      <c r="U84" s="204">
        <v>0</v>
      </c>
      <c r="V84" s="204">
        <v>0</v>
      </c>
      <c r="W84" s="204">
        <v>274931.73</v>
      </c>
      <c r="X84" s="204">
        <v>6904</v>
      </c>
      <c r="Y84" s="204">
        <v>0</v>
      </c>
      <c r="Z84" s="204">
        <v>300</v>
      </c>
      <c r="AA84" s="204">
        <v>257192.5</v>
      </c>
      <c r="AB84" s="204">
        <v>130853.8</v>
      </c>
      <c r="AC84" s="204">
        <v>0</v>
      </c>
      <c r="AD84" s="204">
        <v>4294</v>
      </c>
      <c r="AE84" s="204">
        <v>110401</v>
      </c>
      <c r="AF84" s="204">
        <v>0</v>
      </c>
      <c r="AG84" s="204">
        <v>0</v>
      </c>
      <c r="AH84" s="204">
        <v>849990.01</v>
      </c>
      <c r="AI84" s="204">
        <v>133086.44</v>
      </c>
      <c r="AJ84" s="204">
        <v>0</v>
      </c>
      <c r="AK84" s="204">
        <v>0</v>
      </c>
      <c r="AL84" s="204">
        <v>870</v>
      </c>
      <c r="AM84" s="204">
        <v>1497.44</v>
      </c>
      <c r="AN84" s="204">
        <v>196</v>
      </c>
      <c r="AO84" s="204">
        <v>0</v>
      </c>
      <c r="AP84" s="204">
        <v>10284.06</v>
      </c>
      <c r="AQ84" s="204">
        <v>0</v>
      </c>
      <c r="AR84" s="204">
        <v>47088.31</v>
      </c>
      <c r="AS84" s="204">
        <v>943.5</v>
      </c>
      <c r="AT84" s="204">
        <v>31086</v>
      </c>
      <c r="AU84" s="204">
        <v>144404.73000000001</v>
      </c>
      <c r="AV84" s="204">
        <v>263045.24</v>
      </c>
      <c r="AW84" s="204">
        <v>234431.45</v>
      </c>
      <c r="AX84" s="204">
        <v>42557.919999999998</v>
      </c>
      <c r="AY84" s="204">
        <v>11698.86</v>
      </c>
      <c r="AZ84" s="204">
        <v>0</v>
      </c>
      <c r="BA84" s="204">
        <v>37535.519999999997</v>
      </c>
      <c r="BB84" s="204">
        <v>45181.4</v>
      </c>
      <c r="BC84" s="204">
        <v>3183</v>
      </c>
      <c r="BD84" s="204">
        <v>147004</v>
      </c>
      <c r="BE84" s="204">
        <v>0</v>
      </c>
      <c r="BF84" s="204">
        <v>0</v>
      </c>
      <c r="BG84" s="204">
        <v>0</v>
      </c>
      <c r="BH84" s="204">
        <v>0</v>
      </c>
      <c r="BI84" s="204">
        <v>0</v>
      </c>
      <c r="BJ84" s="204">
        <v>25342.48</v>
      </c>
      <c r="BK84" s="204">
        <v>0</v>
      </c>
      <c r="BL84" s="204">
        <v>0</v>
      </c>
      <c r="BM84" s="204">
        <v>183252.45</v>
      </c>
      <c r="BN84" s="204">
        <v>175131.99</v>
      </c>
      <c r="BO84" s="204">
        <v>0</v>
      </c>
      <c r="BP84" s="204">
        <v>0</v>
      </c>
      <c r="BQ84" s="204">
        <v>739</v>
      </c>
      <c r="BR84" s="204">
        <v>0</v>
      </c>
      <c r="BS84" s="204">
        <v>0</v>
      </c>
      <c r="BT84" s="204">
        <v>0</v>
      </c>
      <c r="BU84" s="204">
        <v>0</v>
      </c>
      <c r="BV84" s="204">
        <v>0</v>
      </c>
      <c r="BW84" s="204">
        <v>0</v>
      </c>
      <c r="BX84" s="204">
        <v>0</v>
      </c>
      <c r="BY84" s="204">
        <v>0</v>
      </c>
      <c r="BZ84" s="204">
        <v>0</v>
      </c>
      <c r="CA84" s="204">
        <v>0</v>
      </c>
      <c r="CB84" s="204">
        <v>0</v>
      </c>
      <c r="CC84" s="205">
        <f t="shared" si="10"/>
        <v>4640601.1600000011</v>
      </c>
      <c r="CD84" s="101"/>
      <c r="CE84" s="101"/>
      <c r="CF84" s="101"/>
      <c r="CG84" s="101"/>
      <c r="CH84" s="101"/>
      <c r="CI84" s="101"/>
    </row>
    <row r="85" spans="1:87" s="102" customFormat="1" ht="21.75" customHeight="1">
      <c r="A85" s="134" t="s">
        <v>1648</v>
      </c>
      <c r="B85" s="295" t="s">
        <v>18</v>
      </c>
      <c r="C85" s="296" t="s">
        <v>19</v>
      </c>
      <c r="D85" s="297">
        <v>44050</v>
      </c>
      <c r="E85" s="103" t="s">
        <v>480</v>
      </c>
      <c r="F85" s="298" t="s">
        <v>488</v>
      </c>
      <c r="G85" s="299" t="s">
        <v>489</v>
      </c>
      <c r="H85" s="204">
        <v>8847.23</v>
      </c>
      <c r="I85" s="204">
        <v>0</v>
      </c>
      <c r="J85" s="204">
        <v>-5880.27</v>
      </c>
      <c r="K85" s="204">
        <v>0</v>
      </c>
      <c r="L85" s="204">
        <v>0</v>
      </c>
      <c r="M85" s="204">
        <v>0</v>
      </c>
      <c r="N85" s="204">
        <v>-715654.07</v>
      </c>
      <c r="O85" s="204">
        <v>-16090.44</v>
      </c>
      <c r="P85" s="204">
        <v>0</v>
      </c>
      <c r="Q85" s="204">
        <v>-200585.18</v>
      </c>
      <c r="R85" s="204">
        <v>0</v>
      </c>
      <c r="S85" s="204">
        <v>0</v>
      </c>
      <c r="T85" s="204">
        <v>0</v>
      </c>
      <c r="U85" s="204">
        <v>-5442</v>
      </c>
      <c r="V85" s="204">
        <v>0</v>
      </c>
      <c r="W85" s="204">
        <v>-75.25</v>
      </c>
      <c r="X85" s="204">
        <v>0</v>
      </c>
      <c r="Y85" s="204">
        <v>0</v>
      </c>
      <c r="Z85" s="204">
        <v>-352299.14</v>
      </c>
      <c r="AA85" s="204">
        <v>-395199.74</v>
      </c>
      <c r="AB85" s="204">
        <v>-24191.439999999999</v>
      </c>
      <c r="AC85" s="204">
        <v>0</v>
      </c>
      <c r="AD85" s="204">
        <v>-16004.1</v>
      </c>
      <c r="AE85" s="204">
        <v>0</v>
      </c>
      <c r="AF85" s="204">
        <v>39540.44</v>
      </c>
      <c r="AG85" s="204">
        <v>0</v>
      </c>
      <c r="AH85" s="204">
        <v>0</v>
      </c>
      <c r="AI85" s="204">
        <v>-1016245.57</v>
      </c>
      <c r="AJ85" s="204">
        <v>-4742.8100000000004</v>
      </c>
      <c r="AK85" s="204">
        <v>0</v>
      </c>
      <c r="AL85" s="204">
        <v>-79647.520000000004</v>
      </c>
      <c r="AM85" s="204">
        <v>0</v>
      </c>
      <c r="AN85" s="204">
        <v>0</v>
      </c>
      <c r="AO85" s="204">
        <v>0</v>
      </c>
      <c r="AP85" s="204">
        <v>-5913.69</v>
      </c>
      <c r="AQ85" s="204">
        <v>-9505.68</v>
      </c>
      <c r="AR85" s="204">
        <v>-29794.79</v>
      </c>
      <c r="AS85" s="204">
        <v>-18446.439999999999</v>
      </c>
      <c r="AT85" s="204">
        <v>0</v>
      </c>
      <c r="AU85" s="204">
        <v>-959816.7</v>
      </c>
      <c r="AV85" s="204">
        <v>0</v>
      </c>
      <c r="AW85" s="204">
        <v>-4352.2</v>
      </c>
      <c r="AX85" s="204">
        <v>-6268.46</v>
      </c>
      <c r="AY85" s="204">
        <v>697.6</v>
      </c>
      <c r="AZ85" s="204">
        <v>0</v>
      </c>
      <c r="BA85" s="204">
        <v>0</v>
      </c>
      <c r="BB85" s="204">
        <v>0</v>
      </c>
      <c r="BC85" s="204">
        <v>0</v>
      </c>
      <c r="BD85" s="204">
        <v>-579.41999999999996</v>
      </c>
      <c r="BE85" s="204">
        <v>0</v>
      </c>
      <c r="BF85" s="204">
        <v>0</v>
      </c>
      <c r="BG85" s="204">
        <v>0</v>
      </c>
      <c r="BH85" s="204">
        <v>0</v>
      </c>
      <c r="BI85" s="204">
        <v>0</v>
      </c>
      <c r="BJ85" s="204">
        <v>-9294.0499999999993</v>
      </c>
      <c r="BK85" s="204">
        <v>0</v>
      </c>
      <c r="BL85" s="204">
        <v>0</v>
      </c>
      <c r="BM85" s="204">
        <v>-9042.14</v>
      </c>
      <c r="BN85" s="204">
        <v>0</v>
      </c>
      <c r="BO85" s="204">
        <v>0</v>
      </c>
      <c r="BP85" s="204">
        <v>0</v>
      </c>
      <c r="BQ85" s="204">
        <v>0</v>
      </c>
      <c r="BR85" s="204">
        <v>0</v>
      </c>
      <c r="BS85" s="204">
        <v>0</v>
      </c>
      <c r="BT85" s="204">
        <v>-642801.64</v>
      </c>
      <c r="BU85" s="204">
        <v>0</v>
      </c>
      <c r="BV85" s="204">
        <v>0</v>
      </c>
      <c r="BW85" s="204">
        <v>0</v>
      </c>
      <c r="BX85" s="204">
        <v>-3877.76</v>
      </c>
      <c r="BY85" s="204">
        <v>0</v>
      </c>
      <c r="BZ85" s="204">
        <v>0</v>
      </c>
      <c r="CA85" s="204">
        <v>0</v>
      </c>
      <c r="CB85" s="204">
        <v>0</v>
      </c>
      <c r="CC85" s="205">
        <f t="shared" si="10"/>
        <v>-4482665.2299999995</v>
      </c>
      <c r="CD85" s="101"/>
      <c r="CE85" s="101"/>
      <c r="CF85" s="101"/>
      <c r="CG85" s="101"/>
      <c r="CH85" s="101"/>
      <c r="CI85" s="101"/>
    </row>
    <row r="86" spans="1:87" s="102" customFormat="1" ht="21.75" customHeight="1">
      <c r="A86" s="134" t="s">
        <v>1648</v>
      </c>
      <c r="B86" s="295" t="s">
        <v>18</v>
      </c>
      <c r="C86" s="296" t="s">
        <v>19</v>
      </c>
      <c r="D86" s="297">
        <v>44050</v>
      </c>
      <c r="E86" s="103" t="s">
        <v>480</v>
      </c>
      <c r="F86" s="298" t="s">
        <v>490</v>
      </c>
      <c r="G86" s="299" t="s">
        <v>491</v>
      </c>
      <c r="H86" s="204">
        <v>0</v>
      </c>
      <c r="I86" s="204">
        <v>0</v>
      </c>
      <c r="J86" s="204">
        <v>0</v>
      </c>
      <c r="K86" s="204">
        <v>0</v>
      </c>
      <c r="L86" s="204">
        <v>0</v>
      </c>
      <c r="M86" s="204">
        <v>0</v>
      </c>
      <c r="N86" s="204">
        <v>807325.99</v>
      </c>
      <c r="O86" s="204">
        <v>50081.05</v>
      </c>
      <c r="P86" s="204">
        <v>0</v>
      </c>
      <c r="Q86" s="204">
        <v>304421.55</v>
      </c>
      <c r="R86" s="204">
        <v>0</v>
      </c>
      <c r="S86" s="204">
        <v>0</v>
      </c>
      <c r="T86" s="204">
        <v>0</v>
      </c>
      <c r="U86" s="204">
        <v>0</v>
      </c>
      <c r="V86" s="204">
        <v>0</v>
      </c>
      <c r="W86" s="204">
        <v>1756.04</v>
      </c>
      <c r="X86" s="204">
        <v>0</v>
      </c>
      <c r="Y86" s="204">
        <v>0</v>
      </c>
      <c r="Z86" s="204">
        <v>2793122.98</v>
      </c>
      <c r="AA86" s="204">
        <v>408466.66</v>
      </c>
      <c r="AB86" s="204">
        <v>7</v>
      </c>
      <c r="AC86" s="204">
        <v>0</v>
      </c>
      <c r="AD86" s="204">
        <v>208548.65</v>
      </c>
      <c r="AE86" s="204">
        <v>0</v>
      </c>
      <c r="AF86" s="204">
        <v>0</v>
      </c>
      <c r="AG86" s="204">
        <v>0</v>
      </c>
      <c r="AH86" s="204">
        <v>0</v>
      </c>
      <c r="AI86" s="204">
        <v>700948.19</v>
      </c>
      <c r="AJ86" s="204">
        <v>0</v>
      </c>
      <c r="AK86" s="204">
        <v>0</v>
      </c>
      <c r="AL86" s="204">
        <v>0</v>
      </c>
      <c r="AM86" s="204">
        <v>434.02</v>
      </c>
      <c r="AN86" s="204">
        <v>0</v>
      </c>
      <c r="AO86" s="204">
        <v>0</v>
      </c>
      <c r="AP86" s="204">
        <v>29593.69</v>
      </c>
      <c r="AQ86" s="204">
        <v>26414.39</v>
      </c>
      <c r="AR86" s="204">
        <v>65296.28</v>
      </c>
      <c r="AS86" s="204">
        <v>0</v>
      </c>
      <c r="AT86" s="204">
        <v>23220.59</v>
      </c>
      <c r="AU86" s="204">
        <v>0</v>
      </c>
      <c r="AV86" s="204">
        <v>0</v>
      </c>
      <c r="AW86" s="204">
        <v>281008.05</v>
      </c>
      <c r="AX86" s="204">
        <v>65397.68</v>
      </c>
      <c r="AY86" s="204">
        <v>39607.08</v>
      </c>
      <c r="AZ86" s="204">
        <v>0</v>
      </c>
      <c r="BA86" s="204">
        <v>84788.45</v>
      </c>
      <c r="BB86" s="204">
        <v>0</v>
      </c>
      <c r="BC86" s="204">
        <v>0</v>
      </c>
      <c r="BD86" s="204">
        <v>4601.3</v>
      </c>
      <c r="BE86" s="204">
        <v>0</v>
      </c>
      <c r="BF86" s="204">
        <v>0</v>
      </c>
      <c r="BG86" s="204">
        <v>0</v>
      </c>
      <c r="BH86" s="204">
        <v>206845.42</v>
      </c>
      <c r="BI86" s="204">
        <v>0</v>
      </c>
      <c r="BJ86" s="204">
        <v>990.47</v>
      </c>
      <c r="BK86" s="204">
        <v>0</v>
      </c>
      <c r="BL86" s="204">
        <v>0</v>
      </c>
      <c r="BM86" s="204">
        <v>0</v>
      </c>
      <c r="BN86" s="204">
        <v>0</v>
      </c>
      <c r="BO86" s="204">
        <v>0</v>
      </c>
      <c r="BP86" s="204">
        <v>0</v>
      </c>
      <c r="BQ86" s="204">
        <v>0</v>
      </c>
      <c r="BR86" s="204">
        <v>0</v>
      </c>
      <c r="BS86" s="204">
        <v>0</v>
      </c>
      <c r="BT86" s="204">
        <v>46878.400000000001</v>
      </c>
      <c r="BU86" s="204">
        <v>0</v>
      </c>
      <c r="BV86" s="204">
        <v>0</v>
      </c>
      <c r="BW86" s="204">
        <v>0</v>
      </c>
      <c r="BX86" s="204">
        <v>0</v>
      </c>
      <c r="BY86" s="204">
        <v>87498.26</v>
      </c>
      <c r="BZ86" s="204">
        <v>0</v>
      </c>
      <c r="CA86" s="204">
        <v>0</v>
      </c>
      <c r="CB86" s="204">
        <v>0</v>
      </c>
      <c r="CC86" s="205">
        <f t="shared" si="10"/>
        <v>6237252.1900000004</v>
      </c>
      <c r="CD86" s="101"/>
      <c r="CE86" s="101"/>
      <c r="CF86" s="101"/>
      <c r="CG86" s="101"/>
      <c r="CH86" s="101"/>
      <c r="CI86" s="101"/>
    </row>
    <row r="87" spans="1:87" s="102" customFormat="1">
      <c r="A87" s="134" t="s">
        <v>1646</v>
      </c>
      <c r="B87" s="295" t="s">
        <v>18</v>
      </c>
      <c r="C87" s="296" t="s">
        <v>19</v>
      </c>
      <c r="D87" s="297"/>
      <c r="E87" s="103"/>
      <c r="F87" s="298" t="s">
        <v>492</v>
      </c>
      <c r="G87" s="299" t="s">
        <v>493</v>
      </c>
      <c r="H87" s="204">
        <v>102354</v>
      </c>
      <c r="I87" s="183">
        <v>0</v>
      </c>
      <c r="J87" s="183">
        <v>0</v>
      </c>
      <c r="K87" s="183">
        <v>0</v>
      </c>
      <c r="L87" s="183">
        <v>0</v>
      </c>
      <c r="M87" s="183">
        <v>0</v>
      </c>
      <c r="N87" s="183">
        <v>706283</v>
      </c>
      <c r="O87" s="183">
        <v>18207</v>
      </c>
      <c r="P87" s="183">
        <v>0</v>
      </c>
      <c r="Q87" s="183">
        <v>32349</v>
      </c>
      <c r="R87" s="183">
        <v>3518</v>
      </c>
      <c r="S87" s="183">
        <v>0</v>
      </c>
      <c r="T87" s="183">
        <v>50989</v>
      </c>
      <c r="U87" s="183">
        <v>8845</v>
      </c>
      <c r="V87" s="183">
        <v>0</v>
      </c>
      <c r="W87" s="183">
        <v>0</v>
      </c>
      <c r="X87" s="183">
        <v>5566.5</v>
      </c>
      <c r="Y87" s="183">
        <v>655</v>
      </c>
      <c r="Z87" s="183">
        <v>593550.87</v>
      </c>
      <c r="AA87" s="183">
        <v>57753</v>
      </c>
      <c r="AB87" s="183">
        <v>0</v>
      </c>
      <c r="AC87" s="183">
        <v>236519.72</v>
      </c>
      <c r="AD87" s="183">
        <v>3908.7</v>
      </c>
      <c r="AE87" s="183">
        <v>145</v>
      </c>
      <c r="AF87" s="183">
        <v>0</v>
      </c>
      <c r="AG87" s="183">
        <v>700</v>
      </c>
      <c r="AH87" s="183">
        <v>0</v>
      </c>
      <c r="AI87" s="183">
        <v>1027377.5</v>
      </c>
      <c r="AJ87" s="183">
        <v>1540</v>
      </c>
      <c r="AK87" s="183">
        <v>689</v>
      </c>
      <c r="AL87" s="183">
        <v>0</v>
      </c>
      <c r="AM87" s="183">
        <v>870</v>
      </c>
      <c r="AN87" s="183">
        <v>0</v>
      </c>
      <c r="AO87" s="183">
        <v>775</v>
      </c>
      <c r="AP87" s="183">
        <v>960</v>
      </c>
      <c r="AQ87" s="183">
        <v>0</v>
      </c>
      <c r="AR87" s="183">
        <v>310</v>
      </c>
      <c r="AS87" s="183">
        <v>0</v>
      </c>
      <c r="AT87" s="183">
        <v>13627</v>
      </c>
      <c r="AU87" s="183">
        <v>407476.25</v>
      </c>
      <c r="AV87" s="183">
        <v>53622.8</v>
      </c>
      <c r="AW87" s="183">
        <v>45073.5</v>
      </c>
      <c r="AX87" s="183">
        <v>37419</v>
      </c>
      <c r="AY87" s="183">
        <v>8266</v>
      </c>
      <c r="AZ87" s="183">
        <v>4830</v>
      </c>
      <c r="BA87" s="183">
        <v>13104</v>
      </c>
      <c r="BB87" s="183">
        <v>371389</v>
      </c>
      <c r="BC87" s="183">
        <v>0</v>
      </c>
      <c r="BD87" s="183">
        <v>0</v>
      </c>
      <c r="BE87" s="183">
        <v>0</v>
      </c>
      <c r="BF87" s="183">
        <v>0</v>
      </c>
      <c r="BG87" s="183">
        <v>0</v>
      </c>
      <c r="BH87" s="183">
        <v>350</v>
      </c>
      <c r="BI87" s="183">
        <v>8360</v>
      </c>
      <c r="BJ87" s="183">
        <v>0</v>
      </c>
      <c r="BK87" s="183">
        <v>0</v>
      </c>
      <c r="BL87" s="183">
        <v>0</v>
      </c>
      <c r="BM87" s="183">
        <v>113892.25</v>
      </c>
      <c r="BN87" s="183">
        <v>2559.5500000000002</v>
      </c>
      <c r="BO87" s="183">
        <v>0</v>
      </c>
      <c r="BP87" s="183">
        <v>0</v>
      </c>
      <c r="BQ87" s="183">
        <v>0</v>
      </c>
      <c r="BR87" s="183">
        <v>0</v>
      </c>
      <c r="BS87" s="183">
        <v>0</v>
      </c>
      <c r="BT87" s="183">
        <v>137382</v>
      </c>
      <c r="BU87" s="183">
        <v>21609</v>
      </c>
      <c r="BV87" s="183">
        <v>0</v>
      </c>
      <c r="BW87" s="183">
        <v>700</v>
      </c>
      <c r="BX87" s="183">
        <v>700</v>
      </c>
      <c r="BY87" s="183">
        <v>22037</v>
      </c>
      <c r="BZ87" s="183">
        <v>0</v>
      </c>
      <c r="CA87" s="183">
        <v>0</v>
      </c>
      <c r="CB87" s="183">
        <v>0</v>
      </c>
      <c r="CC87" s="205">
        <f t="shared" si="10"/>
        <v>4116262.6399999997</v>
      </c>
      <c r="CD87" s="101"/>
      <c r="CE87" s="101"/>
      <c r="CF87" s="101"/>
      <c r="CG87" s="101"/>
      <c r="CH87" s="101"/>
      <c r="CI87" s="101"/>
    </row>
    <row r="88" spans="1:87" s="102" customFormat="1">
      <c r="A88" s="134" t="s">
        <v>1647</v>
      </c>
      <c r="B88" s="295" t="s">
        <v>18</v>
      </c>
      <c r="C88" s="296" t="s">
        <v>19</v>
      </c>
      <c r="D88" s="297"/>
      <c r="E88" s="103"/>
      <c r="F88" s="298" t="s">
        <v>494</v>
      </c>
      <c r="G88" s="299" t="s">
        <v>495</v>
      </c>
      <c r="H88" s="204">
        <v>2284545.2799999998</v>
      </c>
      <c r="I88" s="183">
        <v>0</v>
      </c>
      <c r="J88" s="183">
        <v>0</v>
      </c>
      <c r="K88" s="183">
        <v>0</v>
      </c>
      <c r="L88" s="183">
        <v>0</v>
      </c>
      <c r="M88" s="183">
        <v>0</v>
      </c>
      <c r="N88" s="183">
        <v>4538224.5199999996</v>
      </c>
      <c r="O88" s="183">
        <v>32944.75</v>
      </c>
      <c r="P88" s="183">
        <v>0</v>
      </c>
      <c r="Q88" s="183">
        <v>147979.79999999999</v>
      </c>
      <c r="R88" s="183">
        <v>0</v>
      </c>
      <c r="S88" s="183">
        <v>0</v>
      </c>
      <c r="T88" s="183">
        <v>438774.4</v>
      </c>
      <c r="U88" s="183">
        <v>8530</v>
      </c>
      <c r="V88" s="183">
        <v>0</v>
      </c>
      <c r="W88" s="183">
        <v>0</v>
      </c>
      <c r="X88" s="183">
        <v>0</v>
      </c>
      <c r="Y88" s="183">
        <v>0</v>
      </c>
      <c r="Z88" s="183">
        <v>1012203.64</v>
      </c>
      <c r="AA88" s="183">
        <v>416597.4</v>
      </c>
      <c r="AB88" s="183">
        <v>0</v>
      </c>
      <c r="AC88" s="183">
        <v>523568</v>
      </c>
      <c r="AD88" s="183">
        <v>21715</v>
      </c>
      <c r="AE88" s="183">
        <v>0</v>
      </c>
      <c r="AF88" s="183">
        <v>0</v>
      </c>
      <c r="AG88" s="183">
        <v>0</v>
      </c>
      <c r="AH88" s="183">
        <v>0</v>
      </c>
      <c r="AI88" s="183">
        <v>7106354.2199999997</v>
      </c>
      <c r="AJ88" s="183">
        <v>0</v>
      </c>
      <c r="AK88" s="183">
        <v>0</v>
      </c>
      <c r="AL88" s="183">
        <v>0</v>
      </c>
      <c r="AM88" s="183">
        <v>0</v>
      </c>
      <c r="AN88" s="183">
        <v>0</v>
      </c>
      <c r="AO88" s="183">
        <v>0</v>
      </c>
      <c r="AP88" s="183">
        <v>2129</v>
      </c>
      <c r="AQ88" s="183">
        <v>0</v>
      </c>
      <c r="AR88" s="183">
        <v>1563</v>
      </c>
      <c r="AS88" s="183">
        <v>0</v>
      </c>
      <c r="AT88" s="183">
        <v>0</v>
      </c>
      <c r="AU88" s="183">
        <v>2718234.55</v>
      </c>
      <c r="AV88" s="183">
        <v>30208.17</v>
      </c>
      <c r="AW88" s="183">
        <v>14749.8</v>
      </c>
      <c r="AX88" s="183">
        <v>10197</v>
      </c>
      <c r="AY88" s="183">
        <v>500</v>
      </c>
      <c r="AZ88" s="183">
        <v>33436</v>
      </c>
      <c r="BA88" s="183">
        <v>0</v>
      </c>
      <c r="BB88" s="183">
        <v>1530041</v>
      </c>
      <c r="BC88" s="183">
        <v>0</v>
      </c>
      <c r="BD88" s="183">
        <v>0</v>
      </c>
      <c r="BE88" s="183">
        <v>0</v>
      </c>
      <c r="BF88" s="183">
        <v>0</v>
      </c>
      <c r="BG88" s="183">
        <v>0</v>
      </c>
      <c r="BH88" s="183">
        <v>16139</v>
      </c>
      <c r="BI88" s="183">
        <v>185473</v>
      </c>
      <c r="BJ88" s="183">
        <v>0</v>
      </c>
      <c r="BK88" s="183">
        <v>0</v>
      </c>
      <c r="BL88" s="183">
        <v>0</v>
      </c>
      <c r="BM88" s="183">
        <v>328694.09999999998</v>
      </c>
      <c r="BN88" s="183">
        <v>23135.94</v>
      </c>
      <c r="BO88" s="183">
        <v>0</v>
      </c>
      <c r="BP88" s="183">
        <v>0</v>
      </c>
      <c r="BQ88" s="183">
        <v>0</v>
      </c>
      <c r="BR88" s="183">
        <v>0</v>
      </c>
      <c r="BS88" s="183">
        <v>0</v>
      </c>
      <c r="BT88" s="183">
        <v>2005662.47</v>
      </c>
      <c r="BU88" s="183">
        <v>0</v>
      </c>
      <c r="BV88" s="183">
        <v>0</v>
      </c>
      <c r="BW88" s="183">
        <v>17076.5</v>
      </c>
      <c r="BX88" s="183">
        <v>0</v>
      </c>
      <c r="BY88" s="183">
        <v>52157</v>
      </c>
      <c r="BZ88" s="183">
        <v>0</v>
      </c>
      <c r="CA88" s="183">
        <v>0</v>
      </c>
      <c r="CB88" s="183">
        <v>0</v>
      </c>
      <c r="CC88" s="205">
        <f t="shared" si="10"/>
        <v>23500833.540000003</v>
      </c>
      <c r="CD88" s="101"/>
      <c r="CE88" s="101"/>
      <c r="CF88" s="101"/>
      <c r="CG88" s="101"/>
      <c r="CH88" s="101"/>
      <c r="CI88" s="101"/>
    </row>
    <row r="89" spans="1:87" s="102" customFormat="1">
      <c r="A89" s="134" t="s">
        <v>1647</v>
      </c>
      <c r="B89" s="295" t="s">
        <v>18</v>
      </c>
      <c r="C89" s="296" t="s">
        <v>19</v>
      </c>
      <c r="D89" s="297"/>
      <c r="E89" s="103"/>
      <c r="F89" s="298" t="s">
        <v>496</v>
      </c>
      <c r="G89" s="318" t="s">
        <v>497</v>
      </c>
      <c r="H89" s="204">
        <v>0</v>
      </c>
      <c r="I89" s="204">
        <v>73136.08</v>
      </c>
      <c r="J89" s="204">
        <v>1038457.29</v>
      </c>
      <c r="K89" s="204">
        <v>0</v>
      </c>
      <c r="L89" s="204">
        <v>0</v>
      </c>
      <c r="M89" s="204">
        <v>0</v>
      </c>
      <c r="N89" s="204">
        <v>8361139.25</v>
      </c>
      <c r="O89" s="204">
        <v>65845</v>
      </c>
      <c r="P89" s="204">
        <v>0</v>
      </c>
      <c r="Q89" s="204">
        <v>1001436</v>
      </c>
      <c r="R89" s="204">
        <v>0</v>
      </c>
      <c r="S89" s="204">
        <v>0</v>
      </c>
      <c r="T89" s="204">
        <v>210682.08</v>
      </c>
      <c r="U89" s="204">
        <v>1200</v>
      </c>
      <c r="V89" s="204">
        <v>0</v>
      </c>
      <c r="W89" s="204">
        <v>124150.45</v>
      </c>
      <c r="X89" s="204">
        <v>176524.98</v>
      </c>
      <c r="Y89" s="204">
        <v>0</v>
      </c>
      <c r="Z89" s="204">
        <v>2733680.25</v>
      </c>
      <c r="AA89" s="204">
        <v>910148.38</v>
      </c>
      <c r="AB89" s="204">
        <v>160644.31</v>
      </c>
      <c r="AC89" s="204">
        <v>841463</v>
      </c>
      <c r="AD89" s="204">
        <v>86718</v>
      </c>
      <c r="AE89" s="204">
        <v>77241</v>
      </c>
      <c r="AF89" s="204">
        <v>0</v>
      </c>
      <c r="AG89" s="204">
        <v>15718</v>
      </c>
      <c r="AH89" s="204">
        <v>0</v>
      </c>
      <c r="AI89" s="204">
        <v>3612756.28</v>
      </c>
      <c r="AJ89" s="204">
        <v>0</v>
      </c>
      <c r="AK89" s="204">
        <v>0</v>
      </c>
      <c r="AL89" s="204">
        <v>10299</v>
      </c>
      <c r="AM89" s="204">
        <v>5612.47</v>
      </c>
      <c r="AN89" s="204">
        <v>7801.8</v>
      </c>
      <c r="AO89" s="204">
        <v>0</v>
      </c>
      <c r="AP89" s="204">
        <v>2045</v>
      </c>
      <c r="AQ89" s="204">
        <v>0</v>
      </c>
      <c r="AR89" s="204">
        <v>20930</v>
      </c>
      <c r="AS89" s="204">
        <v>16757.13</v>
      </c>
      <c r="AT89" s="204">
        <v>31087.32</v>
      </c>
      <c r="AU89" s="204">
        <v>406160</v>
      </c>
      <c r="AV89" s="204">
        <v>20058.22</v>
      </c>
      <c r="AW89" s="204">
        <v>75937.78</v>
      </c>
      <c r="AX89" s="204">
        <v>157315.66</v>
      </c>
      <c r="AY89" s="204">
        <v>90221.16</v>
      </c>
      <c r="AZ89" s="204">
        <v>0</v>
      </c>
      <c r="BA89" s="204">
        <v>104080.04</v>
      </c>
      <c r="BB89" s="204">
        <v>892823.57</v>
      </c>
      <c r="BC89" s="204">
        <v>0</v>
      </c>
      <c r="BD89" s="204">
        <v>56957</v>
      </c>
      <c r="BE89" s="204">
        <v>3231.25</v>
      </c>
      <c r="BF89" s="204">
        <v>5154.12</v>
      </c>
      <c r="BG89" s="204">
        <v>0</v>
      </c>
      <c r="BH89" s="204">
        <v>780300</v>
      </c>
      <c r="BI89" s="204">
        <v>18852</v>
      </c>
      <c r="BJ89" s="204">
        <v>70211.34</v>
      </c>
      <c r="BK89" s="204">
        <v>0</v>
      </c>
      <c r="BL89" s="204">
        <v>0</v>
      </c>
      <c r="BM89" s="204">
        <v>0</v>
      </c>
      <c r="BN89" s="204">
        <v>588830.15</v>
      </c>
      <c r="BO89" s="204">
        <v>0</v>
      </c>
      <c r="BP89" s="204">
        <v>0</v>
      </c>
      <c r="BQ89" s="204">
        <v>0</v>
      </c>
      <c r="BR89" s="204">
        <v>0</v>
      </c>
      <c r="BS89" s="204">
        <v>0</v>
      </c>
      <c r="BT89" s="204">
        <v>0</v>
      </c>
      <c r="BU89" s="204">
        <v>0</v>
      </c>
      <c r="BV89" s="204">
        <v>0</v>
      </c>
      <c r="BW89" s="204">
        <v>0</v>
      </c>
      <c r="BX89" s="204">
        <v>0</v>
      </c>
      <c r="BY89" s="204">
        <v>0</v>
      </c>
      <c r="BZ89" s="204">
        <v>0</v>
      </c>
      <c r="CA89" s="204">
        <v>0</v>
      </c>
      <c r="CB89" s="204">
        <v>0</v>
      </c>
      <c r="CC89" s="205">
        <f t="shared" si="10"/>
        <v>22855605.359999999</v>
      </c>
      <c r="CD89" s="101"/>
      <c r="CE89" s="101"/>
      <c r="CF89" s="101"/>
      <c r="CG89" s="101"/>
      <c r="CH89" s="101"/>
      <c r="CI89" s="101"/>
    </row>
    <row r="90" spans="1:87" s="102" customFormat="1">
      <c r="A90" s="134" t="s">
        <v>1648</v>
      </c>
      <c r="B90" s="295" t="s">
        <v>18</v>
      </c>
      <c r="C90" s="296" t="s">
        <v>19</v>
      </c>
      <c r="D90" s="297"/>
      <c r="E90" s="103"/>
      <c r="F90" s="298" t="s">
        <v>498</v>
      </c>
      <c r="G90" s="318" t="s">
        <v>499</v>
      </c>
      <c r="H90" s="204">
        <v>0</v>
      </c>
      <c r="I90" s="204">
        <v>-10817.24</v>
      </c>
      <c r="J90" s="204">
        <v>0</v>
      </c>
      <c r="K90" s="204">
        <v>0</v>
      </c>
      <c r="L90" s="204">
        <v>0</v>
      </c>
      <c r="M90" s="204">
        <v>0</v>
      </c>
      <c r="N90" s="204">
        <v>-319907.75</v>
      </c>
      <c r="O90" s="204">
        <v>-35636.57</v>
      </c>
      <c r="P90" s="204">
        <v>0</v>
      </c>
      <c r="Q90" s="204">
        <v>-6670</v>
      </c>
      <c r="R90" s="204">
        <v>-12766.1</v>
      </c>
      <c r="S90" s="204">
        <v>0</v>
      </c>
      <c r="T90" s="204">
        <v>0</v>
      </c>
      <c r="U90" s="204">
        <v>-452</v>
      </c>
      <c r="V90" s="204">
        <v>0</v>
      </c>
      <c r="W90" s="204">
        <v>-38211.699999999997</v>
      </c>
      <c r="X90" s="204">
        <v>0</v>
      </c>
      <c r="Y90" s="204">
        <v>0</v>
      </c>
      <c r="Z90" s="204">
        <v>-156231.1</v>
      </c>
      <c r="AA90" s="204">
        <v>-142386.68</v>
      </c>
      <c r="AB90" s="204">
        <v>-21</v>
      </c>
      <c r="AC90" s="204">
        <v>0</v>
      </c>
      <c r="AD90" s="204">
        <v>13856.33</v>
      </c>
      <c r="AE90" s="204">
        <v>0</v>
      </c>
      <c r="AF90" s="204">
        <v>0</v>
      </c>
      <c r="AG90" s="204">
        <v>0</v>
      </c>
      <c r="AH90" s="204">
        <v>8998.19</v>
      </c>
      <c r="AI90" s="204">
        <v>0</v>
      </c>
      <c r="AJ90" s="204">
        <v>-4821.62</v>
      </c>
      <c r="AK90" s="204">
        <v>0</v>
      </c>
      <c r="AL90" s="204">
        <v>-21981.53</v>
      </c>
      <c r="AM90" s="204">
        <v>-13034</v>
      </c>
      <c r="AN90" s="204">
        <v>-54758</v>
      </c>
      <c r="AO90" s="204">
        <v>0</v>
      </c>
      <c r="AP90" s="204">
        <v>-31202</v>
      </c>
      <c r="AQ90" s="204">
        <v>-22544.32</v>
      </c>
      <c r="AR90" s="204">
        <v>-82466</v>
      </c>
      <c r="AS90" s="204">
        <v>-27432.25</v>
      </c>
      <c r="AT90" s="204">
        <v>-13667</v>
      </c>
      <c r="AU90" s="204">
        <v>-243889.12</v>
      </c>
      <c r="AV90" s="204">
        <v>0</v>
      </c>
      <c r="AW90" s="204">
        <v>-13283</v>
      </c>
      <c r="AX90" s="204">
        <v>-6554.5</v>
      </c>
      <c r="AY90" s="204">
        <v>45393.42</v>
      </c>
      <c r="AZ90" s="204">
        <v>-30946</v>
      </c>
      <c r="BA90" s="204">
        <v>-3785</v>
      </c>
      <c r="BB90" s="204">
        <v>0</v>
      </c>
      <c r="BC90" s="204">
        <v>-66149</v>
      </c>
      <c r="BD90" s="204">
        <v>-14090.16</v>
      </c>
      <c r="BE90" s="204">
        <v>0</v>
      </c>
      <c r="BF90" s="204">
        <v>0</v>
      </c>
      <c r="BG90" s="204">
        <v>0</v>
      </c>
      <c r="BH90" s="204">
        <v>0</v>
      </c>
      <c r="BI90" s="204">
        <v>-224122</v>
      </c>
      <c r="BJ90" s="204">
        <v>0</v>
      </c>
      <c r="BK90" s="204">
        <v>0</v>
      </c>
      <c r="BL90" s="204">
        <v>0</v>
      </c>
      <c r="BM90" s="204">
        <v>0</v>
      </c>
      <c r="BN90" s="204">
        <v>0</v>
      </c>
      <c r="BO90" s="204">
        <v>0</v>
      </c>
      <c r="BP90" s="204">
        <v>0</v>
      </c>
      <c r="BQ90" s="204">
        <v>2825.75</v>
      </c>
      <c r="BR90" s="204">
        <v>0</v>
      </c>
      <c r="BS90" s="204">
        <v>0</v>
      </c>
      <c r="BT90" s="204">
        <v>-417392.13</v>
      </c>
      <c r="BU90" s="204">
        <v>0</v>
      </c>
      <c r="BV90" s="204">
        <v>0</v>
      </c>
      <c r="BW90" s="204">
        <v>0</v>
      </c>
      <c r="BX90" s="204">
        <v>0</v>
      </c>
      <c r="BY90" s="204">
        <v>-25861</v>
      </c>
      <c r="BZ90" s="204">
        <v>0</v>
      </c>
      <c r="CA90" s="204">
        <v>0</v>
      </c>
      <c r="CB90" s="204">
        <v>0</v>
      </c>
      <c r="CC90" s="205">
        <f t="shared" si="10"/>
        <v>-1970005.08</v>
      </c>
      <c r="CD90" s="101"/>
      <c r="CE90" s="101"/>
      <c r="CF90" s="101"/>
      <c r="CG90" s="101"/>
      <c r="CH90" s="101"/>
      <c r="CI90" s="101"/>
    </row>
    <row r="91" spans="1:87" s="102" customFormat="1">
      <c r="A91" s="134" t="s">
        <v>1646</v>
      </c>
      <c r="B91" s="295" t="s">
        <v>18</v>
      </c>
      <c r="C91" s="296" t="s">
        <v>19</v>
      </c>
      <c r="D91" s="297"/>
      <c r="E91" s="103"/>
      <c r="F91" s="298" t="s">
        <v>500</v>
      </c>
      <c r="G91" s="318" t="s">
        <v>501</v>
      </c>
      <c r="H91" s="204">
        <v>12741900</v>
      </c>
      <c r="I91" s="183">
        <v>1685700</v>
      </c>
      <c r="J91" s="183">
        <v>13524500</v>
      </c>
      <c r="K91" s="183">
        <v>2586400</v>
      </c>
      <c r="L91" s="183">
        <v>2404600</v>
      </c>
      <c r="M91" s="183">
        <v>0</v>
      </c>
      <c r="N91" s="183">
        <v>6349000</v>
      </c>
      <c r="O91" s="183">
        <v>4783650</v>
      </c>
      <c r="P91" s="183">
        <v>1925960</v>
      </c>
      <c r="Q91" s="183">
        <v>6000000</v>
      </c>
      <c r="R91" s="183">
        <v>1414500</v>
      </c>
      <c r="S91" s="183">
        <v>2144400</v>
      </c>
      <c r="T91" s="183">
        <v>1777150</v>
      </c>
      <c r="U91" s="183">
        <v>3598000</v>
      </c>
      <c r="V91" s="183">
        <v>146790</v>
      </c>
      <c r="W91" s="183">
        <v>2126500</v>
      </c>
      <c r="X91" s="183">
        <v>1699000</v>
      </c>
      <c r="Y91" s="183">
        <v>346000</v>
      </c>
      <c r="Z91" s="183">
        <v>1741000</v>
      </c>
      <c r="AA91" s="183">
        <v>2898356</v>
      </c>
      <c r="AB91" s="183">
        <v>238500</v>
      </c>
      <c r="AC91" s="183">
        <v>3248126</v>
      </c>
      <c r="AD91" s="183">
        <v>821000</v>
      </c>
      <c r="AE91" s="183">
        <v>1245000</v>
      </c>
      <c r="AF91" s="183">
        <v>1685300</v>
      </c>
      <c r="AG91" s="183">
        <v>458000</v>
      </c>
      <c r="AH91" s="183">
        <v>1389314</v>
      </c>
      <c r="AI91" s="183">
        <v>3395500</v>
      </c>
      <c r="AJ91" s="183">
        <v>1970600</v>
      </c>
      <c r="AK91" s="183">
        <v>575500</v>
      </c>
      <c r="AL91" s="183">
        <v>1040500</v>
      </c>
      <c r="AM91" s="183">
        <v>631500</v>
      </c>
      <c r="AN91" s="183">
        <v>1180418</v>
      </c>
      <c r="AO91" s="183">
        <v>1771250</v>
      </c>
      <c r="AP91" s="183">
        <v>909000</v>
      </c>
      <c r="AQ91" s="183">
        <v>800000</v>
      </c>
      <c r="AR91" s="183">
        <v>784500</v>
      </c>
      <c r="AS91" s="183">
        <v>612000</v>
      </c>
      <c r="AT91" s="183">
        <v>1129500</v>
      </c>
      <c r="AU91" s="183">
        <v>2826500</v>
      </c>
      <c r="AV91" s="183">
        <v>1055750</v>
      </c>
      <c r="AW91" s="183">
        <v>1511900</v>
      </c>
      <c r="AX91" s="183">
        <v>903400</v>
      </c>
      <c r="AY91" s="183">
        <v>1043779</v>
      </c>
      <c r="AZ91" s="183">
        <v>188500</v>
      </c>
      <c r="BA91" s="183">
        <v>1062000</v>
      </c>
      <c r="BB91" s="183">
        <v>1438000</v>
      </c>
      <c r="BC91" s="183">
        <v>845500</v>
      </c>
      <c r="BD91" s="183">
        <v>2786330</v>
      </c>
      <c r="BE91" s="183">
        <v>0</v>
      </c>
      <c r="BF91" s="183">
        <v>1239500</v>
      </c>
      <c r="BG91" s="183">
        <v>279700</v>
      </c>
      <c r="BH91" s="183">
        <v>0</v>
      </c>
      <c r="BI91" s="183">
        <v>1663500</v>
      </c>
      <c r="BJ91" s="183">
        <v>645747</v>
      </c>
      <c r="BK91" s="183">
        <v>24000</v>
      </c>
      <c r="BL91" s="183">
        <v>26000</v>
      </c>
      <c r="BM91" s="183">
        <v>0</v>
      </c>
      <c r="BN91" s="183">
        <v>0</v>
      </c>
      <c r="BO91" s="183">
        <v>567601</v>
      </c>
      <c r="BP91" s="183">
        <v>297310</v>
      </c>
      <c r="BQ91" s="183">
        <v>344000</v>
      </c>
      <c r="BR91" s="183">
        <v>0</v>
      </c>
      <c r="BS91" s="183">
        <v>0</v>
      </c>
      <c r="BT91" s="183">
        <v>800000</v>
      </c>
      <c r="BU91" s="183">
        <v>247000</v>
      </c>
      <c r="BV91" s="183">
        <v>190000</v>
      </c>
      <c r="BW91" s="183">
        <v>810037</v>
      </c>
      <c r="BX91" s="183">
        <v>1375000</v>
      </c>
      <c r="BY91" s="183">
        <v>912250</v>
      </c>
      <c r="BZ91" s="183">
        <v>298120</v>
      </c>
      <c r="CA91" s="183">
        <v>98000</v>
      </c>
      <c r="CB91" s="183">
        <v>0</v>
      </c>
      <c r="CC91" s="205">
        <f t="shared" si="10"/>
        <v>117258338</v>
      </c>
      <c r="CD91" s="101"/>
      <c r="CE91" s="101"/>
      <c r="CF91" s="101"/>
      <c r="CG91" s="101"/>
      <c r="CH91" s="101"/>
      <c r="CI91" s="101"/>
    </row>
    <row r="92" spans="1:87" s="102" customFormat="1">
      <c r="A92" s="134" t="s">
        <v>1648</v>
      </c>
      <c r="B92" s="295" t="s">
        <v>18</v>
      </c>
      <c r="C92" s="296" t="s">
        <v>19</v>
      </c>
      <c r="D92" s="297"/>
      <c r="E92" s="103"/>
      <c r="F92" s="298" t="s">
        <v>502</v>
      </c>
      <c r="G92" s="318" t="s">
        <v>503</v>
      </c>
      <c r="H92" s="204">
        <v>5328202.9400000004</v>
      </c>
      <c r="I92" s="183">
        <v>0</v>
      </c>
      <c r="J92" s="183">
        <v>4913860.47</v>
      </c>
      <c r="K92" s="183">
        <v>0</v>
      </c>
      <c r="L92" s="183">
        <v>0</v>
      </c>
      <c r="M92" s="183">
        <v>0</v>
      </c>
      <c r="N92" s="183">
        <v>984123.87</v>
      </c>
      <c r="O92" s="183">
        <v>0</v>
      </c>
      <c r="P92" s="183">
        <v>0</v>
      </c>
      <c r="Q92" s="183">
        <v>0</v>
      </c>
      <c r="R92" s="183">
        <v>0</v>
      </c>
      <c r="S92" s="183">
        <v>0</v>
      </c>
      <c r="T92" s="183">
        <v>0</v>
      </c>
      <c r="U92" s="183">
        <v>0</v>
      </c>
      <c r="V92" s="183">
        <v>0</v>
      </c>
      <c r="W92" s="183">
        <v>0</v>
      </c>
      <c r="X92" s="183">
        <v>0</v>
      </c>
      <c r="Y92" s="183">
        <v>0</v>
      </c>
      <c r="Z92" s="183">
        <v>0</v>
      </c>
      <c r="AA92" s="183">
        <v>0</v>
      </c>
      <c r="AB92" s="183">
        <v>0</v>
      </c>
      <c r="AC92" s="183">
        <v>49020</v>
      </c>
      <c r="AD92" s="183">
        <v>0</v>
      </c>
      <c r="AE92" s="183">
        <v>0</v>
      </c>
      <c r="AF92" s="183">
        <v>7263609.7999999998</v>
      </c>
      <c r="AG92" s="183">
        <v>0</v>
      </c>
      <c r="AH92" s="183">
        <v>5227299.3099999996</v>
      </c>
      <c r="AI92" s="183">
        <v>0</v>
      </c>
      <c r="AJ92" s="183">
        <v>2517934.37</v>
      </c>
      <c r="AK92" s="183">
        <v>1261527.1599999999</v>
      </c>
      <c r="AL92" s="183">
        <v>734639.01</v>
      </c>
      <c r="AM92" s="183">
        <v>528335.68999999994</v>
      </c>
      <c r="AN92" s="183">
        <v>4492042.83</v>
      </c>
      <c r="AO92" s="183">
        <v>4256720.45</v>
      </c>
      <c r="AP92" s="183">
        <v>760993.41</v>
      </c>
      <c r="AQ92" s="183">
        <v>715089.24</v>
      </c>
      <c r="AR92" s="183">
        <v>1362058.57</v>
      </c>
      <c r="AS92" s="183">
        <v>415264.25</v>
      </c>
      <c r="AT92" s="183">
        <v>1129513.69</v>
      </c>
      <c r="AU92" s="183">
        <v>166000</v>
      </c>
      <c r="AV92" s="183">
        <v>1878834</v>
      </c>
      <c r="AW92" s="183">
        <v>1519600</v>
      </c>
      <c r="AX92" s="183">
        <v>0</v>
      </c>
      <c r="AY92" s="183">
        <v>0</v>
      </c>
      <c r="AZ92" s="183">
        <v>0</v>
      </c>
      <c r="BA92" s="183">
        <v>0</v>
      </c>
      <c r="BB92" s="183">
        <v>0</v>
      </c>
      <c r="BC92" s="183">
        <v>13110.4</v>
      </c>
      <c r="BD92" s="183">
        <v>0</v>
      </c>
      <c r="BE92" s="183">
        <v>300000</v>
      </c>
      <c r="BF92" s="183">
        <v>0</v>
      </c>
      <c r="BG92" s="183">
        <v>0</v>
      </c>
      <c r="BH92" s="183">
        <v>0</v>
      </c>
      <c r="BI92" s="183">
        <v>860</v>
      </c>
      <c r="BJ92" s="183">
        <v>881857.7</v>
      </c>
      <c r="BK92" s="183">
        <v>0</v>
      </c>
      <c r="BL92" s="183">
        <v>0</v>
      </c>
      <c r="BM92" s="183">
        <v>0</v>
      </c>
      <c r="BN92" s="183">
        <v>0</v>
      </c>
      <c r="BO92" s="183">
        <v>142178.63</v>
      </c>
      <c r="BP92" s="183">
        <v>28800</v>
      </c>
      <c r="BQ92" s="183">
        <v>0</v>
      </c>
      <c r="BR92" s="183">
        <v>0</v>
      </c>
      <c r="BS92" s="183">
        <v>0</v>
      </c>
      <c r="BT92" s="183">
        <v>2011124.04</v>
      </c>
      <c r="BU92" s="183">
        <v>83449.929999999993</v>
      </c>
      <c r="BV92" s="183">
        <v>0</v>
      </c>
      <c r="BW92" s="183">
        <v>0</v>
      </c>
      <c r="BX92" s="183">
        <v>2994965</v>
      </c>
      <c r="BY92" s="183">
        <v>0</v>
      </c>
      <c r="BZ92" s="183">
        <v>0</v>
      </c>
      <c r="CA92" s="183">
        <v>0</v>
      </c>
      <c r="CB92" s="183">
        <v>0</v>
      </c>
      <c r="CC92" s="205">
        <f t="shared" si="10"/>
        <v>51961014.760000005</v>
      </c>
      <c r="CD92" s="101"/>
      <c r="CE92" s="101"/>
      <c r="CF92" s="101"/>
      <c r="CG92" s="101"/>
      <c r="CH92" s="101"/>
      <c r="CI92" s="101"/>
    </row>
    <row r="93" spans="1:87" s="102" customFormat="1">
      <c r="A93" s="134" t="s">
        <v>1648</v>
      </c>
      <c r="B93" s="295" t="s">
        <v>18</v>
      </c>
      <c r="C93" s="296" t="s">
        <v>19</v>
      </c>
      <c r="D93" s="297"/>
      <c r="E93" s="103"/>
      <c r="F93" s="298" t="s">
        <v>504</v>
      </c>
      <c r="G93" s="318" t="s">
        <v>505</v>
      </c>
      <c r="H93" s="204">
        <v>1100677</v>
      </c>
      <c r="I93" s="183">
        <v>0</v>
      </c>
      <c r="J93" s="183">
        <v>0</v>
      </c>
      <c r="K93" s="183">
        <v>0</v>
      </c>
      <c r="L93" s="183">
        <v>0</v>
      </c>
      <c r="M93" s="183">
        <v>0</v>
      </c>
      <c r="N93" s="183">
        <v>0</v>
      </c>
      <c r="O93" s="183">
        <v>0</v>
      </c>
      <c r="P93" s="183">
        <v>0</v>
      </c>
      <c r="Q93" s="183">
        <v>0</v>
      </c>
      <c r="R93" s="183">
        <v>0</v>
      </c>
      <c r="S93" s="183">
        <v>0</v>
      </c>
      <c r="T93" s="183">
        <v>0</v>
      </c>
      <c r="U93" s="183">
        <v>0</v>
      </c>
      <c r="V93" s="183">
        <v>0</v>
      </c>
      <c r="W93" s="183">
        <v>0</v>
      </c>
      <c r="X93" s="183">
        <v>0</v>
      </c>
      <c r="Y93" s="183">
        <v>0</v>
      </c>
      <c r="Z93" s="183">
        <v>3216947.26</v>
      </c>
      <c r="AA93" s="183">
        <v>0</v>
      </c>
      <c r="AB93" s="183">
        <v>51000</v>
      </c>
      <c r="AC93" s="183">
        <v>0</v>
      </c>
      <c r="AD93" s="183">
        <v>0</v>
      </c>
      <c r="AE93" s="183">
        <v>0</v>
      </c>
      <c r="AF93" s="183">
        <v>0</v>
      </c>
      <c r="AG93" s="183">
        <v>0</v>
      </c>
      <c r="AH93" s="183">
        <v>282331.8</v>
      </c>
      <c r="AI93" s="183">
        <v>1100000</v>
      </c>
      <c r="AJ93" s="183">
        <v>0</v>
      </c>
      <c r="AK93" s="183">
        <v>0</v>
      </c>
      <c r="AL93" s="183">
        <v>94240</v>
      </c>
      <c r="AM93" s="183">
        <v>136000</v>
      </c>
      <c r="AN93" s="183">
        <v>0</v>
      </c>
      <c r="AO93" s="183">
        <v>0</v>
      </c>
      <c r="AP93" s="183">
        <v>170000</v>
      </c>
      <c r="AQ93" s="183">
        <v>179000</v>
      </c>
      <c r="AR93" s="183">
        <v>355000</v>
      </c>
      <c r="AS93" s="183">
        <v>0</v>
      </c>
      <c r="AT93" s="183">
        <v>45000</v>
      </c>
      <c r="AU93" s="183">
        <v>0</v>
      </c>
      <c r="AV93" s="183">
        <v>0</v>
      </c>
      <c r="AW93" s="183">
        <v>0</v>
      </c>
      <c r="AX93" s="183">
        <v>0</v>
      </c>
      <c r="AY93" s="183">
        <v>0</v>
      </c>
      <c r="AZ93" s="183">
        <v>0</v>
      </c>
      <c r="BA93" s="183">
        <v>0</v>
      </c>
      <c r="BB93" s="183">
        <v>300000</v>
      </c>
      <c r="BC93" s="183">
        <v>0</v>
      </c>
      <c r="BD93" s="183">
        <v>0</v>
      </c>
      <c r="BE93" s="183">
        <v>0</v>
      </c>
      <c r="BF93" s="183">
        <v>0</v>
      </c>
      <c r="BG93" s="183">
        <v>0</v>
      </c>
      <c r="BH93" s="183">
        <v>300000</v>
      </c>
      <c r="BI93" s="183">
        <v>431643</v>
      </c>
      <c r="BJ93" s="183">
        <v>0</v>
      </c>
      <c r="BK93" s="183">
        <v>0</v>
      </c>
      <c r="BL93" s="183">
        <v>0</v>
      </c>
      <c r="BM93" s="183">
        <v>0</v>
      </c>
      <c r="BN93" s="183">
        <v>481300.98</v>
      </c>
      <c r="BO93" s="183">
        <v>0</v>
      </c>
      <c r="BP93" s="183">
        <v>0</v>
      </c>
      <c r="BQ93" s="183">
        <v>5032</v>
      </c>
      <c r="BR93" s="183">
        <v>0</v>
      </c>
      <c r="BS93" s="183">
        <v>0</v>
      </c>
      <c r="BT93" s="183">
        <v>1246243.8999999999</v>
      </c>
      <c r="BU93" s="183">
        <v>0</v>
      </c>
      <c r="BV93" s="183">
        <v>0</v>
      </c>
      <c r="BW93" s="183">
        <v>0</v>
      </c>
      <c r="BX93" s="183">
        <v>0</v>
      </c>
      <c r="BY93" s="183">
        <v>0</v>
      </c>
      <c r="BZ93" s="183">
        <v>0</v>
      </c>
      <c r="CA93" s="183">
        <v>0</v>
      </c>
      <c r="CB93" s="183">
        <v>0</v>
      </c>
      <c r="CC93" s="205">
        <f t="shared" si="10"/>
        <v>9494415.9399999995</v>
      </c>
      <c r="CD93" s="101"/>
      <c r="CE93" s="101"/>
      <c r="CF93" s="101"/>
      <c r="CG93" s="101"/>
      <c r="CH93" s="101"/>
      <c r="CI93" s="101"/>
    </row>
    <row r="94" spans="1:87" s="102" customFormat="1">
      <c r="A94" s="134" t="s">
        <v>1648</v>
      </c>
      <c r="B94" s="295" t="s">
        <v>18</v>
      </c>
      <c r="C94" s="296" t="s">
        <v>19</v>
      </c>
      <c r="D94" s="297"/>
      <c r="E94" s="103"/>
      <c r="F94" s="298" t="s">
        <v>1588</v>
      </c>
      <c r="G94" s="318" t="s">
        <v>1707</v>
      </c>
      <c r="H94" s="204">
        <v>0</v>
      </c>
      <c r="I94" s="204">
        <v>0</v>
      </c>
      <c r="J94" s="204">
        <v>0</v>
      </c>
      <c r="K94" s="204">
        <v>0</v>
      </c>
      <c r="L94" s="204">
        <v>0</v>
      </c>
      <c r="M94" s="204">
        <v>0</v>
      </c>
      <c r="N94" s="204">
        <v>24640.25</v>
      </c>
      <c r="O94" s="204">
        <v>884.5</v>
      </c>
      <c r="P94" s="204">
        <v>0</v>
      </c>
      <c r="Q94" s="204">
        <v>0</v>
      </c>
      <c r="R94" s="204">
        <v>0</v>
      </c>
      <c r="S94" s="204">
        <v>0</v>
      </c>
      <c r="T94" s="204">
        <v>0</v>
      </c>
      <c r="U94" s="204">
        <v>0</v>
      </c>
      <c r="V94" s="204">
        <v>0</v>
      </c>
      <c r="W94" s="204">
        <v>0</v>
      </c>
      <c r="X94" s="204">
        <v>0</v>
      </c>
      <c r="Y94" s="204">
        <v>0</v>
      </c>
      <c r="Z94" s="204">
        <v>33255905.300000001</v>
      </c>
      <c r="AA94" s="204">
        <v>9669.7999999999993</v>
      </c>
      <c r="AB94" s="204">
        <v>0</v>
      </c>
      <c r="AC94" s="204">
        <v>0</v>
      </c>
      <c r="AD94" s="204">
        <v>18558.79</v>
      </c>
      <c r="AE94" s="204">
        <v>0</v>
      </c>
      <c r="AF94" s="204">
        <v>0</v>
      </c>
      <c r="AG94" s="204">
        <v>0</v>
      </c>
      <c r="AH94" s="204">
        <v>0</v>
      </c>
      <c r="AI94" s="204">
        <v>0</v>
      </c>
      <c r="AJ94" s="204">
        <v>0</v>
      </c>
      <c r="AK94" s="204">
        <v>0</v>
      </c>
      <c r="AL94" s="204">
        <v>0</v>
      </c>
      <c r="AM94" s="204">
        <v>0</v>
      </c>
      <c r="AN94" s="204">
        <v>0</v>
      </c>
      <c r="AO94" s="204">
        <v>0</v>
      </c>
      <c r="AP94" s="204">
        <v>0</v>
      </c>
      <c r="AQ94" s="204">
        <v>0</v>
      </c>
      <c r="AR94" s="204">
        <v>0</v>
      </c>
      <c r="AS94" s="204">
        <v>0</v>
      </c>
      <c r="AT94" s="204">
        <v>0</v>
      </c>
      <c r="AU94" s="204">
        <v>2296.5</v>
      </c>
      <c r="AV94" s="204">
        <v>0</v>
      </c>
      <c r="AW94" s="204">
        <v>41102.5</v>
      </c>
      <c r="AX94" s="204">
        <v>254252.5</v>
      </c>
      <c r="AY94" s="204">
        <v>139049.04999999999</v>
      </c>
      <c r="AZ94" s="204">
        <v>0</v>
      </c>
      <c r="BA94" s="204">
        <v>15421.15</v>
      </c>
      <c r="BB94" s="204">
        <v>0</v>
      </c>
      <c r="BC94" s="204">
        <v>0</v>
      </c>
      <c r="BD94" s="204">
        <v>0</v>
      </c>
      <c r="BE94" s="204">
        <v>0</v>
      </c>
      <c r="BF94" s="204">
        <v>0</v>
      </c>
      <c r="BG94" s="204">
        <v>0</v>
      </c>
      <c r="BH94" s="204">
        <v>0</v>
      </c>
      <c r="BI94" s="204">
        <v>208660.5</v>
      </c>
      <c r="BJ94" s="204">
        <v>0</v>
      </c>
      <c r="BK94" s="204">
        <v>0</v>
      </c>
      <c r="BL94" s="204">
        <v>0</v>
      </c>
      <c r="BM94" s="204">
        <v>0</v>
      </c>
      <c r="BN94" s="204">
        <v>0</v>
      </c>
      <c r="BO94" s="204">
        <v>0</v>
      </c>
      <c r="BP94" s="204">
        <v>3083.7</v>
      </c>
      <c r="BQ94" s="204">
        <v>0</v>
      </c>
      <c r="BR94" s="204">
        <v>0</v>
      </c>
      <c r="BS94" s="204">
        <v>0</v>
      </c>
      <c r="BT94" s="204">
        <v>0</v>
      </c>
      <c r="BU94" s="204">
        <v>2466</v>
      </c>
      <c r="BV94" s="204">
        <v>0</v>
      </c>
      <c r="BW94" s="204">
        <v>0</v>
      </c>
      <c r="BX94" s="204">
        <v>532214.55000000005</v>
      </c>
      <c r="BY94" s="204">
        <v>7878</v>
      </c>
      <c r="BZ94" s="204">
        <v>0</v>
      </c>
      <c r="CA94" s="204">
        <v>0</v>
      </c>
      <c r="CB94" s="204">
        <v>0</v>
      </c>
      <c r="CC94" s="205">
        <f t="shared" si="10"/>
        <v>34516083.089999996</v>
      </c>
      <c r="CD94" s="101"/>
      <c r="CE94" s="101"/>
      <c r="CF94" s="101"/>
      <c r="CG94" s="101"/>
      <c r="CH94" s="101"/>
      <c r="CI94" s="101"/>
    </row>
    <row r="95" spans="1:87" s="311" customFormat="1">
      <c r="A95" s="309"/>
      <c r="B95" s="421" t="s">
        <v>506</v>
      </c>
      <c r="C95" s="422"/>
      <c r="D95" s="422"/>
      <c r="E95" s="422"/>
      <c r="F95" s="422"/>
      <c r="G95" s="423"/>
      <c r="H95" s="207">
        <f>SUM(H79:H94)</f>
        <v>33470077.73</v>
      </c>
      <c r="I95" s="207">
        <f t="shared" ref="I95:BT95" si="15">SUM(I79:I94)</f>
        <v>2110366.09</v>
      </c>
      <c r="J95" s="207">
        <f t="shared" si="15"/>
        <v>23880701.489999998</v>
      </c>
      <c r="K95" s="207">
        <f t="shared" si="15"/>
        <v>3195320</v>
      </c>
      <c r="L95" s="207">
        <f t="shared" si="15"/>
        <v>3632966.29</v>
      </c>
      <c r="M95" s="207">
        <f t="shared" si="15"/>
        <v>0</v>
      </c>
      <c r="N95" s="207">
        <f t="shared" si="15"/>
        <v>25516892.699999999</v>
      </c>
      <c r="O95" s="207">
        <f t="shared" si="15"/>
        <v>6784477.2999999998</v>
      </c>
      <c r="P95" s="207">
        <f t="shared" si="15"/>
        <v>3341200.81</v>
      </c>
      <c r="Q95" s="207">
        <f t="shared" si="15"/>
        <v>14466317.969999999</v>
      </c>
      <c r="R95" s="207">
        <f t="shared" si="15"/>
        <v>2144993.21</v>
      </c>
      <c r="S95" s="207">
        <f t="shared" si="15"/>
        <v>3591320.9400000004</v>
      </c>
      <c r="T95" s="207">
        <f t="shared" si="15"/>
        <v>4619728</v>
      </c>
      <c r="U95" s="207">
        <f t="shared" si="15"/>
        <v>10365948.09</v>
      </c>
      <c r="V95" s="207">
        <f t="shared" si="15"/>
        <v>182197</v>
      </c>
      <c r="W95" s="207">
        <f t="shared" si="15"/>
        <v>5030894.07</v>
      </c>
      <c r="X95" s="207">
        <f t="shared" si="15"/>
        <v>3142126.26</v>
      </c>
      <c r="Y95" s="207">
        <f t="shared" si="15"/>
        <v>577113.02</v>
      </c>
      <c r="Z95" s="207">
        <f t="shared" si="15"/>
        <v>51605714.040000007</v>
      </c>
      <c r="AA95" s="207">
        <f t="shared" si="15"/>
        <v>6228693.3199999994</v>
      </c>
      <c r="AB95" s="207">
        <f t="shared" si="15"/>
        <v>1196886.6100000001</v>
      </c>
      <c r="AC95" s="207">
        <f t="shared" si="15"/>
        <v>7695302.1600000001</v>
      </c>
      <c r="AD95" s="207">
        <f t="shared" si="15"/>
        <v>1961379.8900000001</v>
      </c>
      <c r="AE95" s="207">
        <f t="shared" si="15"/>
        <v>2619640.2400000002</v>
      </c>
      <c r="AF95" s="207">
        <f t="shared" si="15"/>
        <v>11178354.24</v>
      </c>
      <c r="AG95" s="207">
        <f t="shared" si="15"/>
        <v>506007.56</v>
      </c>
      <c r="AH95" s="207">
        <f t="shared" si="15"/>
        <v>8137941.3099999996</v>
      </c>
      <c r="AI95" s="207">
        <f t="shared" si="15"/>
        <v>16808873.059999999</v>
      </c>
      <c r="AJ95" s="207">
        <f t="shared" si="15"/>
        <v>5141985.8100000005</v>
      </c>
      <c r="AK95" s="207">
        <f t="shared" si="15"/>
        <v>2051754.56</v>
      </c>
      <c r="AL95" s="207">
        <f t="shared" si="15"/>
        <v>2519512.84</v>
      </c>
      <c r="AM95" s="207">
        <f t="shared" si="15"/>
        <v>1612225.75</v>
      </c>
      <c r="AN95" s="207">
        <f t="shared" si="15"/>
        <v>7054058.9800000004</v>
      </c>
      <c r="AO95" s="207">
        <f t="shared" si="15"/>
        <v>9372294.6400000006</v>
      </c>
      <c r="AP95" s="207">
        <f t="shared" si="15"/>
        <v>2445288.7600000002</v>
      </c>
      <c r="AQ95" s="207">
        <f t="shared" si="15"/>
        <v>3295464.9699999997</v>
      </c>
      <c r="AR95" s="207">
        <f t="shared" si="15"/>
        <v>3467223.33</v>
      </c>
      <c r="AS95" s="207">
        <f t="shared" si="15"/>
        <v>1447000.19</v>
      </c>
      <c r="AT95" s="207">
        <f t="shared" si="15"/>
        <v>3050579.55</v>
      </c>
      <c r="AU95" s="207">
        <f t="shared" si="15"/>
        <v>12753015.92</v>
      </c>
      <c r="AV95" s="207">
        <f t="shared" si="15"/>
        <v>5885767.8100000005</v>
      </c>
      <c r="AW95" s="207">
        <f t="shared" si="15"/>
        <v>6944611.7799999993</v>
      </c>
      <c r="AX95" s="207">
        <f t="shared" si="15"/>
        <v>4239143.0999999996</v>
      </c>
      <c r="AY95" s="207">
        <f t="shared" si="15"/>
        <v>1965487.6700000002</v>
      </c>
      <c r="AZ95" s="207">
        <f t="shared" si="15"/>
        <v>258633</v>
      </c>
      <c r="BA95" s="207">
        <f t="shared" si="15"/>
        <v>1890805.16</v>
      </c>
      <c r="BB95" s="207">
        <f t="shared" si="15"/>
        <v>7223704.9700000007</v>
      </c>
      <c r="BC95" s="207">
        <f t="shared" si="15"/>
        <v>1406426.4</v>
      </c>
      <c r="BD95" s="207">
        <f t="shared" si="15"/>
        <v>3555868.51</v>
      </c>
      <c r="BE95" s="207">
        <f t="shared" si="15"/>
        <v>383729.25</v>
      </c>
      <c r="BF95" s="207">
        <f t="shared" si="15"/>
        <v>2438881.54</v>
      </c>
      <c r="BG95" s="207">
        <f t="shared" si="15"/>
        <v>635243.54</v>
      </c>
      <c r="BH95" s="207">
        <f t="shared" si="15"/>
        <v>1857485.42</v>
      </c>
      <c r="BI95" s="207">
        <f t="shared" si="15"/>
        <v>3869428.63</v>
      </c>
      <c r="BJ95" s="207">
        <f t="shared" si="15"/>
        <v>2003270.94</v>
      </c>
      <c r="BK95" s="207">
        <f t="shared" si="15"/>
        <v>30428</v>
      </c>
      <c r="BL95" s="207">
        <f t="shared" si="15"/>
        <v>36540.83</v>
      </c>
      <c r="BM95" s="207">
        <f t="shared" si="15"/>
        <v>1562304.1600000001</v>
      </c>
      <c r="BN95" s="207">
        <f t="shared" si="15"/>
        <v>1317439.8599999999</v>
      </c>
      <c r="BO95" s="207">
        <f t="shared" si="15"/>
        <v>1610983.63</v>
      </c>
      <c r="BP95" s="207">
        <f t="shared" si="15"/>
        <v>363306.7</v>
      </c>
      <c r="BQ95" s="207">
        <f t="shared" si="15"/>
        <v>470306.37</v>
      </c>
      <c r="BR95" s="207">
        <f t="shared" si="15"/>
        <v>61114</v>
      </c>
      <c r="BS95" s="207">
        <f t="shared" si="15"/>
        <v>53897</v>
      </c>
      <c r="BT95" s="207">
        <f t="shared" si="15"/>
        <v>10474818.83</v>
      </c>
      <c r="BU95" s="207">
        <f t="shared" ref="BU95:CB95" si="16">SUM(BU79:BU94)</f>
        <v>511729.93</v>
      </c>
      <c r="BV95" s="207">
        <f t="shared" si="16"/>
        <v>411278</v>
      </c>
      <c r="BW95" s="207">
        <f t="shared" si="16"/>
        <v>1285928.51</v>
      </c>
      <c r="BX95" s="207">
        <f t="shared" si="16"/>
        <v>6386523.1699999999</v>
      </c>
      <c r="BY95" s="207">
        <f t="shared" si="16"/>
        <v>1831823.6600000001</v>
      </c>
      <c r="BZ95" s="207">
        <f t="shared" si="16"/>
        <v>552871.25</v>
      </c>
      <c r="CA95" s="207">
        <f t="shared" si="16"/>
        <v>117885</v>
      </c>
      <c r="CB95" s="207">
        <f t="shared" si="16"/>
        <v>0</v>
      </c>
      <c r="CC95" s="207">
        <f>SUM(CC79:CC94)</f>
        <v>379839505.31999993</v>
      </c>
      <c r="CD95" s="310"/>
      <c r="CE95" s="310"/>
      <c r="CF95" s="310"/>
      <c r="CG95" s="310"/>
      <c r="CH95" s="310"/>
      <c r="CI95" s="310"/>
    </row>
    <row r="96" spans="1:87" s="102" customFormat="1" ht="24.75" customHeight="1">
      <c r="A96" s="134" t="s">
        <v>1648</v>
      </c>
      <c r="B96" s="295" t="s">
        <v>20</v>
      </c>
      <c r="C96" s="296" t="s">
        <v>21</v>
      </c>
      <c r="D96" s="297">
        <v>43050</v>
      </c>
      <c r="E96" s="296" t="s">
        <v>507</v>
      </c>
      <c r="F96" s="298" t="s">
        <v>508</v>
      </c>
      <c r="G96" s="299" t="s">
        <v>509</v>
      </c>
      <c r="H96" s="204">
        <v>0</v>
      </c>
      <c r="I96" s="183">
        <v>0</v>
      </c>
      <c r="J96" s="183">
        <v>0</v>
      </c>
      <c r="K96" s="183">
        <v>0</v>
      </c>
      <c r="L96" s="183">
        <v>0</v>
      </c>
      <c r="M96" s="183">
        <v>0</v>
      </c>
      <c r="N96" s="183">
        <v>0</v>
      </c>
      <c r="O96" s="183">
        <v>0</v>
      </c>
      <c r="P96" s="183">
        <v>0</v>
      </c>
      <c r="Q96" s="183">
        <v>0</v>
      </c>
      <c r="R96" s="183">
        <v>0</v>
      </c>
      <c r="S96" s="183">
        <v>0</v>
      </c>
      <c r="T96" s="183">
        <v>0</v>
      </c>
      <c r="U96" s="183">
        <v>0</v>
      </c>
      <c r="V96" s="183">
        <v>0</v>
      </c>
      <c r="W96" s="183">
        <v>0</v>
      </c>
      <c r="X96" s="183">
        <v>0</v>
      </c>
      <c r="Y96" s="183">
        <v>0</v>
      </c>
      <c r="Z96" s="183">
        <v>0</v>
      </c>
      <c r="AA96" s="183">
        <v>0</v>
      </c>
      <c r="AB96" s="183">
        <v>0</v>
      </c>
      <c r="AC96" s="183">
        <v>0</v>
      </c>
      <c r="AD96" s="183">
        <v>0</v>
      </c>
      <c r="AE96" s="183">
        <v>0</v>
      </c>
      <c r="AF96" s="183">
        <v>0</v>
      </c>
      <c r="AG96" s="183">
        <v>0</v>
      </c>
      <c r="AH96" s="183">
        <v>0</v>
      </c>
      <c r="AI96" s="183">
        <v>0</v>
      </c>
      <c r="AJ96" s="183">
        <v>0</v>
      </c>
      <c r="AK96" s="183">
        <v>0</v>
      </c>
      <c r="AL96" s="183">
        <v>0</v>
      </c>
      <c r="AM96" s="183">
        <v>0</v>
      </c>
      <c r="AN96" s="183">
        <v>0</v>
      </c>
      <c r="AO96" s="183">
        <v>0</v>
      </c>
      <c r="AP96" s="183">
        <v>0</v>
      </c>
      <c r="AQ96" s="183">
        <v>0</v>
      </c>
      <c r="AR96" s="183">
        <v>0</v>
      </c>
      <c r="AS96" s="183">
        <v>0</v>
      </c>
      <c r="AT96" s="183">
        <v>2166286</v>
      </c>
      <c r="AU96" s="183">
        <v>0</v>
      </c>
      <c r="AV96" s="183">
        <v>0</v>
      </c>
      <c r="AW96" s="183">
        <v>0</v>
      </c>
      <c r="AX96" s="183">
        <v>0</v>
      </c>
      <c r="AY96" s="183">
        <v>0</v>
      </c>
      <c r="AZ96" s="183">
        <v>0</v>
      </c>
      <c r="BA96" s="183">
        <v>0</v>
      </c>
      <c r="BB96" s="183">
        <v>0</v>
      </c>
      <c r="BC96" s="183">
        <v>0</v>
      </c>
      <c r="BD96" s="183">
        <v>0</v>
      </c>
      <c r="BE96" s="183">
        <v>0</v>
      </c>
      <c r="BF96" s="183">
        <v>0</v>
      </c>
      <c r="BG96" s="183">
        <v>0</v>
      </c>
      <c r="BH96" s="183">
        <v>0</v>
      </c>
      <c r="BI96" s="183">
        <v>0</v>
      </c>
      <c r="BJ96" s="183">
        <v>0</v>
      </c>
      <c r="BK96" s="183">
        <v>0</v>
      </c>
      <c r="BL96" s="183">
        <v>0</v>
      </c>
      <c r="BM96" s="183">
        <v>0</v>
      </c>
      <c r="BN96" s="183">
        <v>0</v>
      </c>
      <c r="BO96" s="183">
        <v>0</v>
      </c>
      <c r="BP96" s="183">
        <v>0</v>
      </c>
      <c r="BQ96" s="183">
        <v>0</v>
      </c>
      <c r="BR96" s="183">
        <v>0</v>
      </c>
      <c r="BS96" s="183">
        <v>0</v>
      </c>
      <c r="BT96" s="183">
        <v>0</v>
      </c>
      <c r="BU96" s="183">
        <v>0</v>
      </c>
      <c r="BV96" s="183">
        <v>0</v>
      </c>
      <c r="BW96" s="183">
        <v>249218</v>
      </c>
      <c r="BX96" s="183">
        <v>0</v>
      </c>
      <c r="BY96" s="183">
        <v>0</v>
      </c>
      <c r="BZ96" s="183">
        <v>0</v>
      </c>
      <c r="CA96" s="183">
        <v>0</v>
      </c>
      <c r="CB96" s="183">
        <v>0</v>
      </c>
      <c r="CC96" s="205">
        <f t="shared" si="10"/>
        <v>2415504</v>
      </c>
      <c r="CD96" s="101"/>
      <c r="CE96" s="101"/>
      <c r="CF96" s="101"/>
      <c r="CG96" s="101"/>
      <c r="CH96" s="101"/>
      <c r="CI96" s="101"/>
    </row>
    <row r="97" spans="1:87" s="102" customFormat="1" ht="24" customHeight="1">
      <c r="A97" s="134" t="s">
        <v>1648</v>
      </c>
      <c r="B97" s="295" t="s">
        <v>20</v>
      </c>
      <c r="C97" s="296" t="s">
        <v>21</v>
      </c>
      <c r="D97" s="297">
        <v>43050</v>
      </c>
      <c r="E97" s="296" t="s">
        <v>507</v>
      </c>
      <c r="F97" s="298" t="s">
        <v>510</v>
      </c>
      <c r="G97" s="299" t="s">
        <v>511</v>
      </c>
      <c r="H97" s="204">
        <v>0</v>
      </c>
      <c r="I97" s="204">
        <v>0</v>
      </c>
      <c r="J97" s="204">
        <v>0</v>
      </c>
      <c r="K97" s="204">
        <v>0</v>
      </c>
      <c r="L97" s="204">
        <v>0</v>
      </c>
      <c r="M97" s="204">
        <v>0</v>
      </c>
      <c r="N97" s="204">
        <v>0</v>
      </c>
      <c r="O97" s="204">
        <v>0</v>
      </c>
      <c r="P97" s="204">
        <v>0</v>
      </c>
      <c r="Q97" s="204">
        <v>0</v>
      </c>
      <c r="R97" s="204">
        <v>0</v>
      </c>
      <c r="S97" s="204">
        <v>0</v>
      </c>
      <c r="T97" s="204">
        <v>183670</v>
      </c>
      <c r="U97" s="204">
        <v>0</v>
      </c>
      <c r="V97" s="204">
        <v>0</v>
      </c>
      <c r="W97" s="204">
        <v>0</v>
      </c>
      <c r="X97" s="204">
        <v>0</v>
      </c>
      <c r="Y97" s="204">
        <v>0</v>
      </c>
      <c r="Z97" s="204">
        <v>0</v>
      </c>
      <c r="AA97" s="204">
        <v>0</v>
      </c>
      <c r="AB97" s="204">
        <v>0</v>
      </c>
      <c r="AC97" s="204">
        <v>0</v>
      </c>
      <c r="AD97" s="204">
        <v>0</v>
      </c>
      <c r="AE97" s="204">
        <v>0</v>
      </c>
      <c r="AF97" s="204">
        <v>0</v>
      </c>
      <c r="AG97" s="204">
        <v>0</v>
      </c>
      <c r="AH97" s="204">
        <v>0</v>
      </c>
      <c r="AI97" s="204">
        <v>0</v>
      </c>
      <c r="AJ97" s="204">
        <v>0</v>
      </c>
      <c r="AK97" s="204">
        <v>0</v>
      </c>
      <c r="AL97" s="204">
        <v>0</v>
      </c>
      <c r="AM97" s="204">
        <v>0</v>
      </c>
      <c r="AN97" s="204">
        <v>0</v>
      </c>
      <c r="AO97" s="204">
        <v>0</v>
      </c>
      <c r="AP97" s="204">
        <v>0</v>
      </c>
      <c r="AQ97" s="204">
        <v>0</v>
      </c>
      <c r="AR97" s="204">
        <v>0</v>
      </c>
      <c r="AS97" s="204">
        <v>0</v>
      </c>
      <c r="AT97" s="204">
        <v>0</v>
      </c>
      <c r="AU97" s="204">
        <v>0</v>
      </c>
      <c r="AV97" s="204">
        <v>0</v>
      </c>
      <c r="AW97" s="204">
        <v>0</v>
      </c>
      <c r="AX97" s="204">
        <v>0</v>
      </c>
      <c r="AY97" s="204">
        <v>0</v>
      </c>
      <c r="AZ97" s="204">
        <v>0</v>
      </c>
      <c r="BA97" s="204">
        <v>0</v>
      </c>
      <c r="BB97" s="204">
        <v>0</v>
      </c>
      <c r="BC97" s="204">
        <v>0</v>
      </c>
      <c r="BD97" s="204">
        <v>0</v>
      </c>
      <c r="BE97" s="204">
        <v>0</v>
      </c>
      <c r="BF97" s="204">
        <v>0</v>
      </c>
      <c r="BG97" s="204">
        <v>0</v>
      </c>
      <c r="BH97" s="204">
        <v>0</v>
      </c>
      <c r="BI97" s="204">
        <v>0</v>
      </c>
      <c r="BJ97" s="204">
        <v>0</v>
      </c>
      <c r="BK97" s="204">
        <v>0</v>
      </c>
      <c r="BL97" s="204">
        <v>0</v>
      </c>
      <c r="BM97" s="204">
        <v>0</v>
      </c>
      <c r="BN97" s="204">
        <v>0</v>
      </c>
      <c r="BO97" s="204">
        <v>0</v>
      </c>
      <c r="BP97" s="204">
        <v>0</v>
      </c>
      <c r="BQ97" s="204">
        <v>0</v>
      </c>
      <c r="BR97" s="204">
        <v>0</v>
      </c>
      <c r="BS97" s="204">
        <v>0</v>
      </c>
      <c r="BT97" s="204">
        <v>0</v>
      </c>
      <c r="BU97" s="204">
        <v>0</v>
      </c>
      <c r="BV97" s="204">
        <v>0</v>
      </c>
      <c r="BW97" s="204">
        <v>0</v>
      </c>
      <c r="BX97" s="204">
        <v>0</v>
      </c>
      <c r="BY97" s="204">
        <v>0</v>
      </c>
      <c r="BZ97" s="204">
        <v>0</v>
      </c>
      <c r="CA97" s="204">
        <v>0</v>
      </c>
      <c r="CB97" s="204">
        <v>0</v>
      </c>
      <c r="CC97" s="205">
        <f t="shared" si="10"/>
        <v>183670</v>
      </c>
      <c r="CD97" s="101"/>
      <c r="CE97" s="101"/>
      <c r="CF97" s="101"/>
      <c r="CG97" s="101"/>
      <c r="CH97" s="101"/>
      <c r="CI97" s="101"/>
    </row>
    <row r="98" spans="1:87" s="102" customFormat="1" ht="24" customHeight="1">
      <c r="A98" s="134" t="s">
        <v>1648</v>
      </c>
      <c r="B98" s="295" t="s">
        <v>20</v>
      </c>
      <c r="C98" s="296" t="s">
        <v>21</v>
      </c>
      <c r="D98" s="297">
        <v>43050</v>
      </c>
      <c r="E98" s="296" t="s">
        <v>507</v>
      </c>
      <c r="F98" s="298" t="s">
        <v>512</v>
      </c>
      <c r="G98" s="299" t="s">
        <v>513</v>
      </c>
      <c r="H98" s="204">
        <v>0</v>
      </c>
      <c r="I98" s="204">
        <v>0</v>
      </c>
      <c r="J98" s="204">
        <v>0</v>
      </c>
      <c r="K98" s="204">
        <v>0</v>
      </c>
      <c r="L98" s="204">
        <v>0</v>
      </c>
      <c r="M98" s="204">
        <v>0</v>
      </c>
      <c r="N98" s="204">
        <v>0</v>
      </c>
      <c r="O98" s="204">
        <v>0</v>
      </c>
      <c r="P98" s="204">
        <v>0</v>
      </c>
      <c r="Q98" s="204">
        <v>0</v>
      </c>
      <c r="R98" s="204">
        <v>0</v>
      </c>
      <c r="S98" s="204">
        <v>0</v>
      </c>
      <c r="T98" s="204">
        <v>51410</v>
      </c>
      <c r="U98" s="204">
        <v>0</v>
      </c>
      <c r="V98" s="204">
        <v>0</v>
      </c>
      <c r="W98" s="204">
        <v>0</v>
      </c>
      <c r="X98" s="204">
        <v>0</v>
      </c>
      <c r="Y98" s="204">
        <v>0</v>
      </c>
      <c r="Z98" s="204">
        <v>0</v>
      </c>
      <c r="AA98" s="204">
        <v>0</v>
      </c>
      <c r="AB98" s="204">
        <v>0</v>
      </c>
      <c r="AC98" s="204">
        <v>0</v>
      </c>
      <c r="AD98" s="204">
        <v>0</v>
      </c>
      <c r="AE98" s="204">
        <v>0</v>
      </c>
      <c r="AF98" s="204">
        <v>0</v>
      </c>
      <c r="AG98" s="204">
        <v>0</v>
      </c>
      <c r="AH98" s="204">
        <v>0</v>
      </c>
      <c r="AI98" s="204">
        <v>0</v>
      </c>
      <c r="AJ98" s="204">
        <v>0</v>
      </c>
      <c r="AK98" s="204">
        <v>0</v>
      </c>
      <c r="AL98" s="204">
        <v>0</v>
      </c>
      <c r="AM98" s="204">
        <v>0</v>
      </c>
      <c r="AN98" s="204">
        <v>0</v>
      </c>
      <c r="AO98" s="204">
        <v>0</v>
      </c>
      <c r="AP98" s="204">
        <v>0</v>
      </c>
      <c r="AQ98" s="204">
        <v>0</v>
      </c>
      <c r="AR98" s="204">
        <v>0</v>
      </c>
      <c r="AS98" s="204">
        <v>0</v>
      </c>
      <c r="AT98" s="204">
        <v>0</v>
      </c>
      <c r="AU98" s="204">
        <v>0</v>
      </c>
      <c r="AV98" s="204">
        <v>0</v>
      </c>
      <c r="AW98" s="204">
        <v>0</v>
      </c>
      <c r="AX98" s="204">
        <v>0</v>
      </c>
      <c r="AY98" s="204">
        <v>0</v>
      </c>
      <c r="AZ98" s="204">
        <v>0</v>
      </c>
      <c r="BA98" s="204">
        <v>0</v>
      </c>
      <c r="BB98" s="204">
        <v>0</v>
      </c>
      <c r="BC98" s="204">
        <v>0</v>
      </c>
      <c r="BD98" s="204">
        <v>0</v>
      </c>
      <c r="BE98" s="204">
        <v>0</v>
      </c>
      <c r="BF98" s="204">
        <v>0</v>
      </c>
      <c r="BG98" s="204">
        <v>0</v>
      </c>
      <c r="BH98" s="204">
        <v>0</v>
      </c>
      <c r="BI98" s="204">
        <v>0</v>
      </c>
      <c r="BJ98" s="204">
        <v>0</v>
      </c>
      <c r="BK98" s="204">
        <v>0</v>
      </c>
      <c r="BL98" s="204">
        <v>0</v>
      </c>
      <c r="BM98" s="204">
        <v>0</v>
      </c>
      <c r="BN98" s="204">
        <v>0</v>
      </c>
      <c r="BO98" s="204">
        <v>0</v>
      </c>
      <c r="BP98" s="204">
        <v>0</v>
      </c>
      <c r="BQ98" s="204">
        <v>0</v>
      </c>
      <c r="BR98" s="204">
        <v>0</v>
      </c>
      <c r="BS98" s="204">
        <v>0</v>
      </c>
      <c r="BT98" s="204">
        <v>0</v>
      </c>
      <c r="BU98" s="204">
        <v>0</v>
      </c>
      <c r="BV98" s="204">
        <v>0</v>
      </c>
      <c r="BW98" s="204">
        <v>1288832</v>
      </c>
      <c r="BX98" s="204">
        <v>0</v>
      </c>
      <c r="BY98" s="204">
        <v>0</v>
      </c>
      <c r="BZ98" s="204">
        <v>0</v>
      </c>
      <c r="CA98" s="204">
        <v>0</v>
      </c>
      <c r="CB98" s="204">
        <v>0</v>
      </c>
      <c r="CC98" s="205">
        <f t="shared" si="10"/>
        <v>1340242</v>
      </c>
      <c r="CD98" s="101"/>
      <c r="CE98" s="101"/>
      <c r="CF98" s="101"/>
      <c r="CG98" s="101"/>
      <c r="CH98" s="101"/>
      <c r="CI98" s="101"/>
    </row>
    <row r="99" spans="1:87" s="102" customFormat="1" ht="24" customHeight="1">
      <c r="A99" s="134" t="s">
        <v>1648</v>
      </c>
      <c r="B99" s="295" t="s">
        <v>20</v>
      </c>
      <c r="C99" s="296" t="s">
        <v>21</v>
      </c>
      <c r="D99" s="297">
        <v>43050</v>
      </c>
      <c r="E99" s="296" t="s">
        <v>507</v>
      </c>
      <c r="F99" s="298" t="s">
        <v>514</v>
      </c>
      <c r="G99" s="299" t="s">
        <v>515</v>
      </c>
      <c r="H99" s="204">
        <v>0</v>
      </c>
      <c r="I99" s="204">
        <v>0</v>
      </c>
      <c r="J99" s="204">
        <v>0</v>
      </c>
      <c r="K99" s="204">
        <v>0</v>
      </c>
      <c r="L99" s="204">
        <v>0</v>
      </c>
      <c r="M99" s="204">
        <v>0</v>
      </c>
      <c r="N99" s="204">
        <v>0</v>
      </c>
      <c r="O99" s="204">
        <v>0</v>
      </c>
      <c r="P99" s="204">
        <v>0</v>
      </c>
      <c r="Q99" s="204">
        <v>0</v>
      </c>
      <c r="R99" s="204">
        <v>0</v>
      </c>
      <c r="S99" s="204">
        <v>0</v>
      </c>
      <c r="T99" s="204">
        <v>17230</v>
      </c>
      <c r="U99" s="204">
        <v>0</v>
      </c>
      <c r="V99" s="204">
        <v>0</v>
      </c>
      <c r="W99" s="204">
        <v>0</v>
      </c>
      <c r="X99" s="204">
        <v>0</v>
      </c>
      <c r="Y99" s="204">
        <v>0</v>
      </c>
      <c r="Z99" s="204">
        <v>0</v>
      </c>
      <c r="AA99" s="204">
        <v>0</v>
      </c>
      <c r="AB99" s="204">
        <v>0</v>
      </c>
      <c r="AC99" s="204">
        <v>0</v>
      </c>
      <c r="AD99" s="204">
        <v>0</v>
      </c>
      <c r="AE99" s="204">
        <v>0</v>
      </c>
      <c r="AF99" s="204">
        <v>0</v>
      </c>
      <c r="AG99" s="204">
        <v>0</v>
      </c>
      <c r="AH99" s="204">
        <v>0</v>
      </c>
      <c r="AI99" s="204">
        <v>0</v>
      </c>
      <c r="AJ99" s="204">
        <v>0</v>
      </c>
      <c r="AK99" s="204">
        <v>0</v>
      </c>
      <c r="AL99" s="204">
        <v>0</v>
      </c>
      <c r="AM99" s="204">
        <v>0</v>
      </c>
      <c r="AN99" s="204">
        <v>0</v>
      </c>
      <c r="AO99" s="204">
        <v>0</v>
      </c>
      <c r="AP99" s="204">
        <v>0</v>
      </c>
      <c r="AQ99" s="204">
        <v>0</v>
      </c>
      <c r="AR99" s="204">
        <v>0</v>
      </c>
      <c r="AS99" s="204">
        <v>0</v>
      </c>
      <c r="AT99" s="204">
        <v>0</v>
      </c>
      <c r="AU99" s="204">
        <v>0</v>
      </c>
      <c r="AV99" s="204">
        <v>0</v>
      </c>
      <c r="AW99" s="204">
        <v>0</v>
      </c>
      <c r="AX99" s="204">
        <v>0</v>
      </c>
      <c r="AY99" s="204">
        <v>0</v>
      </c>
      <c r="AZ99" s="204">
        <v>0</v>
      </c>
      <c r="BA99" s="204">
        <v>0</v>
      </c>
      <c r="BB99" s="204">
        <v>0</v>
      </c>
      <c r="BC99" s="204">
        <v>0</v>
      </c>
      <c r="BD99" s="204">
        <v>0</v>
      </c>
      <c r="BE99" s="204">
        <v>0</v>
      </c>
      <c r="BF99" s="204">
        <v>0</v>
      </c>
      <c r="BG99" s="204">
        <v>0</v>
      </c>
      <c r="BH99" s="204">
        <v>0</v>
      </c>
      <c r="BI99" s="204">
        <v>0</v>
      </c>
      <c r="BJ99" s="204">
        <v>0</v>
      </c>
      <c r="BK99" s="204">
        <v>0</v>
      </c>
      <c r="BL99" s="204">
        <v>0</v>
      </c>
      <c r="BM99" s="204">
        <v>0</v>
      </c>
      <c r="BN99" s="204">
        <v>0</v>
      </c>
      <c r="BO99" s="204">
        <v>0</v>
      </c>
      <c r="BP99" s="204">
        <v>0</v>
      </c>
      <c r="BQ99" s="204">
        <v>0</v>
      </c>
      <c r="BR99" s="204">
        <v>0</v>
      </c>
      <c r="BS99" s="204">
        <v>0</v>
      </c>
      <c r="BT99" s="204">
        <v>0</v>
      </c>
      <c r="BU99" s="204">
        <v>0</v>
      </c>
      <c r="BV99" s="204">
        <v>0</v>
      </c>
      <c r="BW99" s="204">
        <v>229397.5</v>
      </c>
      <c r="BX99" s="204">
        <v>0</v>
      </c>
      <c r="BY99" s="204">
        <v>0</v>
      </c>
      <c r="BZ99" s="204">
        <v>0</v>
      </c>
      <c r="CA99" s="204">
        <v>0</v>
      </c>
      <c r="CB99" s="204">
        <v>0</v>
      </c>
      <c r="CC99" s="205">
        <f t="shared" si="10"/>
        <v>246627.5</v>
      </c>
      <c r="CD99" s="101"/>
      <c r="CE99" s="101"/>
      <c r="CF99" s="101"/>
      <c r="CG99" s="101"/>
      <c r="CH99" s="101"/>
      <c r="CI99" s="101"/>
    </row>
    <row r="100" spans="1:87" s="102" customFormat="1" ht="24" customHeight="1">
      <c r="A100" s="134" t="s">
        <v>1648</v>
      </c>
      <c r="B100" s="295" t="s">
        <v>20</v>
      </c>
      <c r="C100" s="296" t="s">
        <v>21</v>
      </c>
      <c r="D100" s="297"/>
      <c r="E100" s="296"/>
      <c r="F100" s="298" t="s">
        <v>516</v>
      </c>
      <c r="G100" s="299" t="s">
        <v>517</v>
      </c>
      <c r="H100" s="204">
        <v>0</v>
      </c>
      <c r="I100" s="204">
        <v>0</v>
      </c>
      <c r="J100" s="204">
        <v>200</v>
      </c>
      <c r="K100" s="204">
        <v>0</v>
      </c>
      <c r="L100" s="204">
        <v>0</v>
      </c>
      <c r="M100" s="204">
        <v>0</v>
      </c>
      <c r="N100" s="204">
        <v>202120</v>
      </c>
      <c r="O100" s="204">
        <v>0</v>
      </c>
      <c r="P100" s="204">
        <v>0</v>
      </c>
      <c r="Q100" s="204">
        <v>0</v>
      </c>
      <c r="R100" s="204">
        <v>0</v>
      </c>
      <c r="S100" s="204">
        <v>0</v>
      </c>
      <c r="T100" s="204">
        <v>0</v>
      </c>
      <c r="U100" s="204">
        <v>0</v>
      </c>
      <c r="V100" s="204">
        <v>0</v>
      </c>
      <c r="W100" s="204">
        <v>0</v>
      </c>
      <c r="X100" s="204">
        <v>0</v>
      </c>
      <c r="Y100" s="204">
        <v>0</v>
      </c>
      <c r="Z100" s="204">
        <v>712715</v>
      </c>
      <c r="AA100" s="204">
        <v>61077.7</v>
      </c>
      <c r="AB100" s="204">
        <v>19900</v>
      </c>
      <c r="AC100" s="204">
        <v>0</v>
      </c>
      <c r="AD100" s="204">
        <v>0</v>
      </c>
      <c r="AE100" s="204">
        <v>0</v>
      </c>
      <c r="AF100" s="204">
        <v>0</v>
      </c>
      <c r="AG100" s="204">
        <v>0</v>
      </c>
      <c r="AH100" s="204">
        <v>0</v>
      </c>
      <c r="AI100" s="204">
        <v>0</v>
      </c>
      <c r="AJ100" s="204">
        <v>0</v>
      </c>
      <c r="AK100" s="204">
        <v>0</v>
      </c>
      <c r="AL100" s="204">
        <v>0</v>
      </c>
      <c r="AM100" s="204">
        <v>0</v>
      </c>
      <c r="AN100" s="204">
        <v>0</v>
      </c>
      <c r="AO100" s="204">
        <v>0</v>
      </c>
      <c r="AP100" s="204">
        <v>0</v>
      </c>
      <c r="AQ100" s="204">
        <v>0</v>
      </c>
      <c r="AR100" s="204">
        <v>0</v>
      </c>
      <c r="AS100" s="204">
        <v>0</v>
      </c>
      <c r="AT100" s="204">
        <v>0</v>
      </c>
      <c r="AU100" s="204">
        <v>0</v>
      </c>
      <c r="AV100" s="204">
        <v>0</v>
      </c>
      <c r="AW100" s="204">
        <v>0</v>
      </c>
      <c r="AX100" s="204">
        <v>0</v>
      </c>
      <c r="AY100" s="204">
        <v>0</v>
      </c>
      <c r="AZ100" s="204">
        <v>0</v>
      </c>
      <c r="BA100" s="204">
        <v>0</v>
      </c>
      <c r="BB100" s="204">
        <v>32275</v>
      </c>
      <c r="BC100" s="204">
        <v>1960</v>
      </c>
      <c r="BD100" s="204">
        <v>2650</v>
      </c>
      <c r="BE100" s="204">
        <v>0</v>
      </c>
      <c r="BF100" s="204">
        <v>0</v>
      </c>
      <c r="BG100" s="204">
        <v>0</v>
      </c>
      <c r="BH100" s="204">
        <v>0</v>
      </c>
      <c r="BI100" s="204">
        <v>0</v>
      </c>
      <c r="BJ100" s="204">
        <v>21850</v>
      </c>
      <c r="BK100" s="204">
        <v>0</v>
      </c>
      <c r="BL100" s="204">
        <v>0</v>
      </c>
      <c r="BM100" s="204">
        <v>210940</v>
      </c>
      <c r="BN100" s="204">
        <v>0</v>
      </c>
      <c r="BO100" s="204">
        <v>0</v>
      </c>
      <c r="BP100" s="204">
        <v>0</v>
      </c>
      <c r="BQ100" s="204">
        <v>0</v>
      </c>
      <c r="BR100" s="204">
        <v>0</v>
      </c>
      <c r="BS100" s="204">
        <v>0</v>
      </c>
      <c r="BT100" s="204">
        <v>0</v>
      </c>
      <c r="BU100" s="204">
        <v>0</v>
      </c>
      <c r="BV100" s="204">
        <v>0</v>
      </c>
      <c r="BW100" s="204">
        <v>0</v>
      </c>
      <c r="BX100" s="204">
        <v>0</v>
      </c>
      <c r="BY100" s="204">
        <v>0</v>
      </c>
      <c r="BZ100" s="204">
        <v>0</v>
      </c>
      <c r="CA100" s="204">
        <v>0</v>
      </c>
      <c r="CB100" s="204">
        <v>0</v>
      </c>
      <c r="CC100" s="205">
        <f t="shared" si="10"/>
        <v>1265687.7</v>
      </c>
      <c r="CD100" s="101"/>
      <c r="CE100" s="101"/>
      <c r="CF100" s="101"/>
      <c r="CG100" s="101"/>
      <c r="CH100" s="101"/>
      <c r="CI100" s="101"/>
    </row>
    <row r="101" spans="1:87" s="102" customFormat="1" ht="24" customHeight="1">
      <c r="A101" s="134" t="s">
        <v>1646</v>
      </c>
      <c r="B101" s="295" t="s">
        <v>20</v>
      </c>
      <c r="C101" s="296" t="s">
        <v>21</v>
      </c>
      <c r="D101" s="297">
        <v>43050</v>
      </c>
      <c r="E101" s="296" t="s">
        <v>507</v>
      </c>
      <c r="F101" s="298" t="s">
        <v>518</v>
      </c>
      <c r="G101" s="299" t="s">
        <v>519</v>
      </c>
      <c r="H101" s="204">
        <v>120010</v>
      </c>
      <c r="I101" s="204">
        <v>2415463.0699999998</v>
      </c>
      <c r="J101" s="204">
        <v>25920</v>
      </c>
      <c r="K101" s="204">
        <v>223780</v>
      </c>
      <c r="L101" s="204">
        <v>0</v>
      </c>
      <c r="M101" s="204">
        <v>0</v>
      </c>
      <c r="N101" s="204">
        <v>1545710</v>
      </c>
      <c r="O101" s="204">
        <v>92700</v>
      </c>
      <c r="P101" s="204">
        <v>2400</v>
      </c>
      <c r="Q101" s="204">
        <v>0</v>
      </c>
      <c r="R101" s="204">
        <v>0</v>
      </c>
      <c r="S101" s="204">
        <v>391310</v>
      </c>
      <c r="T101" s="204">
        <v>230490</v>
      </c>
      <c r="U101" s="204">
        <v>160250</v>
      </c>
      <c r="V101" s="204">
        <v>11620</v>
      </c>
      <c r="W101" s="204">
        <v>0</v>
      </c>
      <c r="X101" s="204">
        <v>0</v>
      </c>
      <c r="Y101" s="204">
        <v>0</v>
      </c>
      <c r="Z101" s="204">
        <v>299503</v>
      </c>
      <c r="AA101" s="204">
        <v>1401733</v>
      </c>
      <c r="AB101" s="204">
        <v>1583963</v>
      </c>
      <c r="AC101" s="204">
        <v>6940</v>
      </c>
      <c r="AD101" s="204">
        <v>0</v>
      </c>
      <c r="AE101" s="204">
        <v>576483</v>
      </c>
      <c r="AF101" s="204">
        <v>0</v>
      </c>
      <c r="AG101" s="204">
        <v>0</v>
      </c>
      <c r="AH101" s="204">
        <v>83535</v>
      </c>
      <c r="AI101" s="204">
        <v>0</v>
      </c>
      <c r="AJ101" s="204">
        <v>0</v>
      </c>
      <c r="AK101" s="204">
        <v>442120</v>
      </c>
      <c r="AL101" s="204">
        <v>0</v>
      </c>
      <c r="AM101" s="204">
        <v>0</v>
      </c>
      <c r="AN101" s="204">
        <v>0</v>
      </c>
      <c r="AO101" s="204">
        <v>0</v>
      </c>
      <c r="AP101" s="204">
        <v>0</v>
      </c>
      <c r="AQ101" s="204">
        <v>21240</v>
      </c>
      <c r="AR101" s="204">
        <v>0</v>
      </c>
      <c r="AS101" s="204">
        <v>0</v>
      </c>
      <c r="AT101" s="204">
        <v>0</v>
      </c>
      <c r="AU101" s="204">
        <v>71250</v>
      </c>
      <c r="AV101" s="204">
        <v>184650</v>
      </c>
      <c r="AW101" s="204">
        <v>356988</v>
      </c>
      <c r="AX101" s="204">
        <v>81910</v>
      </c>
      <c r="AY101" s="204">
        <v>0</v>
      </c>
      <c r="AZ101" s="204">
        <v>48940</v>
      </c>
      <c r="BA101" s="204">
        <v>665</v>
      </c>
      <c r="BB101" s="204">
        <v>430835</v>
      </c>
      <c r="BC101" s="204">
        <v>2000</v>
      </c>
      <c r="BD101" s="204">
        <v>0</v>
      </c>
      <c r="BE101" s="204">
        <v>0</v>
      </c>
      <c r="BF101" s="204">
        <v>370050</v>
      </c>
      <c r="BG101" s="204">
        <v>401095</v>
      </c>
      <c r="BH101" s="204">
        <v>641605</v>
      </c>
      <c r="BI101" s="204">
        <v>0</v>
      </c>
      <c r="BJ101" s="204">
        <v>128020</v>
      </c>
      <c r="BK101" s="204">
        <v>0</v>
      </c>
      <c r="BL101" s="204">
        <v>0</v>
      </c>
      <c r="BM101" s="204">
        <v>439838.75</v>
      </c>
      <c r="BN101" s="204">
        <v>370990</v>
      </c>
      <c r="BO101" s="204">
        <v>342553</v>
      </c>
      <c r="BP101" s="204">
        <v>33500</v>
      </c>
      <c r="BQ101" s="204">
        <v>0</v>
      </c>
      <c r="BR101" s="204">
        <v>423000</v>
      </c>
      <c r="BS101" s="204">
        <v>3680</v>
      </c>
      <c r="BT101" s="204">
        <v>132980</v>
      </c>
      <c r="BU101" s="204">
        <v>0</v>
      </c>
      <c r="BV101" s="204">
        <v>0</v>
      </c>
      <c r="BW101" s="204">
        <v>193370</v>
      </c>
      <c r="BX101" s="204">
        <v>220380</v>
      </c>
      <c r="BY101" s="204">
        <v>0</v>
      </c>
      <c r="BZ101" s="204">
        <v>0</v>
      </c>
      <c r="CA101" s="204">
        <v>0</v>
      </c>
      <c r="CB101" s="204">
        <v>270</v>
      </c>
      <c r="CC101" s="205">
        <f t="shared" si="10"/>
        <v>14513739.82</v>
      </c>
      <c r="CD101" s="101"/>
      <c r="CE101" s="101"/>
      <c r="CF101" s="101"/>
      <c r="CG101" s="101"/>
      <c r="CH101" s="101"/>
      <c r="CI101" s="101"/>
    </row>
    <row r="102" spans="1:87" s="102" customFormat="1" ht="24" customHeight="1">
      <c r="A102" s="134" t="s">
        <v>1648</v>
      </c>
      <c r="B102" s="295" t="s">
        <v>20</v>
      </c>
      <c r="C102" s="296" t="s">
        <v>21</v>
      </c>
      <c r="D102" s="297">
        <v>43050</v>
      </c>
      <c r="E102" s="296" t="s">
        <v>507</v>
      </c>
      <c r="F102" s="298" t="s">
        <v>520</v>
      </c>
      <c r="G102" s="299" t="s">
        <v>521</v>
      </c>
      <c r="H102" s="204">
        <v>535705</v>
      </c>
      <c r="I102" s="183">
        <v>0</v>
      </c>
      <c r="J102" s="183">
        <v>234625</v>
      </c>
      <c r="K102" s="183">
        <v>0</v>
      </c>
      <c r="L102" s="183">
        <v>0</v>
      </c>
      <c r="M102" s="183">
        <v>0</v>
      </c>
      <c r="N102" s="183">
        <v>1885795</v>
      </c>
      <c r="O102" s="183">
        <v>0</v>
      </c>
      <c r="P102" s="183">
        <v>0</v>
      </c>
      <c r="Q102" s="183">
        <v>30700</v>
      </c>
      <c r="R102" s="183">
        <v>14600</v>
      </c>
      <c r="S102" s="183">
        <v>0</v>
      </c>
      <c r="T102" s="183">
        <v>0</v>
      </c>
      <c r="U102" s="183">
        <v>4836620.5999999996</v>
      </c>
      <c r="V102" s="183">
        <v>0</v>
      </c>
      <c r="W102" s="183">
        <v>0</v>
      </c>
      <c r="X102" s="183">
        <v>0</v>
      </c>
      <c r="Y102" s="183">
        <v>0</v>
      </c>
      <c r="Z102" s="183">
        <v>1758870</v>
      </c>
      <c r="AA102" s="183">
        <v>0</v>
      </c>
      <c r="AB102" s="183">
        <v>0</v>
      </c>
      <c r="AC102" s="183">
        <v>0</v>
      </c>
      <c r="AD102" s="183">
        <v>1130</v>
      </c>
      <c r="AE102" s="183">
        <v>0</v>
      </c>
      <c r="AF102" s="183">
        <v>22600</v>
      </c>
      <c r="AG102" s="183">
        <v>0</v>
      </c>
      <c r="AH102" s="183">
        <v>98145</v>
      </c>
      <c r="AI102" s="183">
        <v>6977735</v>
      </c>
      <c r="AJ102" s="183">
        <v>0</v>
      </c>
      <c r="AK102" s="183">
        <v>0</v>
      </c>
      <c r="AL102" s="183">
        <v>0</v>
      </c>
      <c r="AM102" s="183">
        <v>0</v>
      </c>
      <c r="AN102" s="183">
        <v>0</v>
      </c>
      <c r="AO102" s="183">
        <v>17890</v>
      </c>
      <c r="AP102" s="183">
        <v>0</v>
      </c>
      <c r="AQ102" s="183">
        <v>0</v>
      </c>
      <c r="AR102" s="183">
        <v>0</v>
      </c>
      <c r="AS102" s="183">
        <v>0</v>
      </c>
      <c r="AT102" s="183">
        <v>0</v>
      </c>
      <c r="AU102" s="183">
        <v>796950</v>
      </c>
      <c r="AV102" s="183">
        <v>0</v>
      </c>
      <c r="AW102" s="183">
        <v>0</v>
      </c>
      <c r="AX102" s="183">
        <v>0</v>
      </c>
      <c r="AY102" s="183">
        <v>0</v>
      </c>
      <c r="AZ102" s="183">
        <v>0</v>
      </c>
      <c r="BA102" s="183">
        <v>0</v>
      </c>
      <c r="BB102" s="183">
        <v>2969675</v>
      </c>
      <c r="BC102" s="183">
        <v>85381.5</v>
      </c>
      <c r="BD102" s="183">
        <v>2930</v>
      </c>
      <c r="BE102" s="183">
        <v>0</v>
      </c>
      <c r="BF102" s="183">
        <v>3350</v>
      </c>
      <c r="BG102" s="183">
        <v>0</v>
      </c>
      <c r="BH102" s="183">
        <v>0</v>
      </c>
      <c r="BI102" s="183">
        <v>0</v>
      </c>
      <c r="BJ102" s="183">
        <v>98390</v>
      </c>
      <c r="BK102" s="183">
        <v>0</v>
      </c>
      <c r="BL102" s="183">
        <v>0</v>
      </c>
      <c r="BM102" s="183">
        <v>1963150</v>
      </c>
      <c r="BN102" s="183">
        <v>0</v>
      </c>
      <c r="BO102" s="183">
        <v>7000</v>
      </c>
      <c r="BP102" s="183">
        <v>0</v>
      </c>
      <c r="BQ102" s="183">
        <v>0</v>
      </c>
      <c r="BR102" s="183">
        <v>0</v>
      </c>
      <c r="BS102" s="183">
        <v>0</v>
      </c>
      <c r="BT102" s="183">
        <v>4558316.2</v>
      </c>
      <c r="BU102" s="183">
        <v>400</v>
      </c>
      <c r="BV102" s="183">
        <v>0</v>
      </c>
      <c r="BW102" s="183">
        <v>0</v>
      </c>
      <c r="BX102" s="183">
        <v>0</v>
      </c>
      <c r="BY102" s="183">
        <v>191396</v>
      </c>
      <c r="BZ102" s="183">
        <v>0</v>
      </c>
      <c r="CA102" s="183">
        <v>0</v>
      </c>
      <c r="CB102" s="183">
        <v>0</v>
      </c>
      <c r="CC102" s="205">
        <f t="shared" si="10"/>
        <v>27091354.300000001</v>
      </c>
      <c r="CD102" s="101"/>
      <c r="CE102" s="101"/>
      <c r="CF102" s="101"/>
      <c r="CG102" s="101"/>
      <c r="CH102" s="101"/>
      <c r="CI102" s="101"/>
    </row>
    <row r="103" spans="1:87" s="102" customFormat="1" ht="24" customHeight="1">
      <c r="A103" s="134" t="s">
        <v>1648</v>
      </c>
      <c r="B103" s="295" t="s">
        <v>20</v>
      </c>
      <c r="C103" s="296" t="s">
        <v>21</v>
      </c>
      <c r="D103" s="297"/>
      <c r="E103" s="296"/>
      <c r="F103" s="298" t="s">
        <v>522</v>
      </c>
      <c r="G103" s="299" t="s">
        <v>523</v>
      </c>
      <c r="H103" s="204">
        <v>0</v>
      </c>
      <c r="I103" s="183">
        <v>828406.88</v>
      </c>
      <c r="J103" s="183">
        <v>2109316.5499999998</v>
      </c>
      <c r="K103" s="183">
        <v>0</v>
      </c>
      <c r="L103" s="183">
        <v>148982.29999999999</v>
      </c>
      <c r="M103" s="183">
        <v>0</v>
      </c>
      <c r="N103" s="183">
        <v>0</v>
      </c>
      <c r="O103" s="183">
        <v>12602748.48</v>
      </c>
      <c r="P103" s="183">
        <v>1768963.71</v>
      </c>
      <c r="Q103" s="183">
        <v>1514660.67</v>
      </c>
      <c r="R103" s="183">
        <v>2620290.64</v>
      </c>
      <c r="S103" s="183">
        <v>1552993.87</v>
      </c>
      <c r="T103" s="183">
        <v>0</v>
      </c>
      <c r="U103" s="183">
        <v>9307290.1199999992</v>
      </c>
      <c r="V103" s="183">
        <v>18700</v>
      </c>
      <c r="W103" s="183">
        <v>447079.21</v>
      </c>
      <c r="X103" s="183">
        <v>173326.42</v>
      </c>
      <c r="Y103" s="183">
        <v>0</v>
      </c>
      <c r="Z103" s="183">
        <v>83882008.640000001</v>
      </c>
      <c r="AA103" s="183">
        <v>0</v>
      </c>
      <c r="AB103" s="183">
        <v>17700</v>
      </c>
      <c r="AC103" s="183">
        <v>8142619.21</v>
      </c>
      <c r="AD103" s="183">
        <v>3769837.02</v>
      </c>
      <c r="AE103" s="183">
        <v>64854</v>
      </c>
      <c r="AF103" s="183">
        <v>39274.57</v>
      </c>
      <c r="AG103" s="183">
        <v>0</v>
      </c>
      <c r="AH103" s="183">
        <v>998632.31</v>
      </c>
      <c r="AI103" s="183">
        <v>0</v>
      </c>
      <c r="AJ103" s="183">
        <v>0</v>
      </c>
      <c r="AK103" s="183">
        <v>0</v>
      </c>
      <c r="AL103" s="183">
        <v>0</v>
      </c>
      <c r="AM103" s="183">
        <v>447702.6</v>
      </c>
      <c r="AN103" s="183">
        <v>635100.93000000005</v>
      </c>
      <c r="AO103" s="183">
        <v>0</v>
      </c>
      <c r="AP103" s="183">
        <v>0</v>
      </c>
      <c r="AQ103" s="183">
        <v>1824726.95</v>
      </c>
      <c r="AR103" s="183">
        <v>0</v>
      </c>
      <c r="AS103" s="183">
        <v>0</v>
      </c>
      <c r="AT103" s="183">
        <v>275619.68</v>
      </c>
      <c r="AU103" s="183">
        <v>82500</v>
      </c>
      <c r="AV103" s="183">
        <v>0</v>
      </c>
      <c r="AW103" s="183">
        <v>0</v>
      </c>
      <c r="AX103" s="183">
        <v>0</v>
      </c>
      <c r="AY103" s="183">
        <v>0</v>
      </c>
      <c r="AZ103" s="183">
        <v>10000</v>
      </c>
      <c r="BA103" s="183">
        <v>0</v>
      </c>
      <c r="BB103" s="183">
        <v>50114470.079999998</v>
      </c>
      <c r="BC103" s="183">
        <v>0</v>
      </c>
      <c r="BD103" s="183">
        <v>0</v>
      </c>
      <c r="BE103" s="183">
        <v>2651576</v>
      </c>
      <c r="BF103" s="183">
        <v>0</v>
      </c>
      <c r="BG103" s="183">
        <v>0</v>
      </c>
      <c r="BH103" s="183">
        <v>52974</v>
      </c>
      <c r="BI103" s="183">
        <v>0</v>
      </c>
      <c r="BJ103" s="183">
        <v>0</v>
      </c>
      <c r="BK103" s="183">
        <v>0</v>
      </c>
      <c r="BL103" s="183">
        <v>0</v>
      </c>
      <c r="BM103" s="183">
        <v>32362443.079999998</v>
      </c>
      <c r="BN103" s="183">
        <v>0</v>
      </c>
      <c r="BO103" s="183">
        <v>61281.599999999999</v>
      </c>
      <c r="BP103" s="183">
        <v>0</v>
      </c>
      <c r="BQ103" s="183">
        <v>0</v>
      </c>
      <c r="BR103" s="183">
        <v>3286397.05</v>
      </c>
      <c r="BS103" s="183">
        <v>0</v>
      </c>
      <c r="BT103" s="183">
        <v>4863761.01</v>
      </c>
      <c r="BU103" s="183">
        <v>0</v>
      </c>
      <c r="BV103" s="183">
        <v>3906375.65</v>
      </c>
      <c r="BW103" s="183">
        <v>0</v>
      </c>
      <c r="BX103" s="183">
        <v>0</v>
      </c>
      <c r="BY103" s="183">
        <v>736561.17</v>
      </c>
      <c r="BZ103" s="183">
        <v>93061.58</v>
      </c>
      <c r="CA103" s="183">
        <v>0</v>
      </c>
      <c r="CB103" s="183">
        <v>490325.26</v>
      </c>
      <c r="CC103" s="205">
        <f t="shared" si="10"/>
        <v>231902561.24000001</v>
      </c>
      <c r="CD103" s="101"/>
      <c r="CE103" s="101"/>
      <c r="CF103" s="101"/>
      <c r="CG103" s="101"/>
      <c r="CH103" s="101"/>
      <c r="CI103" s="101"/>
    </row>
    <row r="104" spans="1:87" s="293" customFormat="1" ht="24" customHeight="1">
      <c r="A104" s="294" t="s">
        <v>1646</v>
      </c>
      <c r="B104" s="295" t="s">
        <v>20</v>
      </c>
      <c r="C104" s="296" t="s">
        <v>21</v>
      </c>
      <c r="D104" s="297"/>
      <c r="E104" s="296"/>
      <c r="F104" s="298" t="s">
        <v>525</v>
      </c>
      <c r="G104" s="299" t="s">
        <v>526</v>
      </c>
      <c r="H104" s="204">
        <v>65120401.380000003</v>
      </c>
      <c r="I104" s="204">
        <v>32373724.199999999</v>
      </c>
      <c r="J104" s="204">
        <v>31256514</v>
      </c>
      <c r="K104" s="204">
        <v>9240001.8000000007</v>
      </c>
      <c r="L104" s="204">
        <v>3135831.5</v>
      </c>
      <c r="M104" s="204">
        <v>1381709.12</v>
      </c>
      <c r="N104" s="204">
        <v>94107711</v>
      </c>
      <c r="O104" s="204">
        <v>22683374</v>
      </c>
      <c r="P104" s="204">
        <v>4994323.5</v>
      </c>
      <c r="Q104" s="204">
        <v>42339143.689999998</v>
      </c>
      <c r="R104" s="204">
        <v>4209758.5</v>
      </c>
      <c r="S104" s="204">
        <v>13587018</v>
      </c>
      <c r="T104" s="204">
        <v>26451063.399999999</v>
      </c>
      <c r="U104" s="204">
        <v>17468677.68</v>
      </c>
      <c r="V104" s="204">
        <v>767967</v>
      </c>
      <c r="W104" s="204">
        <v>5609013.29</v>
      </c>
      <c r="X104" s="204">
        <v>5413909.5</v>
      </c>
      <c r="Y104" s="204">
        <v>4494387.5</v>
      </c>
      <c r="Z104" s="204">
        <v>39395283.479999997</v>
      </c>
      <c r="AA104" s="204">
        <v>14125998.75</v>
      </c>
      <c r="AB104" s="204">
        <v>5987021.3499999996</v>
      </c>
      <c r="AC104" s="204">
        <v>19225629.91</v>
      </c>
      <c r="AD104" s="204">
        <v>4994540.5</v>
      </c>
      <c r="AE104" s="204">
        <v>9997219.4600000009</v>
      </c>
      <c r="AF104" s="204">
        <v>14622508.75</v>
      </c>
      <c r="AG104" s="204">
        <v>1956323</v>
      </c>
      <c r="AH104" s="204">
        <v>7210258</v>
      </c>
      <c r="AI104" s="204">
        <v>65173905.200000003</v>
      </c>
      <c r="AJ104" s="204">
        <v>4697455</v>
      </c>
      <c r="AK104" s="204">
        <v>2438301</v>
      </c>
      <c r="AL104" s="204">
        <v>3052507</v>
      </c>
      <c r="AM104" s="204">
        <v>2375618.5699999998</v>
      </c>
      <c r="AN104" s="204">
        <v>3706001</v>
      </c>
      <c r="AO104" s="204">
        <v>4402176</v>
      </c>
      <c r="AP104" s="204">
        <v>3591701</v>
      </c>
      <c r="AQ104" s="204">
        <v>4720256.5</v>
      </c>
      <c r="AR104" s="204">
        <v>1848665.77</v>
      </c>
      <c r="AS104" s="204">
        <v>2118267</v>
      </c>
      <c r="AT104" s="204">
        <v>3349195.31</v>
      </c>
      <c r="AU104" s="204">
        <v>16585470</v>
      </c>
      <c r="AV104" s="204">
        <v>5932525</v>
      </c>
      <c r="AW104" s="204">
        <v>3682074.25</v>
      </c>
      <c r="AX104" s="204">
        <v>3615435.25</v>
      </c>
      <c r="AY104" s="204">
        <v>3639399.45</v>
      </c>
      <c r="AZ104" s="204">
        <v>1603008</v>
      </c>
      <c r="BA104" s="204">
        <v>4036929</v>
      </c>
      <c r="BB104" s="204">
        <v>41198334.25</v>
      </c>
      <c r="BC104" s="204">
        <v>2499137.5</v>
      </c>
      <c r="BD104" s="204">
        <v>7827389.75</v>
      </c>
      <c r="BE104" s="204">
        <v>6406144.0899999999</v>
      </c>
      <c r="BF104" s="204">
        <v>12450173</v>
      </c>
      <c r="BG104" s="204">
        <v>7474021</v>
      </c>
      <c r="BH104" s="204">
        <v>12339974.5</v>
      </c>
      <c r="BI104" s="204">
        <v>6552142.5</v>
      </c>
      <c r="BJ104" s="204">
        <v>3931032.25</v>
      </c>
      <c r="BK104" s="204">
        <v>1311349.25</v>
      </c>
      <c r="BL104" s="204">
        <v>864589.25</v>
      </c>
      <c r="BM104" s="204">
        <v>32092415.210000001</v>
      </c>
      <c r="BN104" s="204">
        <v>19189332.98</v>
      </c>
      <c r="BO104" s="204">
        <v>2862516</v>
      </c>
      <c r="BP104" s="204">
        <v>1834677</v>
      </c>
      <c r="BQ104" s="204">
        <v>3211138</v>
      </c>
      <c r="BR104" s="204">
        <v>4808550.2</v>
      </c>
      <c r="BS104" s="204">
        <v>2082918.75</v>
      </c>
      <c r="BT104" s="204">
        <v>20734017.5</v>
      </c>
      <c r="BU104" s="204">
        <v>2262114.25</v>
      </c>
      <c r="BV104" s="204">
        <v>2319841.5</v>
      </c>
      <c r="BW104" s="204">
        <v>4654324.4000000004</v>
      </c>
      <c r="BX104" s="204">
        <v>6238395.4299999997</v>
      </c>
      <c r="BY104" s="204">
        <v>13364738.58</v>
      </c>
      <c r="BZ104" s="204">
        <v>2251862.31</v>
      </c>
      <c r="CA104" s="204">
        <v>1647585.25</v>
      </c>
      <c r="CB104" s="204">
        <v>1981640.75</v>
      </c>
      <c r="CC104" s="205">
        <f t="shared" si="10"/>
        <v>867108558.01000011</v>
      </c>
      <c r="CD104" s="288"/>
      <c r="CE104" s="288"/>
      <c r="CF104" s="288"/>
      <c r="CG104" s="288"/>
      <c r="CH104" s="288"/>
      <c r="CI104" s="288"/>
    </row>
    <row r="105" spans="1:87" s="102" customFormat="1" ht="24" customHeight="1">
      <c r="A105" s="134" t="s">
        <v>1647</v>
      </c>
      <c r="B105" s="295" t="s">
        <v>20</v>
      </c>
      <c r="C105" s="296" t="s">
        <v>21</v>
      </c>
      <c r="D105" s="297">
        <v>41070</v>
      </c>
      <c r="E105" s="296" t="s">
        <v>524</v>
      </c>
      <c r="F105" s="298" t="s">
        <v>528</v>
      </c>
      <c r="G105" s="299" t="s">
        <v>529</v>
      </c>
      <c r="H105" s="204">
        <v>86558627.090000004</v>
      </c>
      <c r="I105" s="183">
        <v>34035792.25</v>
      </c>
      <c r="J105" s="183">
        <v>41138297</v>
      </c>
      <c r="K105" s="183">
        <v>5678123</v>
      </c>
      <c r="L105" s="183">
        <v>1031831.5</v>
      </c>
      <c r="M105" s="183">
        <v>139418.82999999999</v>
      </c>
      <c r="N105" s="183">
        <v>115551295.84999999</v>
      </c>
      <c r="O105" s="183">
        <v>23516303</v>
      </c>
      <c r="P105" s="183">
        <v>1172731</v>
      </c>
      <c r="Q105" s="183">
        <v>50323658.920000002</v>
      </c>
      <c r="R105" s="183">
        <v>1201447</v>
      </c>
      <c r="S105" s="183">
        <v>3646561</v>
      </c>
      <c r="T105" s="183">
        <v>35872772.420000002</v>
      </c>
      <c r="U105" s="183">
        <v>12066204.039999999</v>
      </c>
      <c r="V105" s="183">
        <v>98402</v>
      </c>
      <c r="W105" s="183">
        <v>1275325.93</v>
      </c>
      <c r="X105" s="183">
        <v>1899752</v>
      </c>
      <c r="Y105" s="183">
        <v>1524614</v>
      </c>
      <c r="Z105" s="183">
        <v>72278928.359999999</v>
      </c>
      <c r="AA105" s="183">
        <v>13043598.25</v>
      </c>
      <c r="AB105" s="183">
        <v>1265737.77</v>
      </c>
      <c r="AC105" s="183">
        <v>24489379.5</v>
      </c>
      <c r="AD105" s="183">
        <v>1079483</v>
      </c>
      <c r="AE105" s="183">
        <v>1756961</v>
      </c>
      <c r="AF105" s="183">
        <v>2647010.25</v>
      </c>
      <c r="AG105" s="183">
        <v>621745</v>
      </c>
      <c r="AH105" s="183">
        <v>5618</v>
      </c>
      <c r="AI105" s="183">
        <v>95883009.129999995</v>
      </c>
      <c r="AJ105" s="183">
        <v>1351288</v>
      </c>
      <c r="AK105" s="183">
        <v>546873</v>
      </c>
      <c r="AL105" s="183">
        <v>578299</v>
      </c>
      <c r="AM105" s="183">
        <v>428448</v>
      </c>
      <c r="AN105" s="183">
        <v>2040361</v>
      </c>
      <c r="AO105" s="183">
        <v>1488811.2</v>
      </c>
      <c r="AP105" s="183">
        <v>933055</v>
      </c>
      <c r="AQ105" s="183">
        <v>3217541</v>
      </c>
      <c r="AR105" s="183">
        <v>529099</v>
      </c>
      <c r="AS105" s="183">
        <v>986020.25</v>
      </c>
      <c r="AT105" s="183">
        <v>796525</v>
      </c>
      <c r="AU105" s="183">
        <v>57441876.969999999</v>
      </c>
      <c r="AV105" s="183">
        <v>228741</v>
      </c>
      <c r="AW105" s="183">
        <v>287700</v>
      </c>
      <c r="AX105" s="183">
        <v>691501</v>
      </c>
      <c r="AY105" s="183">
        <v>57497</v>
      </c>
      <c r="AZ105" s="183">
        <v>20000</v>
      </c>
      <c r="BA105" s="183">
        <v>1339799.5</v>
      </c>
      <c r="BB105" s="183">
        <v>75869190.75</v>
      </c>
      <c r="BC105" s="183">
        <v>989479</v>
      </c>
      <c r="BD105" s="183">
        <v>3729992</v>
      </c>
      <c r="BE105" s="183">
        <v>3262449</v>
      </c>
      <c r="BF105" s="183">
        <v>7813912</v>
      </c>
      <c r="BG105" s="183">
        <v>2819922</v>
      </c>
      <c r="BH105" s="183">
        <v>16750151.5</v>
      </c>
      <c r="BI105" s="183">
        <v>8686151.6999999993</v>
      </c>
      <c r="BJ105" s="183">
        <v>1949851.5</v>
      </c>
      <c r="BK105" s="183">
        <v>0</v>
      </c>
      <c r="BL105" s="183">
        <v>53581.5</v>
      </c>
      <c r="BM105" s="183">
        <v>65797409.950000003</v>
      </c>
      <c r="BN105" s="183">
        <v>1968660</v>
      </c>
      <c r="BO105" s="183">
        <v>770341</v>
      </c>
      <c r="BP105" s="183">
        <v>360727</v>
      </c>
      <c r="BQ105" s="183">
        <v>0</v>
      </c>
      <c r="BR105" s="183">
        <v>524726</v>
      </c>
      <c r="BS105" s="183">
        <v>685692</v>
      </c>
      <c r="BT105" s="183">
        <v>50181877.5</v>
      </c>
      <c r="BU105" s="183">
        <v>1279402.05</v>
      </c>
      <c r="BV105" s="183">
        <v>1017618</v>
      </c>
      <c r="BW105" s="183">
        <v>2228132.34</v>
      </c>
      <c r="BX105" s="183">
        <v>2552386.11</v>
      </c>
      <c r="BY105" s="183">
        <v>18238562.02</v>
      </c>
      <c r="BZ105" s="183">
        <v>451609.25</v>
      </c>
      <c r="CA105" s="183">
        <v>353760</v>
      </c>
      <c r="CB105" s="183">
        <v>110848</v>
      </c>
      <c r="CC105" s="205">
        <f t="shared" si="10"/>
        <v>971212495.18000019</v>
      </c>
      <c r="CD105" s="101"/>
      <c r="CE105" s="101"/>
      <c r="CF105" s="101"/>
      <c r="CG105" s="101"/>
      <c r="CH105" s="101"/>
      <c r="CI105" s="101"/>
    </row>
    <row r="106" spans="1:87" s="102" customFormat="1" ht="24" customHeight="1">
      <c r="A106" s="134" t="s">
        <v>1646</v>
      </c>
      <c r="B106" s="295" t="s">
        <v>20</v>
      </c>
      <c r="C106" s="296" t="s">
        <v>21</v>
      </c>
      <c r="D106" s="297">
        <v>42070</v>
      </c>
      <c r="E106" s="296" t="s">
        <v>527</v>
      </c>
      <c r="F106" s="298" t="s">
        <v>530</v>
      </c>
      <c r="G106" s="299" t="s">
        <v>531</v>
      </c>
      <c r="H106" s="204">
        <v>397034</v>
      </c>
      <c r="I106" s="183">
        <v>115865</v>
      </c>
      <c r="J106" s="183">
        <v>0</v>
      </c>
      <c r="K106" s="183">
        <v>0</v>
      </c>
      <c r="L106" s="183">
        <v>0</v>
      </c>
      <c r="M106" s="183">
        <v>0</v>
      </c>
      <c r="N106" s="183">
        <v>532928.25</v>
      </c>
      <c r="O106" s="183">
        <v>1142990.25</v>
      </c>
      <c r="P106" s="183">
        <v>141427</v>
      </c>
      <c r="Q106" s="183">
        <v>2381117</v>
      </c>
      <c r="R106" s="183">
        <v>169281</v>
      </c>
      <c r="S106" s="183">
        <v>419575</v>
      </c>
      <c r="T106" s="183">
        <v>614563</v>
      </c>
      <c r="U106" s="183">
        <v>680292.95</v>
      </c>
      <c r="V106" s="183">
        <v>54929</v>
      </c>
      <c r="W106" s="183">
        <v>8638.2999999999993</v>
      </c>
      <c r="X106" s="183">
        <v>523459.2</v>
      </c>
      <c r="Y106" s="183">
        <v>338199</v>
      </c>
      <c r="Z106" s="183">
        <v>44947.5</v>
      </c>
      <c r="AA106" s="183">
        <v>804534</v>
      </c>
      <c r="AB106" s="183">
        <v>148957.17000000001</v>
      </c>
      <c r="AC106" s="183">
        <v>390439.75</v>
      </c>
      <c r="AD106" s="183">
        <v>1037672</v>
      </c>
      <c r="AE106" s="183">
        <v>13073</v>
      </c>
      <c r="AF106" s="183">
        <v>279435.25</v>
      </c>
      <c r="AG106" s="183">
        <v>520375</v>
      </c>
      <c r="AH106" s="183">
        <v>318886</v>
      </c>
      <c r="AI106" s="183">
        <v>758965.5</v>
      </c>
      <c r="AJ106" s="183">
        <v>39845</v>
      </c>
      <c r="AK106" s="183">
        <v>12724</v>
      </c>
      <c r="AL106" s="183">
        <v>2469</v>
      </c>
      <c r="AM106" s="183">
        <v>52897</v>
      </c>
      <c r="AN106" s="183">
        <v>572882</v>
      </c>
      <c r="AO106" s="183">
        <v>60136</v>
      </c>
      <c r="AP106" s="183">
        <v>20642</v>
      </c>
      <c r="AQ106" s="183">
        <v>401875</v>
      </c>
      <c r="AR106" s="183">
        <v>520757</v>
      </c>
      <c r="AS106" s="183">
        <v>297724.5</v>
      </c>
      <c r="AT106" s="183">
        <v>197324</v>
      </c>
      <c r="AU106" s="183">
        <v>5357.75</v>
      </c>
      <c r="AV106" s="183">
        <v>443990</v>
      </c>
      <c r="AW106" s="183">
        <v>194883</v>
      </c>
      <c r="AX106" s="183">
        <v>401768</v>
      </c>
      <c r="AY106" s="183">
        <v>593535.75</v>
      </c>
      <c r="AZ106" s="183">
        <v>122017.5</v>
      </c>
      <c r="BA106" s="183">
        <v>57600</v>
      </c>
      <c r="BB106" s="183">
        <v>36558</v>
      </c>
      <c r="BC106" s="183">
        <v>273173</v>
      </c>
      <c r="BD106" s="183">
        <v>528748</v>
      </c>
      <c r="BE106" s="183">
        <v>558169</v>
      </c>
      <c r="BF106" s="183">
        <v>96200</v>
      </c>
      <c r="BG106" s="183">
        <v>94331</v>
      </c>
      <c r="BH106" s="183">
        <v>999754</v>
      </c>
      <c r="BI106" s="183">
        <v>77641</v>
      </c>
      <c r="BJ106" s="183">
        <v>247414</v>
      </c>
      <c r="BK106" s="183">
        <v>3461</v>
      </c>
      <c r="BL106" s="183">
        <v>21954.75</v>
      </c>
      <c r="BM106" s="183">
        <v>232685.35</v>
      </c>
      <c r="BN106" s="183">
        <v>797150</v>
      </c>
      <c r="BO106" s="183">
        <v>148857</v>
      </c>
      <c r="BP106" s="183">
        <v>47799</v>
      </c>
      <c r="BQ106" s="183">
        <v>385887</v>
      </c>
      <c r="BR106" s="183">
        <v>719458</v>
      </c>
      <c r="BS106" s="183">
        <v>43861</v>
      </c>
      <c r="BT106" s="183">
        <v>221719</v>
      </c>
      <c r="BU106" s="183">
        <v>165807.25</v>
      </c>
      <c r="BV106" s="183">
        <v>92690</v>
      </c>
      <c r="BW106" s="183">
        <v>539508.5</v>
      </c>
      <c r="BX106" s="183">
        <v>480940.75</v>
      </c>
      <c r="BY106" s="183">
        <v>167972</v>
      </c>
      <c r="BZ106" s="183">
        <v>218297</v>
      </c>
      <c r="CA106" s="183">
        <v>117135</v>
      </c>
      <c r="CB106" s="183">
        <v>92367</v>
      </c>
      <c r="CC106" s="205">
        <f t="shared" si="10"/>
        <v>23245549.220000003</v>
      </c>
      <c r="CD106" s="101"/>
      <c r="CE106" s="101"/>
      <c r="CF106" s="101"/>
      <c r="CG106" s="101"/>
      <c r="CH106" s="101"/>
      <c r="CI106" s="101"/>
    </row>
    <row r="107" spans="1:87" s="102" customFormat="1" ht="24" customHeight="1">
      <c r="A107" s="134" t="s">
        <v>1647</v>
      </c>
      <c r="B107" s="295" t="s">
        <v>20</v>
      </c>
      <c r="C107" s="296" t="s">
        <v>21</v>
      </c>
      <c r="D107" s="297">
        <v>41070</v>
      </c>
      <c r="E107" s="296" t="s">
        <v>524</v>
      </c>
      <c r="F107" s="298" t="s">
        <v>532</v>
      </c>
      <c r="G107" s="299" t="s">
        <v>533</v>
      </c>
      <c r="H107" s="204">
        <v>8982093</v>
      </c>
      <c r="I107" s="183">
        <v>3138784</v>
      </c>
      <c r="J107" s="183">
        <v>2924098</v>
      </c>
      <c r="K107" s="183">
        <v>183637</v>
      </c>
      <c r="L107" s="183">
        <v>0</v>
      </c>
      <c r="M107" s="183">
        <v>0</v>
      </c>
      <c r="N107" s="183">
        <v>37280935.159999996</v>
      </c>
      <c r="O107" s="183">
        <v>1359181.75</v>
      </c>
      <c r="P107" s="183">
        <v>150891</v>
      </c>
      <c r="Q107" s="183">
        <v>11245685</v>
      </c>
      <c r="R107" s="183">
        <v>35031</v>
      </c>
      <c r="S107" s="183">
        <v>505283</v>
      </c>
      <c r="T107" s="183">
        <v>9980082.6999999993</v>
      </c>
      <c r="U107" s="183">
        <v>5105658.95</v>
      </c>
      <c r="V107" s="183">
        <v>0</v>
      </c>
      <c r="W107" s="183">
        <v>3482</v>
      </c>
      <c r="X107" s="183">
        <v>301703.59999999998</v>
      </c>
      <c r="Y107" s="183">
        <v>138851</v>
      </c>
      <c r="Z107" s="183">
        <v>22222416.420000002</v>
      </c>
      <c r="AA107" s="183">
        <v>3906814.5</v>
      </c>
      <c r="AB107" s="183">
        <v>390168.96</v>
      </c>
      <c r="AC107" s="183">
        <v>6413574</v>
      </c>
      <c r="AD107" s="183">
        <v>172338.5</v>
      </c>
      <c r="AE107" s="183">
        <v>110283</v>
      </c>
      <c r="AF107" s="183">
        <v>182585</v>
      </c>
      <c r="AG107" s="183">
        <v>75177</v>
      </c>
      <c r="AH107" s="183">
        <v>61525</v>
      </c>
      <c r="AI107" s="183">
        <v>39760543.149999999</v>
      </c>
      <c r="AJ107" s="183">
        <v>38132</v>
      </c>
      <c r="AK107" s="183">
        <v>29389</v>
      </c>
      <c r="AL107" s="183">
        <v>55027</v>
      </c>
      <c r="AM107" s="183">
        <v>44504</v>
      </c>
      <c r="AN107" s="183">
        <v>135724.99</v>
      </c>
      <c r="AO107" s="183">
        <v>178596</v>
      </c>
      <c r="AP107" s="183">
        <v>66268</v>
      </c>
      <c r="AQ107" s="183">
        <v>251381</v>
      </c>
      <c r="AR107" s="183">
        <v>44151</v>
      </c>
      <c r="AS107" s="183">
        <v>143505.5</v>
      </c>
      <c r="AT107" s="183">
        <v>27065</v>
      </c>
      <c r="AU107" s="183">
        <v>9679455.3300000001</v>
      </c>
      <c r="AV107" s="183">
        <v>236803</v>
      </c>
      <c r="AW107" s="183">
        <v>152121</v>
      </c>
      <c r="AX107" s="183">
        <v>184266</v>
      </c>
      <c r="AY107" s="183">
        <v>252218.37</v>
      </c>
      <c r="AZ107" s="183">
        <v>70039</v>
      </c>
      <c r="BA107" s="183">
        <v>138970</v>
      </c>
      <c r="BB107" s="183">
        <v>17005074</v>
      </c>
      <c r="BC107" s="183">
        <v>217774</v>
      </c>
      <c r="BD107" s="183">
        <v>271884</v>
      </c>
      <c r="BE107" s="183">
        <v>164319</v>
      </c>
      <c r="BF107" s="183">
        <v>211774</v>
      </c>
      <c r="BG107" s="183">
        <v>259530</v>
      </c>
      <c r="BH107" s="183">
        <v>1803954</v>
      </c>
      <c r="BI107" s="183">
        <v>2201701</v>
      </c>
      <c r="BJ107" s="183">
        <v>249076.5</v>
      </c>
      <c r="BK107" s="183">
        <v>6504</v>
      </c>
      <c r="BL107" s="183">
        <v>43420.75</v>
      </c>
      <c r="BM107" s="183">
        <v>12757366.699999999</v>
      </c>
      <c r="BN107" s="183">
        <v>9522720.2599999998</v>
      </c>
      <c r="BO107" s="183">
        <v>249588</v>
      </c>
      <c r="BP107" s="183">
        <v>71121</v>
      </c>
      <c r="BQ107" s="183">
        <v>99853</v>
      </c>
      <c r="BR107" s="183">
        <v>91341</v>
      </c>
      <c r="BS107" s="183">
        <v>31660</v>
      </c>
      <c r="BT107" s="183">
        <v>15164852.789999999</v>
      </c>
      <c r="BU107" s="183">
        <v>219609</v>
      </c>
      <c r="BV107" s="183">
        <v>253284</v>
      </c>
      <c r="BW107" s="183">
        <v>638233.5</v>
      </c>
      <c r="BX107" s="183">
        <v>741968</v>
      </c>
      <c r="BY107" s="183">
        <v>1734093</v>
      </c>
      <c r="BZ107" s="183">
        <v>201351</v>
      </c>
      <c r="CA107" s="183">
        <v>209885</v>
      </c>
      <c r="CB107" s="183">
        <v>220480</v>
      </c>
      <c r="CC107" s="205">
        <f t="shared" si="10"/>
        <v>231000856.38</v>
      </c>
      <c r="CD107" s="101"/>
      <c r="CE107" s="101"/>
      <c r="CF107" s="101"/>
      <c r="CG107" s="101"/>
      <c r="CH107" s="101"/>
      <c r="CI107" s="101"/>
    </row>
    <row r="108" spans="1:87" s="102" customFormat="1" ht="24" customHeight="1">
      <c r="A108" s="134" t="s">
        <v>1646</v>
      </c>
      <c r="B108" s="295" t="s">
        <v>20</v>
      </c>
      <c r="C108" s="296" t="s">
        <v>21</v>
      </c>
      <c r="D108" s="297">
        <v>42070</v>
      </c>
      <c r="E108" s="296" t="s">
        <v>527</v>
      </c>
      <c r="F108" s="298" t="s">
        <v>534</v>
      </c>
      <c r="G108" s="299" t="s">
        <v>535</v>
      </c>
      <c r="H108" s="204">
        <v>112466</v>
      </c>
      <c r="I108" s="183">
        <v>1070</v>
      </c>
      <c r="J108" s="183">
        <v>0</v>
      </c>
      <c r="K108" s="183">
        <v>0</v>
      </c>
      <c r="L108" s="183">
        <v>0</v>
      </c>
      <c r="M108" s="183">
        <v>0</v>
      </c>
      <c r="N108" s="183">
        <v>122016</v>
      </c>
      <c r="O108" s="183">
        <v>21225.25</v>
      </c>
      <c r="P108" s="183">
        <v>0</v>
      </c>
      <c r="Q108" s="183">
        <v>4836</v>
      </c>
      <c r="R108" s="183">
        <v>0</v>
      </c>
      <c r="S108" s="183">
        <v>0</v>
      </c>
      <c r="T108" s="183">
        <v>680</v>
      </c>
      <c r="U108" s="183">
        <v>0</v>
      </c>
      <c r="V108" s="183">
        <v>0</v>
      </c>
      <c r="W108" s="183">
        <v>107.5</v>
      </c>
      <c r="X108" s="183">
        <v>0</v>
      </c>
      <c r="Y108" s="183">
        <v>0</v>
      </c>
      <c r="Z108" s="183">
        <v>18755.5</v>
      </c>
      <c r="AA108" s="183">
        <v>3233</v>
      </c>
      <c r="AB108" s="183">
        <v>0</v>
      </c>
      <c r="AC108" s="183">
        <v>16995</v>
      </c>
      <c r="AD108" s="183">
        <v>0</v>
      </c>
      <c r="AE108" s="183">
        <v>1100</v>
      </c>
      <c r="AF108" s="183">
        <v>0</v>
      </c>
      <c r="AG108" s="183">
        <v>0</v>
      </c>
      <c r="AH108" s="183">
        <v>0</v>
      </c>
      <c r="AI108" s="183">
        <v>352531.5</v>
      </c>
      <c r="AJ108" s="183">
        <v>3776</v>
      </c>
      <c r="AK108" s="183">
        <v>0</v>
      </c>
      <c r="AL108" s="183">
        <v>0</v>
      </c>
      <c r="AM108" s="183">
        <v>4295.6099999999997</v>
      </c>
      <c r="AN108" s="183">
        <v>0</v>
      </c>
      <c r="AO108" s="183">
        <v>4004.47</v>
      </c>
      <c r="AP108" s="183">
        <v>0</v>
      </c>
      <c r="AQ108" s="183">
        <v>0</v>
      </c>
      <c r="AR108" s="183">
        <v>0</v>
      </c>
      <c r="AS108" s="183">
        <v>3300.13</v>
      </c>
      <c r="AT108" s="183">
        <v>0</v>
      </c>
      <c r="AU108" s="183">
        <v>675075.5</v>
      </c>
      <c r="AV108" s="183">
        <v>69836</v>
      </c>
      <c r="AW108" s="183">
        <v>41337.5</v>
      </c>
      <c r="AX108" s="183">
        <v>123901</v>
      </c>
      <c r="AY108" s="183">
        <v>34090</v>
      </c>
      <c r="AZ108" s="183">
        <v>14784</v>
      </c>
      <c r="BA108" s="183">
        <v>68144</v>
      </c>
      <c r="BB108" s="183">
        <v>195749.52</v>
      </c>
      <c r="BC108" s="183">
        <v>3267</v>
      </c>
      <c r="BD108" s="183">
        <v>0</v>
      </c>
      <c r="BE108" s="183">
        <v>0</v>
      </c>
      <c r="BF108" s="183">
        <v>0</v>
      </c>
      <c r="BG108" s="183">
        <v>0</v>
      </c>
      <c r="BH108" s="183">
        <v>0</v>
      </c>
      <c r="BI108" s="183">
        <v>22726.12</v>
      </c>
      <c r="BJ108" s="183">
        <v>0</v>
      </c>
      <c r="BK108" s="183">
        <v>0</v>
      </c>
      <c r="BL108" s="183">
        <v>0</v>
      </c>
      <c r="BM108" s="183">
        <v>70796</v>
      </c>
      <c r="BN108" s="183">
        <v>0</v>
      </c>
      <c r="BO108" s="183">
        <v>75</v>
      </c>
      <c r="BP108" s="183">
        <v>0</v>
      </c>
      <c r="BQ108" s="183">
        <v>77.67</v>
      </c>
      <c r="BR108" s="183">
        <v>0</v>
      </c>
      <c r="BS108" s="183">
        <v>0</v>
      </c>
      <c r="BT108" s="183">
        <v>17035</v>
      </c>
      <c r="BU108" s="183">
        <v>0</v>
      </c>
      <c r="BV108" s="183">
        <v>0</v>
      </c>
      <c r="BW108" s="183">
        <v>0</v>
      </c>
      <c r="BX108" s="183">
        <v>0</v>
      </c>
      <c r="BY108" s="183">
        <v>19039.25</v>
      </c>
      <c r="BZ108" s="183">
        <v>1018</v>
      </c>
      <c r="CA108" s="183">
        <v>0</v>
      </c>
      <c r="CB108" s="183">
        <v>12199.93</v>
      </c>
      <c r="CC108" s="205">
        <f t="shared" si="10"/>
        <v>2039543.45</v>
      </c>
      <c r="CD108" s="101"/>
      <c r="CE108" s="101"/>
      <c r="CF108" s="101"/>
      <c r="CG108" s="101"/>
      <c r="CH108" s="101"/>
      <c r="CI108" s="101"/>
    </row>
    <row r="109" spans="1:87" s="102" customFormat="1" ht="24" customHeight="1">
      <c r="A109" s="134" t="s">
        <v>1648</v>
      </c>
      <c r="B109" s="295" t="s">
        <v>20</v>
      </c>
      <c r="C109" s="296" t="s">
        <v>21</v>
      </c>
      <c r="D109" s="297">
        <v>41070</v>
      </c>
      <c r="E109" s="296" t="s">
        <v>524</v>
      </c>
      <c r="F109" s="298" t="s">
        <v>536</v>
      </c>
      <c r="G109" s="299" t="s">
        <v>537</v>
      </c>
      <c r="H109" s="204">
        <v>0</v>
      </c>
      <c r="I109" s="183">
        <v>0</v>
      </c>
      <c r="J109" s="183">
        <v>0</v>
      </c>
      <c r="K109" s="183">
        <v>0</v>
      </c>
      <c r="L109" s="183">
        <v>0</v>
      </c>
      <c r="M109" s="183">
        <v>0</v>
      </c>
      <c r="N109" s="183">
        <v>0</v>
      </c>
      <c r="O109" s="183">
        <v>4410</v>
      </c>
      <c r="P109" s="183">
        <v>0</v>
      </c>
      <c r="Q109" s="183">
        <v>18039.5</v>
      </c>
      <c r="R109" s="183">
        <v>0</v>
      </c>
      <c r="S109" s="183">
        <v>0</v>
      </c>
      <c r="T109" s="183">
        <v>800</v>
      </c>
      <c r="U109" s="183">
        <v>8508.8799999999992</v>
      </c>
      <c r="V109" s="183">
        <v>0</v>
      </c>
      <c r="W109" s="183">
        <v>0</v>
      </c>
      <c r="X109" s="183">
        <v>0</v>
      </c>
      <c r="Y109" s="183">
        <v>0</v>
      </c>
      <c r="Z109" s="183">
        <v>37356</v>
      </c>
      <c r="AA109" s="183">
        <v>42781</v>
      </c>
      <c r="AB109" s="183">
        <v>2566.1999999999998</v>
      </c>
      <c r="AC109" s="183">
        <v>0</v>
      </c>
      <c r="AD109" s="183">
        <v>0</v>
      </c>
      <c r="AE109" s="183">
        <v>0</v>
      </c>
      <c r="AF109" s="183">
        <v>3132.5</v>
      </c>
      <c r="AG109" s="183">
        <v>0</v>
      </c>
      <c r="AH109" s="183">
        <v>0</v>
      </c>
      <c r="AI109" s="183">
        <v>124456.66</v>
      </c>
      <c r="AJ109" s="183">
        <v>11719</v>
      </c>
      <c r="AK109" s="183">
        <v>740</v>
      </c>
      <c r="AL109" s="183">
        <v>207</v>
      </c>
      <c r="AM109" s="183">
        <v>2327</v>
      </c>
      <c r="AN109" s="183">
        <v>0</v>
      </c>
      <c r="AO109" s="183">
        <v>14370.47</v>
      </c>
      <c r="AP109" s="183">
        <v>6836.3</v>
      </c>
      <c r="AQ109" s="183">
        <v>0</v>
      </c>
      <c r="AR109" s="183">
        <v>4096</v>
      </c>
      <c r="AS109" s="183">
        <v>0</v>
      </c>
      <c r="AT109" s="183">
        <v>7416</v>
      </c>
      <c r="AU109" s="183">
        <v>107909.06</v>
      </c>
      <c r="AV109" s="183">
        <v>841133.17</v>
      </c>
      <c r="AW109" s="183">
        <v>3298.93</v>
      </c>
      <c r="AX109" s="183">
        <v>54412</v>
      </c>
      <c r="AY109" s="183">
        <v>1639.45</v>
      </c>
      <c r="AZ109" s="183">
        <v>11093.88</v>
      </c>
      <c r="BA109" s="183">
        <v>20640.63</v>
      </c>
      <c r="BB109" s="183">
        <v>142.5</v>
      </c>
      <c r="BC109" s="183">
        <v>0</v>
      </c>
      <c r="BD109" s="183">
        <v>0</v>
      </c>
      <c r="BE109" s="183">
        <v>0</v>
      </c>
      <c r="BF109" s="183">
        <v>0</v>
      </c>
      <c r="BG109" s="183">
        <v>0</v>
      </c>
      <c r="BH109" s="183">
        <v>5688</v>
      </c>
      <c r="BI109" s="183">
        <v>7274</v>
      </c>
      <c r="BJ109" s="183">
        <v>0</v>
      </c>
      <c r="BK109" s="183">
        <v>0</v>
      </c>
      <c r="BL109" s="183">
        <v>0</v>
      </c>
      <c r="BM109" s="183">
        <v>0</v>
      </c>
      <c r="BN109" s="183">
        <v>6934.85</v>
      </c>
      <c r="BO109" s="183">
        <v>0</v>
      </c>
      <c r="BP109" s="183">
        <v>0</v>
      </c>
      <c r="BQ109" s="183">
        <v>958.03</v>
      </c>
      <c r="BR109" s="183">
        <v>0</v>
      </c>
      <c r="BS109" s="183">
        <v>0</v>
      </c>
      <c r="BT109" s="183">
        <v>0</v>
      </c>
      <c r="BU109" s="183">
        <v>0</v>
      </c>
      <c r="BV109" s="183">
        <v>391787.17</v>
      </c>
      <c r="BW109" s="183">
        <v>0</v>
      </c>
      <c r="BX109" s="183">
        <v>10592.83</v>
      </c>
      <c r="BY109" s="183">
        <v>540.45000000000005</v>
      </c>
      <c r="BZ109" s="183">
        <v>0</v>
      </c>
      <c r="CA109" s="183">
        <v>0</v>
      </c>
      <c r="CB109" s="183">
        <v>0</v>
      </c>
      <c r="CC109" s="205">
        <f t="shared" si="10"/>
        <v>1753807.4599999997</v>
      </c>
      <c r="CD109" s="101"/>
      <c r="CE109" s="101"/>
      <c r="CF109" s="101"/>
      <c r="CG109" s="101"/>
      <c r="CH109" s="101"/>
      <c r="CI109" s="101"/>
    </row>
    <row r="110" spans="1:87" s="102" customFormat="1" ht="24" customHeight="1">
      <c r="A110" s="134" t="s">
        <v>1648</v>
      </c>
      <c r="B110" s="295" t="s">
        <v>20</v>
      </c>
      <c r="C110" s="296" t="s">
        <v>21</v>
      </c>
      <c r="D110" s="297">
        <v>43050</v>
      </c>
      <c r="E110" s="296" t="s">
        <v>507</v>
      </c>
      <c r="F110" s="298" t="s">
        <v>538</v>
      </c>
      <c r="G110" s="318" t="s">
        <v>539</v>
      </c>
      <c r="H110" s="204">
        <v>0</v>
      </c>
      <c r="I110" s="183">
        <v>0</v>
      </c>
      <c r="J110" s="183">
        <v>0</v>
      </c>
      <c r="K110" s="183">
        <v>0</v>
      </c>
      <c r="L110" s="183">
        <v>0</v>
      </c>
      <c r="M110" s="183">
        <v>0</v>
      </c>
      <c r="N110" s="183">
        <v>-40521</v>
      </c>
      <c r="O110" s="183">
        <v>-3033</v>
      </c>
      <c r="P110" s="183">
        <v>0</v>
      </c>
      <c r="Q110" s="183">
        <v>12304.2</v>
      </c>
      <c r="R110" s="183">
        <v>0</v>
      </c>
      <c r="S110" s="183">
        <v>0</v>
      </c>
      <c r="T110" s="183">
        <v>0</v>
      </c>
      <c r="U110" s="183">
        <v>-5767.57</v>
      </c>
      <c r="V110" s="183">
        <v>0</v>
      </c>
      <c r="W110" s="183">
        <v>0</v>
      </c>
      <c r="X110" s="183">
        <v>0</v>
      </c>
      <c r="Y110" s="183">
        <v>0</v>
      </c>
      <c r="Z110" s="183">
        <v>-6530.5</v>
      </c>
      <c r="AA110" s="183">
        <v>-16795.650000000001</v>
      </c>
      <c r="AB110" s="183">
        <v>222.56</v>
      </c>
      <c r="AC110" s="183">
        <v>0</v>
      </c>
      <c r="AD110" s="183">
        <v>240</v>
      </c>
      <c r="AE110" s="183">
        <v>0</v>
      </c>
      <c r="AF110" s="183">
        <v>0</v>
      </c>
      <c r="AG110" s="183">
        <v>0</v>
      </c>
      <c r="AH110" s="183">
        <v>0</v>
      </c>
      <c r="AI110" s="183">
        <v>-448288.35</v>
      </c>
      <c r="AJ110" s="183">
        <v>0</v>
      </c>
      <c r="AK110" s="183">
        <v>0</v>
      </c>
      <c r="AL110" s="183">
        <v>0</v>
      </c>
      <c r="AM110" s="183">
        <v>0</v>
      </c>
      <c r="AN110" s="183">
        <v>0</v>
      </c>
      <c r="AO110" s="183">
        <v>0</v>
      </c>
      <c r="AP110" s="183">
        <v>0</v>
      </c>
      <c r="AQ110" s="183">
        <v>-4684.24</v>
      </c>
      <c r="AR110" s="183">
        <v>0</v>
      </c>
      <c r="AS110" s="183">
        <v>-50665.919999999998</v>
      </c>
      <c r="AT110" s="183">
        <v>-967</v>
      </c>
      <c r="AU110" s="183">
        <v>-223440.39</v>
      </c>
      <c r="AV110" s="183">
        <v>0</v>
      </c>
      <c r="AW110" s="183">
        <v>3101</v>
      </c>
      <c r="AX110" s="183">
        <v>0</v>
      </c>
      <c r="AY110" s="183">
        <v>1685.6</v>
      </c>
      <c r="AZ110" s="183">
        <v>-730</v>
      </c>
      <c r="BA110" s="183">
        <v>-3839.4</v>
      </c>
      <c r="BB110" s="183">
        <v>0</v>
      </c>
      <c r="BC110" s="183">
        <v>0</v>
      </c>
      <c r="BD110" s="183">
        <v>0</v>
      </c>
      <c r="BE110" s="183">
        <v>0</v>
      </c>
      <c r="BF110" s="183">
        <v>0</v>
      </c>
      <c r="BG110" s="183">
        <v>0</v>
      </c>
      <c r="BH110" s="183">
        <v>0</v>
      </c>
      <c r="BI110" s="183">
        <v>0</v>
      </c>
      <c r="BJ110" s="183">
        <v>0</v>
      </c>
      <c r="BK110" s="183">
        <v>0</v>
      </c>
      <c r="BL110" s="183">
        <v>0</v>
      </c>
      <c r="BM110" s="183">
        <v>0</v>
      </c>
      <c r="BN110" s="183">
        <v>0</v>
      </c>
      <c r="BO110" s="183">
        <v>0</v>
      </c>
      <c r="BP110" s="183">
        <v>0</v>
      </c>
      <c r="BQ110" s="183">
        <v>0</v>
      </c>
      <c r="BR110" s="183">
        <v>0</v>
      </c>
      <c r="BS110" s="183">
        <v>0</v>
      </c>
      <c r="BT110" s="183">
        <v>-2723</v>
      </c>
      <c r="BU110" s="183">
        <v>0</v>
      </c>
      <c r="BV110" s="183">
        <v>0</v>
      </c>
      <c r="BW110" s="183">
        <v>0</v>
      </c>
      <c r="BX110" s="183">
        <v>0</v>
      </c>
      <c r="BY110" s="183">
        <v>-6010</v>
      </c>
      <c r="BZ110" s="183">
        <v>0</v>
      </c>
      <c r="CA110" s="183">
        <v>0</v>
      </c>
      <c r="CB110" s="183">
        <v>-3306.75</v>
      </c>
      <c r="CC110" s="205">
        <f t="shared" si="10"/>
        <v>-799749.41</v>
      </c>
      <c r="CD110" s="101"/>
      <c r="CE110" s="101"/>
      <c r="CF110" s="101"/>
      <c r="CG110" s="101"/>
      <c r="CH110" s="101"/>
      <c r="CI110" s="101"/>
    </row>
    <row r="111" spans="1:87" s="102" customFormat="1" ht="24" customHeight="1">
      <c r="A111" s="134" t="s">
        <v>1648</v>
      </c>
      <c r="B111" s="295" t="s">
        <v>20</v>
      </c>
      <c r="C111" s="296" t="s">
        <v>21</v>
      </c>
      <c r="D111" s="297">
        <v>43050</v>
      </c>
      <c r="E111" s="296" t="s">
        <v>507</v>
      </c>
      <c r="F111" s="298" t="s">
        <v>540</v>
      </c>
      <c r="G111" s="318" t="s">
        <v>541</v>
      </c>
      <c r="H111" s="204">
        <v>0</v>
      </c>
      <c r="I111" s="204">
        <v>0</v>
      </c>
      <c r="J111" s="204">
        <v>-6325.78</v>
      </c>
      <c r="K111" s="204">
        <v>0</v>
      </c>
      <c r="L111" s="204">
        <v>0</v>
      </c>
      <c r="M111" s="204">
        <v>0</v>
      </c>
      <c r="N111" s="204">
        <v>-191051.92</v>
      </c>
      <c r="O111" s="204">
        <v>-158536.85999999999</v>
      </c>
      <c r="P111" s="204">
        <v>0</v>
      </c>
      <c r="Q111" s="204">
        <v>-69649.320000000007</v>
      </c>
      <c r="R111" s="204">
        <v>-1546.4</v>
      </c>
      <c r="S111" s="204">
        <v>0</v>
      </c>
      <c r="T111" s="204">
        <v>0</v>
      </c>
      <c r="U111" s="204">
        <v>-35648.910000000003</v>
      </c>
      <c r="V111" s="204">
        <v>0</v>
      </c>
      <c r="W111" s="204">
        <v>-1162.21</v>
      </c>
      <c r="X111" s="204">
        <v>0</v>
      </c>
      <c r="Y111" s="204">
        <v>0</v>
      </c>
      <c r="Z111" s="204">
        <v>0</v>
      </c>
      <c r="AA111" s="204">
        <v>-117656.26</v>
      </c>
      <c r="AB111" s="204">
        <v>-6576.62</v>
      </c>
      <c r="AC111" s="204">
        <v>-11192.7</v>
      </c>
      <c r="AD111" s="204">
        <v>0</v>
      </c>
      <c r="AE111" s="204">
        <v>0</v>
      </c>
      <c r="AF111" s="204">
        <v>0</v>
      </c>
      <c r="AG111" s="204">
        <v>0</v>
      </c>
      <c r="AH111" s="204">
        <v>0</v>
      </c>
      <c r="AI111" s="204">
        <v>-1656563.83</v>
      </c>
      <c r="AJ111" s="204">
        <v>0</v>
      </c>
      <c r="AK111" s="204">
        <v>0</v>
      </c>
      <c r="AL111" s="204">
        <v>-5248.96</v>
      </c>
      <c r="AM111" s="204">
        <v>0</v>
      </c>
      <c r="AN111" s="204">
        <v>-24691.200000000001</v>
      </c>
      <c r="AO111" s="204">
        <v>0</v>
      </c>
      <c r="AP111" s="204">
        <v>0</v>
      </c>
      <c r="AQ111" s="204">
        <v>0</v>
      </c>
      <c r="AR111" s="204">
        <v>0</v>
      </c>
      <c r="AS111" s="204">
        <v>-12902.4</v>
      </c>
      <c r="AT111" s="204">
        <v>0</v>
      </c>
      <c r="AU111" s="204">
        <v>-148029.29999999999</v>
      </c>
      <c r="AV111" s="204">
        <v>0</v>
      </c>
      <c r="AW111" s="204">
        <v>-1226.1600000000001</v>
      </c>
      <c r="AX111" s="204">
        <v>-92722.73</v>
      </c>
      <c r="AY111" s="204">
        <v>0</v>
      </c>
      <c r="AZ111" s="204">
        <v>-3604.3</v>
      </c>
      <c r="BA111" s="204">
        <v>0</v>
      </c>
      <c r="BB111" s="204">
        <v>0</v>
      </c>
      <c r="BC111" s="204">
        <v>0</v>
      </c>
      <c r="BD111" s="204">
        <v>0</v>
      </c>
      <c r="BE111" s="204">
        <v>0</v>
      </c>
      <c r="BF111" s="204">
        <v>-11862.08</v>
      </c>
      <c r="BG111" s="204">
        <v>0</v>
      </c>
      <c r="BH111" s="204">
        <v>0</v>
      </c>
      <c r="BI111" s="204">
        <v>0</v>
      </c>
      <c r="BJ111" s="204">
        <v>-6504.88</v>
      </c>
      <c r="BK111" s="204">
        <v>0</v>
      </c>
      <c r="BL111" s="204">
        <v>0</v>
      </c>
      <c r="BM111" s="204">
        <v>0</v>
      </c>
      <c r="BN111" s="204">
        <v>0</v>
      </c>
      <c r="BO111" s="204">
        <v>0</v>
      </c>
      <c r="BP111" s="204">
        <v>0</v>
      </c>
      <c r="BQ111" s="204">
        <v>0</v>
      </c>
      <c r="BR111" s="204">
        <v>0</v>
      </c>
      <c r="BS111" s="204">
        <v>0</v>
      </c>
      <c r="BT111" s="204">
        <v>-321330.42</v>
      </c>
      <c r="BU111" s="204">
        <v>0</v>
      </c>
      <c r="BV111" s="204">
        <v>-15618.67</v>
      </c>
      <c r="BW111" s="204">
        <v>-1234</v>
      </c>
      <c r="BX111" s="204">
        <v>0</v>
      </c>
      <c r="BY111" s="204">
        <v>-55031.99</v>
      </c>
      <c r="BZ111" s="204">
        <v>0</v>
      </c>
      <c r="CA111" s="204">
        <v>0</v>
      </c>
      <c r="CB111" s="204">
        <v>-354.56</v>
      </c>
      <c r="CC111" s="205">
        <f t="shared" si="10"/>
        <v>-2956272.46</v>
      </c>
      <c r="CD111" s="101"/>
      <c r="CE111" s="101"/>
      <c r="CF111" s="101"/>
      <c r="CG111" s="101"/>
      <c r="CH111" s="101"/>
      <c r="CI111" s="101"/>
    </row>
    <row r="112" spans="1:87" s="102" customFormat="1" ht="24" customHeight="1">
      <c r="A112" s="134" t="s">
        <v>1648</v>
      </c>
      <c r="B112" s="295" t="s">
        <v>20</v>
      </c>
      <c r="C112" s="296" t="s">
        <v>21</v>
      </c>
      <c r="D112" s="297">
        <v>43050</v>
      </c>
      <c r="E112" s="296" t="s">
        <v>507</v>
      </c>
      <c r="F112" s="298" t="s">
        <v>542</v>
      </c>
      <c r="G112" s="318" t="s">
        <v>543</v>
      </c>
      <c r="H112" s="204">
        <v>0</v>
      </c>
      <c r="I112" s="204">
        <v>0</v>
      </c>
      <c r="J112" s="204">
        <v>0</v>
      </c>
      <c r="K112" s="204">
        <v>0</v>
      </c>
      <c r="L112" s="204">
        <v>0</v>
      </c>
      <c r="M112" s="204">
        <v>0</v>
      </c>
      <c r="N112" s="204">
        <v>81056.210000000006</v>
      </c>
      <c r="O112" s="204">
        <v>7273.07</v>
      </c>
      <c r="P112" s="204">
        <v>0</v>
      </c>
      <c r="Q112" s="204">
        <v>100633.9</v>
      </c>
      <c r="R112" s="204">
        <v>781.96</v>
      </c>
      <c r="S112" s="204">
        <v>0</v>
      </c>
      <c r="T112" s="204">
        <v>0</v>
      </c>
      <c r="U112" s="204">
        <v>0</v>
      </c>
      <c r="V112" s="204">
        <v>0</v>
      </c>
      <c r="W112" s="204">
        <v>0</v>
      </c>
      <c r="X112" s="204">
        <v>1372</v>
      </c>
      <c r="Y112" s="204">
        <v>0</v>
      </c>
      <c r="Z112" s="204">
        <v>179574.81</v>
      </c>
      <c r="AA112" s="204">
        <v>30994.52</v>
      </c>
      <c r="AB112" s="204">
        <v>0</v>
      </c>
      <c r="AC112" s="204">
        <v>622.34</v>
      </c>
      <c r="AD112" s="204">
        <v>34084.400000000001</v>
      </c>
      <c r="AE112" s="204">
        <v>0</v>
      </c>
      <c r="AF112" s="204">
        <v>0</v>
      </c>
      <c r="AG112" s="204">
        <v>0</v>
      </c>
      <c r="AH112" s="204">
        <v>0</v>
      </c>
      <c r="AI112" s="204">
        <v>503373.41</v>
      </c>
      <c r="AJ112" s="204">
        <v>0</v>
      </c>
      <c r="AK112" s="204">
        <v>0</v>
      </c>
      <c r="AL112" s="204">
        <v>0</v>
      </c>
      <c r="AM112" s="204">
        <v>0</v>
      </c>
      <c r="AN112" s="204">
        <v>3893.88</v>
      </c>
      <c r="AO112" s="204">
        <v>0</v>
      </c>
      <c r="AP112" s="204">
        <v>0</v>
      </c>
      <c r="AQ112" s="204">
        <v>0</v>
      </c>
      <c r="AR112" s="204">
        <v>11542.76</v>
      </c>
      <c r="AS112" s="204">
        <v>0</v>
      </c>
      <c r="AT112" s="204">
        <v>73.41</v>
      </c>
      <c r="AU112" s="204">
        <v>84722.7</v>
      </c>
      <c r="AV112" s="204">
        <v>64853.25</v>
      </c>
      <c r="AW112" s="204">
        <v>225.63</v>
      </c>
      <c r="AX112" s="204">
        <v>72204.89</v>
      </c>
      <c r="AY112" s="204">
        <v>0</v>
      </c>
      <c r="AZ112" s="204">
        <v>1490.5</v>
      </c>
      <c r="BA112" s="204">
        <v>18575.5</v>
      </c>
      <c r="BB112" s="204">
        <v>0</v>
      </c>
      <c r="BC112" s="204">
        <v>0</v>
      </c>
      <c r="BD112" s="204">
        <v>1960.97</v>
      </c>
      <c r="BE112" s="204">
        <v>0</v>
      </c>
      <c r="BF112" s="204">
        <v>0</v>
      </c>
      <c r="BG112" s="204">
        <v>0</v>
      </c>
      <c r="BH112" s="204">
        <v>0</v>
      </c>
      <c r="BI112" s="204">
        <v>0</v>
      </c>
      <c r="BJ112" s="204">
        <v>0</v>
      </c>
      <c r="BK112" s="204">
        <v>0</v>
      </c>
      <c r="BL112" s="204">
        <v>0</v>
      </c>
      <c r="BM112" s="204">
        <v>0</v>
      </c>
      <c r="BN112" s="204">
        <v>0</v>
      </c>
      <c r="BO112" s="204">
        <v>0</v>
      </c>
      <c r="BP112" s="204">
        <v>0</v>
      </c>
      <c r="BQ112" s="204">
        <v>0</v>
      </c>
      <c r="BR112" s="204">
        <v>0</v>
      </c>
      <c r="BS112" s="204">
        <v>0</v>
      </c>
      <c r="BT112" s="204">
        <v>3900.84</v>
      </c>
      <c r="BU112" s="204">
        <v>5552.16</v>
      </c>
      <c r="BV112" s="204">
        <v>3765.21</v>
      </c>
      <c r="BW112" s="204">
        <v>0</v>
      </c>
      <c r="BX112" s="204">
        <v>0</v>
      </c>
      <c r="BY112" s="204">
        <v>18120.98</v>
      </c>
      <c r="BZ112" s="204">
        <v>0</v>
      </c>
      <c r="CA112" s="204">
        <v>0</v>
      </c>
      <c r="CB112" s="204">
        <v>7635.06</v>
      </c>
      <c r="CC112" s="205">
        <f t="shared" si="10"/>
        <v>1238284.3599999999</v>
      </c>
      <c r="CD112" s="101"/>
      <c r="CE112" s="101"/>
      <c r="CF112" s="101"/>
      <c r="CG112" s="101"/>
      <c r="CH112" s="101"/>
      <c r="CI112" s="101"/>
    </row>
    <row r="113" spans="1:87" s="102" customFormat="1" ht="24" customHeight="1">
      <c r="A113" s="134" t="s">
        <v>1646</v>
      </c>
      <c r="B113" s="295" t="s">
        <v>20</v>
      </c>
      <c r="C113" s="296" t="s">
        <v>21</v>
      </c>
      <c r="D113" s="297">
        <v>43050</v>
      </c>
      <c r="E113" s="296" t="s">
        <v>507</v>
      </c>
      <c r="F113" s="298" t="s">
        <v>544</v>
      </c>
      <c r="G113" s="318" t="s">
        <v>545</v>
      </c>
      <c r="H113" s="204">
        <v>561699.56000000006</v>
      </c>
      <c r="I113" s="204">
        <v>56084.12</v>
      </c>
      <c r="J113" s="204">
        <v>21039</v>
      </c>
      <c r="K113" s="204">
        <v>0</v>
      </c>
      <c r="L113" s="204">
        <v>0</v>
      </c>
      <c r="M113" s="204">
        <v>0</v>
      </c>
      <c r="N113" s="204">
        <v>281298.25</v>
      </c>
      <c r="O113" s="204">
        <v>67594.25</v>
      </c>
      <c r="P113" s="204">
        <v>0</v>
      </c>
      <c r="Q113" s="204">
        <v>180669.75</v>
      </c>
      <c r="R113" s="204">
        <v>45544</v>
      </c>
      <c r="S113" s="204">
        <v>13369</v>
      </c>
      <c r="T113" s="204">
        <v>123865</v>
      </c>
      <c r="U113" s="204">
        <v>57997.58</v>
      </c>
      <c r="V113" s="204">
        <v>0</v>
      </c>
      <c r="W113" s="204">
        <v>761.5</v>
      </c>
      <c r="X113" s="204">
        <v>0</v>
      </c>
      <c r="Y113" s="204">
        <v>14069</v>
      </c>
      <c r="Z113" s="204">
        <v>554622</v>
      </c>
      <c r="AA113" s="204">
        <v>64312</v>
      </c>
      <c r="AB113" s="204">
        <v>41746.92</v>
      </c>
      <c r="AC113" s="204">
        <v>65933</v>
      </c>
      <c r="AD113" s="204">
        <v>7275</v>
      </c>
      <c r="AE113" s="204">
        <v>14990.56</v>
      </c>
      <c r="AF113" s="204">
        <v>78755.25</v>
      </c>
      <c r="AG113" s="204">
        <v>0</v>
      </c>
      <c r="AH113" s="204">
        <v>68436.84</v>
      </c>
      <c r="AI113" s="204">
        <v>140158.5</v>
      </c>
      <c r="AJ113" s="204">
        <v>21705</v>
      </c>
      <c r="AK113" s="204">
        <v>0</v>
      </c>
      <c r="AL113" s="204">
        <v>1110</v>
      </c>
      <c r="AM113" s="204">
        <v>0</v>
      </c>
      <c r="AN113" s="204">
        <v>46332</v>
      </c>
      <c r="AO113" s="204">
        <v>17946.48</v>
      </c>
      <c r="AP113" s="204">
        <v>25167</v>
      </c>
      <c r="AQ113" s="204">
        <v>19045.5</v>
      </c>
      <c r="AR113" s="204">
        <v>13302</v>
      </c>
      <c r="AS113" s="204">
        <v>83599.86</v>
      </c>
      <c r="AT113" s="204">
        <v>0</v>
      </c>
      <c r="AU113" s="204">
        <v>1084043.75</v>
      </c>
      <c r="AV113" s="204">
        <v>2396398</v>
      </c>
      <c r="AW113" s="204">
        <v>47568</v>
      </c>
      <c r="AX113" s="204">
        <v>375852</v>
      </c>
      <c r="AY113" s="204">
        <v>79358.69</v>
      </c>
      <c r="AZ113" s="204">
        <v>15337</v>
      </c>
      <c r="BA113" s="204">
        <v>49045</v>
      </c>
      <c r="BB113" s="204">
        <v>0</v>
      </c>
      <c r="BC113" s="204">
        <v>10743</v>
      </c>
      <c r="BD113" s="204">
        <v>8660</v>
      </c>
      <c r="BE113" s="204">
        <v>0</v>
      </c>
      <c r="BF113" s="204">
        <v>125707</v>
      </c>
      <c r="BG113" s="204">
        <v>65874</v>
      </c>
      <c r="BH113" s="204">
        <v>12353</v>
      </c>
      <c r="BI113" s="204">
        <v>0</v>
      </c>
      <c r="BJ113" s="204">
        <v>95504</v>
      </c>
      <c r="BK113" s="204">
        <v>0</v>
      </c>
      <c r="BL113" s="204">
        <v>0</v>
      </c>
      <c r="BM113" s="204">
        <v>56170.25</v>
      </c>
      <c r="BN113" s="204">
        <v>17894.990000000002</v>
      </c>
      <c r="BO113" s="204">
        <v>0</v>
      </c>
      <c r="BP113" s="204">
        <v>0</v>
      </c>
      <c r="BQ113" s="204">
        <v>0</v>
      </c>
      <c r="BR113" s="204">
        <v>0</v>
      </c>
      <c r="BS113" s="204">
        <v>1437.05</v>
      </c>
      <c r="BT113" s="204">
        <v>62950</v>
      </c>
      <c r="BU113" s="204">
        <v>73203.25</v>
      </c>
      <c r="BV113" s="204">
        <v>0</v>
      </c>
      <c r="BW113" s="204">
        <v>9751</v>
      </c>
      <c r="BX113" s="204">
        <v>0</v>
      </c>
      <c r="BY113" s="204">
        <v>396067</v>
      </c>
      <c r="BZ113" s="204">
        <v>179</v>
      </c>
      <c r="CA113" s="204">
        <v>0</v>
      </c>
      <c r="CB113" s="204">
        <v>102757.99</v>
      </c>
      <c r="CC113" s="205">
        <f t="shared" si="10"/>
        <v>7775282.8900000006</v>
      </c>
      <c r="CD113" s="101"/>
      <c r="CE113" s="101"/>
      <c r="CF113" s="101"/>
      <c r="CG113" s="101"/>
      <c r="CH113" s="101"/>
      <c r="CI113" s="101"/>
    </row>
    <row r="114" spans="1:87" s="102" customFormat="1" ht="24" customHeight="1">
      <c r="A114" s="134" t="s">
        <v>1647</v>
      </c>
      <c r="B114" s="295" t="s">
        <v>20</v>
      </c>
      <c r="C114" s="296" t="s">
        <v>21</v>
      </c>
      <c r="D114" s="297"/>
      <c r="E114" s="296"/>
      <c r="F114" s="307" t="s">
        <v>546</v>
      </c>
      <c r="G114" s="319" t="s">
        <v>547</v>
      </c>
      <c r="H114" s="204">
        <v>563246</v>
      </c>
      <c r="I114" s="183">
        <v>0</v>
      </c>
      <c r="J114" s="183">
        <v>18222.72</v>
      </c>
      <c r="K114" s="183">
        <v>0</v>
      </c>
      <c r="L114" s="183">
        <v>0</v>
      </c>
      <c r="M114" s="183">
        <v>0</v>
      </c>
      <c r="N114" s="183">
        <v>1512083.46</v>
      </c>
      <c r="O114" s="183">
        <v>140643.75</v>
      </c>
      <c r="P114" s="183">
        <v>0</v>
      </c>
      <c r="Q114" s="183">
        <v>267985.25</v>
      </c>
      <c r="R114" s="183">
        <v>15723</v>
      </c>
      <c r="S114" s="183">
        <v>0</v>
      </c>
      <c r="T114" s="183">
        <v>0</v>
      </c>
      <c r="U114" s="183">
        <v>46895.25</v>
      </c>
      <c r="V114" s="183">
        <v>0</v>
      </c>
      <c r="W114" s="183">
        <v>11794.21</v>
      </c>
      <c r="X114" s="183">
        <v>0</v>
      </c>
      <c r="Y114" s="183">
        <v>0</v>
      </c>
      <c r="Z114" s="183">
        <v>403684.25</v>
      </c>
      <c r="AA114" s="183">
        <v>332503</v>
      </c>
      <c r="AB114" s="183">
        <v>23056.75</v>
      </c>
      <c r="AC114" s="183">
        <v>261405.23</v>
      </c>
      <c r="AD114" s="183">
        <v>8547</v>
      </c>
      <c r="AE114" s="183">
        <v>0</v>
      </c>
      <c r="AF114" s="183">
        <v>40073.5</v>
      </c>
      <c r="AG114" s="183">
        <v>2988</v>
      </c>
      <c r="AH114" s="183">
        <v>0</v>
      </c>
      <c r="AI114" s="183">
        <v>3581760</v>
      </c>
      <c r="AJ114" s="183">
        <v>2608</v>
      </c>
      <c r="AK114" s="183">
        <v>0</v>
      </c>
      <c r="AL114" s="183">
        <v>18256</v>
      </c>
      <c r="AM114" s="183">
        <v>1380</v>
      </c>
      <c r="AN114" s="183">
        <v>118762.96</v>
      </c>
      <c r="AO114" s="183">
        <v>0</v>
      </c>
      <c r="AP114" s="183">
        <v>0</v>
      </c>
      <c r="AQ114" s="183">
        <v>0</v>
      </c>
      <c r="AR114" s="183">
        <v>10771.8</v>
      </c>
      <c r="AS114" s="183">
        <v>60383.519999999997</v>
      </c>
      <c r="AT114" s="183">
        <v>23417</v>
      </c>
      <c r="AU114" s="183">
        <v>1261810.3500000001</v>
      </c>
      <c r="AV114" s="183">
        <v>502271.54</v>
      </c>
      <c r="AW114" s="183">
        <v>35750</v>
      </c>
      <c r="AX114" s="183">
        <v>181142</v>
      </c>
      <c r="AY114" s="183">
        <v>22194.16</v>
      </c>
      <c r="AZ114" s="183">
        <v>9511</v>
      </c>
      <c r="BA114" s="183">
        <v>156099.79999999999</v>
      </c>
      <c r="BB114" s="183">
        <v>39643.199999999997</v>
      </c>
      <c r="BC114" s="183">
        <v>0</v>
      </c>
      <c r="BD114" s="183">
        <v>3216</v>
      </c>
      <c r="BE114" s="183">
        <v>16296.96</v>
      </c>
      <c r="BF114" s="183">
        <v>63616</v>
      </c>
      <c r="BG114" s="183">
        <v>0</v>
      </c>
      <c r="BH114" s="183">
        <v>21696</v>
      </c>
      <c r="BI114" s="183">
        <v>99546</v>
      </c>
      <c r="BJ114" s="183">
        <v>34296</v>
      </c>
      <c r="BK114" s="183">
        <v>0</v>
      </c>
      <c r="BL114" s="183">
        <v>0</v>
      </c>
      <c r="BM114" s="183">
        <v>0</v>
      </c>
      <c r="BN114" s="183">
        <v>11149</v>
      </c>
      <c r="BO114" s="183">
        <v>0</v>
      </c>
      <c r="BP114" s="183">
        <v>0</v>
      </c>
      <c r="BQ114" s="183">
        <v>0</v>
      </c>
      <c r="BR114" s="183">
        <v>0</v>
      </c>
      <c r="BS114" s="183">
        <v>17106</v>
      </c>
      <c r="BT114" s="183">
        <v>780713.43</v>
      </c>
      <c r="BU114" s="183">
        <v>18106</v>
      </c>
      <c r="BV114" s="183">
        <v>54885</v>
      </c>
      <c r="BW114" s="183">
        <v>52282.99</v>
      </c>
      <c r="BX114" s="183">
        <v>0</v>
      </c>
      <c r="BY114" s="183">
        <v>621771.52000000002</v>
      </c>
      <c r="BZ114" s="183">
        <v>3908</v>
      </c>
      <c r="CA114" s="183">
        <v>0</v>
      </c>
      <c r="CB114" s="183">
        <v>19475.5</v>
      </c>
      <c r="CC114" s="205">
        <f t="shared" si="10"/>
        <v>11492677.099999998</v>
      </c>
      <c r="CD114" s="101"/>
      <c r="CE114" s="101"/>
      <c r="CF114" s="101"/>
      <c r="CG114" s="101"/>
      <c r="CH114" s="101"/>
      <c r="CI114" s="101"/>
    </row>
    <row r="115" spans="1:87" s="102" customFormat="1" ht="24" customHeight="1">
      <c r="A115" s="134" t="s">
        <v>1648</v>
      </c>
      <c r="B115" s="295" t="s">
        <v>20</v>
      </c>
      <c r="C115" s="296" t="s">
        <v>21</v>
      </c>
      <c r="D115" s="297"/>
      <c r="E115" s="296"/>
      <c r="F115" s="307" t="s">
        <v>548</v>
      </c>
      <c r="G115" s="319" t="s">
        <v>549</v>
      </c>
      <c r="H115" s="204">
        <v>0</v>
      </c>
      <c r="I115" s="183">
        <v>0</v>
      </c>
      <c r="J115" s="183">
        <v>0</v>
      </c>
      <c r="K115" s="183">
        <v>0</v>
      </c>
      <c r="L115" s="183">
        <v>0</v>
      </c>
      <c r="M115" s="183">
        <v>0</v>
      </c>
      <c r="N115" s="183">
        <v>0</v>
      </c>
      <c r="O115" s="183">
        <v>0</v>
      </c>
      <c r="P115" s="183">
        <v>0</v>
      </c>
      <c r="Q115" s="183">
        <v>-180669.75</v>
      </c>
      <c r="R115" s="183">
        <v>-44844</v>
      </c>
      <c r="S115" s="183">
        <v>-13369</v>
      </c>
      <c r="T115" s="183">
        <v>0</v>
      </c>
      <c r="U115" s="183">
        <v>-54375.08</v>
      </c>
      <c r="V115" s="183">
        <v>0</v>
      </c>
      <c r="W115" s="183">
        <v>0</v>
      </c>
      <c r="X115" s="183">
        <v>0</v>
      </c>
      <c r="Y115" s="183">
        <v>-15154</v>
      </c>
      <c r="Z115" s="183">
        <v>-763296.38</v>
      </c>
      <c r="AA115" s="183">
        <v>-9386</v>
      </c>
      <c r="AB115" s="183">
        <v>0</v>
      </c>
      <c r="AC115" s="183">
        <v>0</v>
      </c>
      <c r="AD115" s="183">
        <v>-7275</v>
      </c>
      <c r="AE115" s="183">
        <v>-349</v>
      </c>
      <c r="AF115" s="183">
        <v>0</v>
      </c>
      <c r="AG115" s="183">
        <v>0</v>
      </c>
      <c r="AH115" s="183">
        <v>0</v>
      </c>
      <c r="AI115" s="183">
        <v>0</v>
      </c>
      <c r="AJ115" s="183">
        <v>0</v>
      </c>
      <c r="AK115" s="183">
        <v>0</v>
      </c>
      <c r="AL115" s="183">
        <v>-1141</v>
      </c>
      <c r="AM115" s="183">
        <v>0</v>
      </c>
      <c r="AN115" s="183">
        <v>0</v>
      </c>
      <c r="AO115" s="183">
        <v>0</v>
      </c>
      <c r="AP115" s="183">
        <v>0</v>
      </c>
      <c r="AQ115" s="183">
        <v>-7225</v>
      </c>
      <c r="AR115" s="183">
        <v>0</v>
      </c>
      <c r="AS115" s="183">
        <v>-26976.58</v>
      </c>
      <c r="AT115" s="183">
        <v>0</v>
      </c>
      <c r="AU115" s="183">
        <v>0</v>
      </c>
      <c r="AV115" s="183">
        <v>-2440576</v>
      </c>
      <c r="AW115" s="183">
        <v>-47978</v>
      </c>
      <c r="AX115" s="183">
        <v>-90555.27</v>
      </c>
      <c r="AY115" s="183">
        <v>-70185.63</v>
      </c>
      <c r="AZ115" s="183">
        <v>-11080</v>
      </c>
      <c r="BA115" s="183">
        <v>-50172</v>
      </c>
      <c r="BB115" s="183">
        <v>0</v>
      </c>
      <c r="BC115" s="183">
        <v>0</v>
      </c>
      <c r="BD115" s="183">
        <v>0</v>
      </c>
      <c r="BE115" s="183">
        <v>0</v>
      </c>
      <c r="BF115" s="183">
        <v>0</v>
      </c>
      <c r="BG115" s="183">
        <v>0</v>
      </c>
      <c r="BH115" s="183">
        <v>0</v>
      </c>
      <c r="BI115" s="183">
        <v>0</v>
      </c>
      <c r="BJ115" s="183">
        <v>-15428.56</v>
      </c>
      <c r="BK115" s="183">
        <v>0</v>
      </c>
      <c r="BL115" s="183">
        <v>0</v>
      </c>
      <c r="BM115" s="183">
        <v>0</v>
      </c>
      <c r="BN115" s="183">
        <v>0</v>
      </c>
      <c r="BO115" s="183">
        <v>0</v>
      </c>
      <c r="BP115" s="183">
        <v>0</v>
      </c>
      <c r="BQ115" s="183">
        <v>0</v>
      </c>
      <c r="BR115" s="183">
        <v>0</v>
      </c>
      <c r="BS115" s="183">
        <v>0</v>
      </c>
      <c r="BT115" s="183">
        <v>0</v>
      </c>
      <c r="BU115" s="183">
        <v>-24150.63</v>
      </c>
      <c r="BV115" s="183">
        <v>0</v>
      </c>
      <c r="BW115" s="183">
        <v>0</v>
      </c>
      <c r="BX115" s="183">
        <v>0</v>
      </c>
      <c r="BY115" s="183">
        <v>0</v>
      </c>
      <c r="BZ115" s="183">
        <v>0</v>
      </c>
      <c r="CA115" s="183">
        <v>0</v>
      </c>
      <c r="CB115" s="183">
        <v>0</v>
      </c>
      <c r="CC115" s="205">
        <f t="shared" si="10"/>
        <v>-3874186.88</v>
      </c>
      <c r="CD115" s="101"/>
      <c r="CE115" s="101"/>
      <c r="CF115" s="101"/>
      <c r="CG115" s="101"/>
      <c r="CH115" s="101"/>
      <c r="CI115" s="101"/>
    </row>
    <row r="116" spans="1:87" s="102" customFormat="1" ht="24" customHeight="1">
      <c r="A116" s="134" t="s">
        <v>1648</v>
      </c>
      <c r="B116" s="295" t="s">
        <v>20</v>
      </c>
      <c r="C116" s="296" t="s">
        <v>21</v>
      </c>
      <c r="D116" s="297"/>
      <c r="E116" s="296"/>
      <c r="F116" s="307" t="s">
        <v>550</v>
      </c>
      <c r="G116" s="317" t="s">
        <v>551</v>
      </c>
      <c r="H116" s="204">
        <v>0</v>
      </c>
      <c r="I116" s="204">
        <v>0</v>
      </c>
      <c r="J116" s="204">
        <v>187916.5</v>
      </c>
      <c r="K116" s="204">
        <v>489344.93</v>
      </c>
      <c r="L116" s="204">
        <v>28974.05</v>
      </c>
      <c r="M116" s="204">
        <v>0</v>
      </c>
      <c r="N116" s="204">
        <v>241301.81</v>
      </c>
      <c r="O116" s="204">
        <v>293510.03999999998</v>
      </c>
      <c r="P116" s="204">
        <v>148494.82</v>
      </c>
      <c r="Q116" s="204">
        <v>0</v>
      </c>
      <c r="R116" s="204">
        <v>0</v>
      </c>
      <c r="S116" s="204">
        <v>32403.4</v>
      </c>
      <c r="T116" s="204">
        <v>52935</v>
      </c>
      <c r="U116" s="204">
        <v>0</v>
      </c>
      <c r="V116" s="204">
        <v>0</v>
      </c>
      <c r="W116" s="204">
        <v>30959.13</v>
      </c>
      <c r="X116" s="204">
        <v>0</v>
      </c>
      <c r="Y116" s="204">
        <v>1712.82</v>
      </c>
      <c r="Z116" s="204">
        <v>651460.72</v>
      </c>
      <c r="AA116" s="204">
        <v>74365.62</v>
      </c>
      <c r="AB116" s="204">
        <v>11936.93</v>
      </c>
      <c r="AC116" s="204">
        <v>0</v>
      </c>
      <c r="AD116" s="204">
        <v>37573.22</v>
      </c>
      <c r="AE116" s="204">
        <v>64050.07</v>
      </c>
      <c r="AF116" s="204">
        <v>43430.76</v>
      </c>
      <c r="AG116" s="204">
        <v>0</v>
      </c>
      <c r="AH116" s="204">
        <v>0</v>
      </c>
      <c r="AI116" s="204">
        <v>0</v>
      </c>
      <c r="AJ116" s="204">
        <v>120848.22</v>
      </c>
      <c r="AK116" s="204">
        <v>34373.25</v>
      </c>
      <c r="AL116" s="204">
        <v>55812.3</v>
      </c>
      <c r="AM116" s="204">
        <v>0</v>
      </c>
      <c r="AN116" s="204">
        <v>669449.38</v>
      </c>
      <c r="AO116" s="204">
        <v>0</v>
      </c>
      <c r="AP116" s="204">
        <v>43282.17</v>
      </c>
      <c r="AQ116" s="204">
        <v>0</v>
      </c>
      <c r="AR116" s="204">
        <v>32723.51</v>
      </c>
      <c r="AS116" s="204">
        <v>49917.09</v>
      </c>
      <c r="AT116" s="204">
        <v>14908.27</v>
      </c>
      <c r="AU116" s="204">
        <v>2786679.91</v>
      </c>
      <c r="AV116" s="204">
        <v>7453482.4000000004</v>
      </c>
      <c r="AW116" s="204">
        <v>0</v>
      </c>
      <c r="AX116" s="204">
        <v>351321.86</v>
      </c>
      <c r="AY116" s="204">
        <v>74310.83</v>
      </c>
      <c r="AZ116" s="204">
        <v>42734.91</v>
      </c>
      <c r="BA116" s="204">
        <v>320940.42</v>
      </c>
      <c r="BB116" s="204">
        <v>0</v>
      </c>
      <c r="BC116" s="204">
        <v>0</v>
      </c>
      <c r="BD116" s="204">
        <v>263465.3</v>
      </c>
      <c r="BE116" s="204">
        <v>73449.06</v>
      </c>
      <c r="BF116" s="204">
        <v>94489.38</v>
      </c>
      <c r="BG116" s="204">
        <v>0</v>
      </c>
      <c r="BH116" s="204">
        <v>76554.81</v>
      </c>
      <c r="BI116" s="204">
        <v>0</v>
      </c>
      <c r="BJ116" s="204">
        <v>0</v>
      </c>
      <c r="BK116" s="204">
        <v>2395.09</v>
      </c>
      <c r="BL116" s="204">
        <v>0</v>
      </c>
      <c r="BM116" s="204">
        <v>529800.05000000005</v>
      </c>
      <c r="BN116" s="204">
        <v>148605.26999999999</v>
      </c>
      <c r="BO116" s="204">
        <v>47243.5</v>
      </c>
      <c r="BP116" s="204">
        <v>33052.06</v>
      </c>
      <c r="BQ116" s="204">
        <v>1916.06</v>
      </c>
      <c r="BR116" s="204">
        <v>65237.31</v>
      </c>
      <c r="BS116" s="204">
        <v>0</v>
      </c>
      <c r="BT116" s="204">
        <v>41625.01</v>
      </c>
      <c r="BU116" s="204">
        <v>0</v>
      </c>
      <c r="BV116" s="204">
        <v>172014.89</v>
      </c>
      <c r="BW116" s="204">
        <v>122325.78</v>
      </c>
      <c r="BX116" s="204">
        <v>77576.17</v>
      </c>
      <c r="BY116" s="204">
        <v>0</v>
      </c>
      <c r="BZ116" s="204">
        <v>42285.33</v>
      </c>
      <c r="CA116" s="204">
        <v>0</v>
      </c>
      <c r="CB116" s="204">
        <v>95009.86</v>
      </c>
      <c r="CC116" s="205">
        <f t="shared" si="10"/>
        <v>16328199.270000003</v>
      </c>
      <c r="CD116" s="101"/>
      <c r="CE116" s="101"/>
      <c r="CF116" s="101"/>
      <c r="CG116" s="101"/>
      <c r="CH116" s="101"/>
      <c r="CI116" s="101"/>
    </row>
    <row r="117" spans="1:87" s="102" customFormat="1" ht="24" customHeight="1">
      <c r="A117" s="134" t="s">
        <v>1648</v>
      </c>
      <c r="B117" s="295" t="s">
        <v>20</v>
      </c>
      <c r="C117" s="296" t="s">
        <v>21</v>
      </c>
      <c r="D117" s="297"/>
      <c r="E117" s="296"/>
      <c r="F117" s="298" t="s">
        <v>552</v>
      </c>
      <c r="G117" s="317" t="s">
        <v>553</v>
      </c>
      <c r="H117" s="204">
        <v>0</v>
      </c>
      <c r="I117" s="204">
        <v>9675</v>
      </c>
      <c r="J117" s="204">
        <v>0</v>
      </c>
      <c r="K117" s="204">
        <v>0</v>
      </c>
      <c r="L117" s="204">
        <v>0</v>
      </c>
      <c r="M117" s="204">
        <v>0</v>
      </c>
      <c r="N117" s="204">
        <v>0</v>
      </c>
      <c r="O117" s="204">
        <v>0</v>
      </c>
      <c r="P117" s="204">
        <v>0</v>
      </c>
      <c r="Q117" s="204">
        <v>0</v>
      </c>
      <c r="R117" s="204">
        <v>0</v>
      </c>
      <c r="S117" s="204">
        <v>0</v>
      </c>
      <c r="T117" s="204">
        <v>1800</v>
      </c>
      <c r="U117" s="204">
        <v>0</v>
      </c>
      <c r="V117" s="204">
        <v>0</v>
      </c>
      <c r="W117" s="204">
        <v>0</v>
      </c>
      <c r="X117" s="204">
        <v>0</v>
      </c>
      <c r="Y117" s="204">
        <v>0</v>
      </c>
      <c r="Z117" s="204">
        <v>0</v>
      </c>
      <c r="AA117" s="204">
        <v>0</v>
      </c>
      <c r="AB117" s="204">
        <v>0</v>
      </c>
      <c r="AC117" s="204">
        <v>0</v>
      </c>
      <c r="AD117" s="204">
        <v>0</v>
      </c>
      <c r="AE117" s="204">
        <v>0</v>
      </c>
      <c r="AF117" s="204">
        <v>0</v>
      </c>
      <c r="AG117" s="204">
        <v>0</v>
      </c>
      <c r="AH117" s="204">
        <v>0</v>
      </c>
      <c r="AI117" s="204">
        <v>3384724.09</v>
      </c>
      <c r="AJ117" s="204">
        <v>0</v>
      </c>
      <c r="AK117" s="204">
        <v>0</v>
      </c>
      <c r="AL117" s="204">
        <v>0</v>
      </c>
      <c r="AM117" s="204">
        <v>0</v>
      </c>
      <c r="AN117" s="204">
        <v>0</v>
      </c>
      <c r="AO117" s="204">
        <v>0</v>
      </c>
      <c r="AP117" s="204">
        <v>0</v>
      </c>
      <c r="AQ117" s="204">
        <v>0</v>
      </c>
      <c r="AR117" s="204">
        <v>0</v>
      </c>
      <c r="AS117" s="204">
        <v>0</v>
      </c>
      <c r="AT117" s="204">
        <v>0</v>
      </c>
      <c r="AU117" s="204">
        <v>0</v>
      </c>
      <c r="AV117" s="204">
        <v>0</v>
      </c>
      <c r="AW117" s="204">
        <v>0</v>
      </c>
      <c r="AX117" s="204">
        <v>0</v>
      </c>
      <c r="AY117" s="204">
        <v>0</v>
      </c>
      <c r="AZ117" s="204">
        <v>0</v>
      </c>
      <c r="BA117" s="204">
        <v>0</v>
      </c>
      <c r="BB117" s="204">
        <v>0</v>
      </c>
      <c r="BC117" s="204">
        <v>0</v>
      </c>
      <c r="BD117" s="204">
        <v>0</v>
      </c>
      <c r="BE117" s="204">
        <v>0</v>
      </c>
      <c r="BF117" s="204">
        <v>0</v>
      </c>
      <c r="BG117" s="204">
        <v>0</v>
      </c>
      <c r="BH117" s="204">
        <v>0</v>
      </c>
      <c r="BI117" s="204">
        <v>0</v>
      </c>
      <c r="BJ117" s="204">
        <v>0</v>
      </c>
      <c r="BK117" s="204">
        <v>0</v>
      </c>
      <c r="BL117" s="204">
        <v>0</v>
      </c>
      <c r="BM117" s="204">
        <v>185544.4</v>
      </c>
      <c r="BN117" s="204">
        <v>0</v>
      </c>
      <c r="BO117" s="204">
        <v>0</v>
      </c>
      <c r="BP117" s="204">
        <v>0</v>
      </c>
      <c r="BQ117" s="204">
        <v>0</v>
      </c>
      <c r="BR117" s="204">
        <v>0</v>
      </c>
      <c r="BS117" s="204">
        <v>0</v>
      </c>
      <c r="BT117" s="204">
        <v>793771.95</v>
      </c>
      <c r="BU117" s="204">
        <v>0</v>
      </c>
      <c r="BV117" s="204">
        <v>0</v>
      </c>
      <c r="BW117" s="204">
        <v>0</v>
      </c>
      <c r="BX117" s="204">
        <v>0</v>
      </c>
      <c r="BY117" s="204">
        <v>0</v>
      </c>
      <c r="BZ117" s="204">
        <v>0</v>
      </c>
      <c r="CA117" s="204">
        <v>0</v>
      </c>
      <c r="CB117" s="204">
        <v>0</v>
      </c>
      <c r="CC117" s="205">
        <f t="shared" si="10"/>
        <v>4375515.4399999995</v>
      </c>
      <c r="CD117" s="101"/>
      <c r="CE117" s="101"/>
      <c r="CF117" s="101"/>
      <c r="CG117" s="101"/>
      <c r="CH117" s="101"/>
      <c r="CI117" s="101"/>
    </row>
    <row r="118" spans="1:87" s="102" customFormat="1" ht="24" customHeight="1">
      <c r="A118" s="134" t="s">
        <v>1648</v>
      </c>
      <c r="B118" s="295" t="s">
        <v>20</v>
      </c>
      <c r="C118" s="296" t="s">
        <v>21</v>
      </c>
      <c r="D118" s="297">
        <v>43050</v>
      </c>
      <c r="E118" s="296" t="s">
        <v>507</v>
      </c>
      <c r="F118" s="298" t="s">
        <v>554</v>
      </c>
      <c r="G118" s="299" t="s">
        <v>555</v>
      </c>
      <c r="H118" s="204">
        <v>0</v>
      </c>
      <c r="I118" s="183">
        <v>0</v>
      </c>
      <c r="J118" s="183">
        <v>0</v>
      </c>
      <c r="K118" s="183">
        <v>0</v>
      </c>
      <c r="L118" s="183">
        <v>0</v>
      </c>
      <c r="M118" s="183">
        <v>0</v>
      </c>
      <c r="N118" s="183">
        <v>0</v>
      </c>
      <c r="O118" s="183">
        <v>0</v>
      </c>
      <c r="P118" s="183">
        <v>0</v>
      </c>
      <c r="Q118" s="183">
        <v>0</v>
      </c>
      <c r="R118" s="183">
        <v>0</v>
      </c>
      <c r="S118" s="183">
        <v>0</v>
      </c>
      <c r="T118" s="183">
        <v>3000</v>
      </c>
      <c r="U118" s="183">
        <v>0</v>
      </c>
      <c r="V118" s="183">
        <v>0</v>
      </c>
      <c r="W118" s="183">
        <v>0</v>
      </c>
      <c r="X118" s="183">
        <v>0</v>
      </c>
      <c r="Y118" s="183">
        <v>0</v>
      </c>
      <c r="Z118" s="183">
        <v>0</v>
      </c>
      <c r="AA118" s="183">
        <v>0</v>
      </c>
      <c r="AB118" s="183">
        <v>0</v>
      </c>
      <c r="AC118" s="183">
        <v>0</v>
      </c>
      <c r="AD118" s="183">
        <v>0</v>
      </c>
      <c r="AE118" s="183">
        <v>0</v>
      </c>
      <c r="AF118" s="183">
        <v>0</v>
      </c>
      <c r="AG118" s="183">
        <v>0</v>
      </c>
      <c r="AH118" s="183">
        <v>0</v>
      </c>
      <c r="AI118" s="183">
        <v>0</v>
      </c>
      <c r="AJ118" s="183">
        <v>0</v>
      </c>
      <c r="AK118" s="183">
        <v>0</v>
      </c>
      <c r="AL118" s="183">
        <v>0</v>
      </c>
      <c r="AM118" s="183">
        <v>0</v>
      </c>
      <c r="AN118" s="183">
        <v>0</v>
      </c>
      <c r="AO118" s="183">
        <v>0</v>
      </c>
      <c r="AP118" s="183">
        <v>0</v>
      </c>
      <c r="AQ118" s="183">
        <v>0</v>
      </c>
      <c r="AR118" s="183">
        <v>0</v>
      </c>
      <c r="AS118" s="183">
        <v>0</v>
      </c>
      <c r="AT118" s="183">
        <v>0</v>
      </c>
      <c r="AU118" s="183">
        <v>0</v>
      </c>
      <c r="AV118" s="183">
        <v>0</v>
      </c>
      <c r="AW118" s="183">
        <v>0</v>
      </c>
      <c r="AX118" s="183">
        <v>0</v>
      </c>
      <c r="AY118" s="183">
        <v>0</v>
      </c>
      <c r="AZ118" s="183">
        <v>0</v>
      </c>
      <c r="BA118" s="183">
        <v>0</v>
      </c>
      <c r="BB118" s="183">
        <v>0</v>
      </c>
      <c r="BC118" s="183">
        <v>0</v>
      </c>
      <c r="BD118" s="183">
        <v>0</v>
      </c>
      <c r="BE118" s="183">
        <v>0</v>
      </c>
      <c r="BF118" s="183">
        <v>0</v>
      </c>
      <c r="BG118" s="183">
        <v>0</v>
      </c>
      <c r="BH118" s="183">
        <v>0</v>
      </c>
      <c r="BI118" s="183">
        <v>0</v>
      </c>
      <c r="BJ118" s="183">
        <v>0</v>
      </c>
      <c r="BK118" s="183">
        <v>0</v>
      </c>
      <c r="BL118" s="183">
        <v>0</v>
      </c>
      <c r="BM118" s="183">
        <v>0</v>
      </c>
      <c r="BN118" s="183">
        <v>0</v>
      </c>
      <c r="BO118" s="183">
        <v>0</v>
      </c>
      <c r="BP118" s="183">
        <v>0</v>
      </c>
      <c r="BQ118" s="183">
        <v>0</v>
      </c>
      <c r="BR118" s="183">
        <v>0</v>
      </c>
      <c r="BS118" s="183">
        <v>0</v>
      </c>
      <c r="BT118" s="183">
        <v>67674</v>
      </c>
      <c r="BU118" s="183">
        <v>0</v>
      </c>
      <c r="BV118" s="183">
        <v>0</v>
      </c>
      <c r="BW118" s="183">
        <v>0</v>
      </c>
      <c r="BX118" s="183">
        <v>0</v>
      </c>
      <c r="BY118" s="183">
        <v>0</v>
      </c>
      <c r="BZ118" s="183">
        <v>0</v>
      </c>
      <c r="CA118" s="183">
        <v>0</v>
      </c>
      <c r="CB118" s="183">
        <v>0</v>
      </c>
      <c r="CC118" s="205">
        <f t="shared" si="10"/>
        <v>70674</v>
      </c>
      <c r="CD118" s="101"/>
      <c r="CE118" s="101"/>
      <c r="CF118" s="101"/>
      <c r="CG118" s="101"/>
      <c r="CH118" s="101"/>
      <c r="CI118" s="101"/>
    </row>
    <row r="119" spans="1:87" s="311" customFormat="1" ht="24" customHeight="1">
      <c r="A119" s="309"/>
      <c r="B119" s="421" t="s">
        <v>556</v>
      </c>
      <c r="C119" s="422"/>
      <c r="D119" s="422"/>
      <c r="E119" s="422"/>
      <c r="F119" s="422"/>
      <c r="G119" s="423"/>
      <c r="H119" s="207">
        <f>SUM(H96:H118)</f>
        <v>162951282.03</v>
      </c>
      <c r="I119" s="207">
        <f t="shared" ref="I119:BT119" si="17">SUM(I96:I118)</f>
        <v>72974864.520000011</v>
      </c>
      <c r="J119" s="207">
        <f t="shared" si="17"/>
        <v>77909822.989999995</v>
      </c>
      <c r="K119" s="207">
        <f t="shared" si="17"/>
        <v>15814886.73</v>
      </c>
      <c r="L119" s="207">
        <f t="shared" si="17"/>
        <v>4345619.3499999996</v>
      </c>
      <c r="M119" s="207">
        <f t="shared" si="17"/>
        <v>1521127.9500000002</v>
      </c>
      <c r="N119" s="207">
        <f t="shared" si="17"/>
        <v>253112678.07000002</v>
      </c>
      <c r="O119" s="207">
        <f t="shared" si="17"/>
        <v>61770383.980000004</v>
      </c>
      <c r="P119" s="207">
        <f t="shared" si="17"/>
        <v>8379231.0300000003</v>
      </c>
      <c r="Q119" s="207">
        <f t="shared" si="17"/>
        <v>108169114.81000002</v>
      </c>
      <c r="R119" s="207">
        <f t="shared" si="17"/>
        <v>8266066.7000000002</v>
      </c>
      <c r="S119" s="207">
        <f t="shared" si="17"/>
        <v>20135144.27</v>
      </c>
      <c r="T119" s="207">
        <f t="shared" si="17"/>
        <v>73584361.519999996</v>
      </c>
      <c r="U119" s="207">
        <f t="shared" si="17"/>
        <v>49642604.49000001</v>
      </c>
      <c r="V119" s="207">
        <f t="shared" si="17"/>
        <v>951618</v>
      </c>
      <c r="W119" s="207">
        <f t="shared" si="17"/>
        <v>7385998.8599999994</v>
      </c>
      <c r="X119" s="207">
        <f t="shared" si="17"/>
        <v>8313522.7199999997</v>
      </c>
      <c r="Y119" s="207">
        <f t="shared" si="17"/>
        <v>6496679.3200000003</v>
      </c>
      <c r="Z119" s="207">
        <f t="shared" si="17"/>
        <v>221670298.80000004</v>
      </c>
      <c r="AA119" s="207">
        <f t="shared" si="17"/>
        <v>33748107.43</v>
      </c>
      <c r="AB119" s="207">
        <f t="shared" si="17"/>
        <v>9486400.9900000002</v>
      </c>
      <c r="AC119" s="207">
        <f t="shared" si="17"/>
        <v>59002345.240000002</v>
      </c>
      <c r="AD119" s="207">
        <f t="shared" si="17"/>
        <v>11135445.640000001</v>
      </c>
      <c r="AE119" s="207">
        <f t="shared" si="17"/>
        <v>12598665.090000002</v>
      </c>
      <c r="AF119" s="207">
        <f t="shared" si="17"/>
        <v>17958805.830000002</v>
      </c>
      <c r="AG119" s="207">
        <f t="shared" si="17"/>
        <v>3176608</v>
      </c>
      <c r="AH119" s="207">
        <f t="shared" si="17"/>
        <v>8845036.1500000004</v>
      </c>
      <c r="AI119" s="207">
        <f t="shared" si="17"/>
        <v>214536309.95999998</v>
      </c>
      <c r="AJ119" s="207">
        <f t="shared" si="17"/>
        <v>6287376.2199999997</v>
      </c>
      <c r="AK119" s="207">
        <f t="shared" si="17"/>
        <v>3504520.25</v>
      </c>
      <c r="AL119" s="207">
        <f t="shared" si="17"/>
        <v>3757297.34</v>
      </c>
      <c r="AM119" s="207">
        <f t="shared" si="17"/>
        <v>3357172.78</v>
      </c>
      <c r="AN119" s="207">
        <f t="shared" si="17"/>
        <v>7903816.9399999995</v>
      </c>
      <c r="AO119" s="207">
        <f t="shared" si="17"/>
        <v>6183930.6200000001</v>
      </c>
      <c r="AP119" s="207">
        <f t="shared" si="17"/>
        <v>4686951.47</v>
      </c>
      <c r="AQ119" s="207">
        <f t="shared" si="17"/>
        <v>10444156.709999999</v>
      </c>
      <c r="AR119" s="207">
        <f t="shared" si="17"/>
        <v>3015108.8399999994</v>
      </c>
      <c r="AS119" s="207">
        <f t="shared" si="17"/>
        <v>3652172.9499999997</v>
      </c>
      <c r="AT119" s="207">
        <f t="shared" si="17"/>
        <v>6856862.6699999999</v>
      </c>
      <c r="AU119" s="207">
        <f t="shared" si="17"/>
        <v>90291631.629999995</v>
      </c>
      <c r="AV119" s="207">
        <f t="shared" si="17"/>
        <v>15914107.359999999</v>
      </c>
      <c r="AW119" s="207">
        <f t="shared" si="17"/>
        <v>4755843.1499999994</v>
      </c>
      <c r="AX119" s="207">
        <f t="shared" si="17"/>
        <v>5950436</v>
      </c>
      <c r="AY119" s="207">
        <f t="shared" si="17"/>
        <v>4685743.6700000009</v>
      </c>
      <c r="AZ119" s="207">
        <f t="shared" si="17"/>
        <v>1953541.4899999998</v>
      </c>
      <c r="BA119" s="207">
        <f t="shared" si="17"/>
        <v>6153397.4499999993</v>
      </c>
      <c r="BB119" s="207">
        <f t="shared" si="17"/>
        <v>187891947.29999998</v>
      </c>
      <c r="BC119" s="207">
        <f t="shared" si="17"/>
        <v>4082915</v>
      </c>
      <c r="BD119" s="207">
        <f t="shared" si="17"/>
        <v>12640896.020000001</v>
      </c>
      <c r="BE119" s="207">
        <f t="shared" si="17"/>
        <v>13132403.110000001</v>
      </c>
      <c r="BF119" s="207">
        <f t="shared" si="17"/>
        <v>21217409.300000001</v>
      </c>
      <c r="BG119" s="207">
        <f t="shared" si="17"/>
        <v>11114773</v>
      </c>
      <c r="BH119" s="207">
        <f t="shared" si="17"/>
        <v>32704704.809999999</v>
      </c>
      <c r="BI119" s="207">
        <f t="shared" si="17"/>
        <v>17647182.32</v>
      </c>
      <c r="BJ119" s="207">
        <f t="shared" si="17"/>
        <v>6733500.8100000005</v>
      </c>
      <c r="BK119" s="207">
        <f t="shared" si="17"/>
        <v>1323709.3400000001</v>
      </c>
      <c r="BL119" s="207">
        <f t="shared" si="17"/>
        <v>983546.25</v>
      </c>
      <c r="BM119" s="207">
        <f t="shared" si="17"/>
        <v>146698559.74000001</v>
      </c>
      <c r="BN119" s="207">
        <f t="shared" si="17"/>
        <v>32033437.350000001</v>
      </c>
      <c r="BO119" s="207">
        <f t="shared" si="17"/>
        <v>4489455.0999999996</v>
      </c>
      <c r="BP119" s="207">
        <f t="shared" si="17"/>
        <v>2380876.06</v>
      </c>
      <c r="BQ119" s="207">
        <f t="shared" si="17"/>
        <v>3699829.76</v>
      </c>
      <c r="BR119" s="207">
        <f t="shared" si="17"/>
        <v>9918709.5600000005</v>
      </c>
      <c r="BS119" s="207">
        <f t="shared" si="17"/>
        <v>2866354.8</v>
      </c>
      <c r="BT119" s="207">
        <f t="shared" si="17"/>
        <v>97301140.810000017</v>
      </c>
      <c r="BU119" s="207">
        <f t="shared" ref="BU119:CB119" si="18">SUM(BU96:BU118)</f>
        <v>4000043.33</v>
      </c>
      <c r="BV119" s="207">
        <f t="shared" si="18"/>
        <v>8196642.75</v>
      </c>
      <c r="BW119" s="207">
        <f t="shared" si="18"/>
        <v>10204142.01</v>
      </c>
      <c r="BX119" s="207">
        <f t="shared" si="18"/>
        <v>10322239.289999999</v>
      </c>
      <c r="BY119" s="207">
        <f t="shared" si="18"/>
        <v>35427819.979999997</v>
      </c>
      <c r="BZ119" s="207">
        <f t="shared" si="18"/>
        <v>3263571.47</v>
      </c>
      <c r="CA119" s="207">
        <f t="shared" si="18"/>
        <v>2328365.25</v>
      </c>
      <c r="CB119" s="207">
        <f t="shared" si="18"/>
        <v>3129348.04</v>
      </c>
      <c r="CC119" s="207">
        <f>SUM(CC96:CC118)</f>
        <v>2408970620.5700002</v>
      </c>
      <c r="CD119" s="310"/>
      <c r="CE119" s="310"/>
      <c r="CF119" s="310"/>
      <c r="CG119" s="310"/>
      <c r="CH119" s="310"/>
      <c r="CI119" s="310"/>
    </row>
    <row r="120" spans="1:87" s="102" customFormat="1" ht="24" customHeight="1">
      <c r="A120" s="134" t="s">
        <v>1648</v>
      </c>
      <c r="B120" s="295" t="s">
        <v>22</v>
      </c>
      <c r="C120" s="296" t="s">
        <v>23</v>
      </c>
      <c r="D120" s="297">
        <v>45100</v>
      </c>
      <c r="E120" s="296" t="s">
        <v>23</v>
      </c>
      <c r="F120" s="298" t="s">
        <v>557</v>
      </c>
      <c r="G120" s="299" t="s">
        <v>558</v>
      </c>
      <c r="H120" s="204">
        <v>308821629.24000001</v>
      </c>
      <c r="I120" s="183">
        <v>79805260.609999999</v>
      </c>
      <c r="J120" s="183">
        <v>92992916.609999999</v>
      </c>
      <c r="K120" s="183">
        <v>51042538.810000002</v>
      </c>
      <c r="L120" s="183">
        <v>40144593.43</v>
      </c>
      <c r="M120" s="183">
        <v>13664001.619999999</v>
      </c>
      <c r="N120" s="183">
        <v>533527601.27999997</v>
      </c>
      <c r="O120" s="183">
        <v>70361222</v>
      </c>
      <c r="P120" s="183">
        <v>27606367.329999998</v>
      </c>
      <c r="Q120" s="183">
        <v>146962352.00999999</v>
      </c>
      <c r="R120" s="183">
        <v>29235182.68</v>
      </c>
      <c r="S120" s="183">
        <v>57723406.700000003</v>
      </c>
      <c r="T120" s="183">
        <v>104660418.83</v>
      </c>
      <c r="U120" s="183">
        <v>99506634.340000004</v>
      </c>
      <c r="V120" s="183">
        <v>12111117.66</v>
      </c>
      <c r="W120" s="183">
        <v>54328927.210000001</v>
      </c>
      <c r="X120" s="183">
        <v>37588700.899999999</v>
      </c>
      <c r="Y120" s="183">
        <v>14184694</v>
      </c>
      <c r="Z120" s="183">
        <v>378309323.13</v>
      </c>
      <c r="AA120" s="183">
        <v>108513585.56</v>
      </c>
      <c r="AB120" s="183">
        <v>53578294.840000004</v>
      </c>
      <c r="AC120" s="183">
        <v>113233700.3</v>
      </c>
      <c r="AD120" s="183">
        <v>31928708.710000001</v>
      </c>
      <c r="AE120" s="183">
        <v>50792391.619999997</v>
      </c>
      <c r="AF120" s="183">
        <v>29628172.670000002</v>
      </c>
      <c r="AG120" s="183">
        <v>18160193.199999999</v>
      </c>
      <c r="AH120" s="183">
        <v>13774451.199999999</v>
      </c>
      <c r="AI120" s="183">
        <v>478032641.44</v>
      </c>
      <c r="AJ120" s="183">
        <v>33239309.84</v>
      </c>
      <c r="AK120" s="183">
        <v>23752537.34</v>
      </c>
      <c r="AL120" s="183">
        <v>25143918.469999999</v>
      </c>
      <c r="AM120" s="183">
        <v>23251324.66</v>
      </c>
      <c r="AN120" s="183">
        <v>38241398.659999996</v>
      </c>
      <c r="AO120" s="183">
        <v>27049444.960000001</v>
      </c>
      <c r="AP120" s="183">
        <v>28734461.370000001</v>
      </c>
      <c r="AQ120" s="183">
        <v>41002324.93</v>
      </c>
      <c r="AR120" s="183">
        <v>20248336.43</v>
      </c>
      <c r="AS120" s="183">
        <v>25254000.010000002</v>
      </c>
      <c r="AT120" s="183">
        <v>25526575.289999999</v>
      </c>
      <c r="AU120" s="183">
        <v>224424863.93000001</v>
      </c>
      <c r="AV120" s="183">
        <v>31742370.129999999</v>
      </c>
      <c r="AW120" s="183">
        <v>28059490</v>
      </c>
      <c r="AX120" s="183">
        <v>29175608.899999999</v>
      </c>
      <c r="AY120" s="183">
        <v>27736180</v>
      </c>
      <c r="AZ120" s="183">
        <v>7691539.5099999998</v>
      </c>
      <c r="BA120" s="183">
        <v>13795269.029999999</v>
      </c>
      <c r="BB120" s="183">
        <v>366999855.37</v>
      </c>
      <c r="BC120" s="183">
        <v>26228732.390000001</v>
      </c>
      <c r="BD120" s="183">
        <v>37411819.350000001</v>
      </c>
      <c r="BE120" s="183">
        <v>56380361.520000003</v>
      </c>
      <c r="BF120" s="183">
        <v>56395965.670000002</v>
      </c>
      <c r="BG120" s="183">
        <v>37533667</v>
      </c>
      <c r="BH120" s="183">
        <v>58517934.25</v>
      </c>
      <c r="BI120" s="183">
        <v>63226460.200000003</v>
      </c>
      <c r="BJ120" s="183">
        <v>33100022.57</v>
      </c>
      <c r="BK120" s="183">
        <v>17933528</v>
      </c>
      <c r="BL120" s="183">
        <v>8794852.4199999999</v>
      </c>
      <c r="BM120" s="183">
        <v>323188190.73000002</v>
      </c>
      <c r="BN120" s="183">
        <v>90545153.790000007</v>
      </c>
      <c r="BO120" s="183">
        <v>33138658.850000001</v>
      </c>
      <c r="BP120" s="183">
        <v>27665960.199999999</v>
      </c>
      <c r="BQ120" s="183">
        <v>38864622.479999997</v>
      </c>
      <c r="BR120" s="183">
        <v>49754090</v>
      </c>
      <c r="BS120" s="183">
        <v>25073474.84</v>
      </c>
      <c r="BT120" s="183">
        <v>177817274.27000001</v>
      </c>
      <c r="BU120" s="183">
        <v>27213526.57</v>
      </c>
      <c r="BV120" s="183">
        <v>24830523.719999999</v>
      </c>
      <c r="BW120" s="183">
        <v>42551629.75</v>
      </c>
      <c r="BX120" s="183">
        <v>44874933.299999997</v>
      </c>
      <c r="BY120" s="183">
        <v>80735452.989999995</v>
      </c>
      <c r="BZ120" s="183">
        <v>26752853.329999998</v>
      </c>
      <c r="CA120" s="183">
        <v>9841481.6199999992</v>
      </c>
      <c r="CB120" s="183">
        <v>10813971.42</v>
      </c>
      <c r="CC120" s="205">
        <f t="shared" si="10"/>
        <v>5520472977.9899988</v>
      </c>
      <c r="CD120" s="101"/>
      <c r="CE120" s="101"/>
      <c r="CF120" s="101"/>
      <c r="CG120" s="101"/>
      <c r="CH120" s="101"/>
      <c r="CI120" s="101"/>
    </row>
    <row r="121" spans="1:87" s="311" customFormat="1">
      <c r="A121" s="309"/>
      <c r="B121" s="421" t="s">
        <v>559</v>
      </c>
      <c r="C121" s="422"/>
      <c r="D121" s="422"/>
      <c r="E121" s="422"/>
      <c r="F121" s="422"/>
      <c r="G121" s="423"/>
      <c r="H121" s="207">
        <f>SUM(H120)</f>
        <v>308821629.24000001</v>
      </c>
      <c r="I121" s="207">
        <f t="shared" ref="I121:BT121" si="19">SUM(I120)</f>
        <v>79805260.609999999</v>
      </c>
      <c r="J121" s="207">
        <f t="shared" si="19"/>
        <v>92992916.609999999</v>
      </c>
      <c r="K121" s="207">
        <f t="shared" si="19"/>
        <v>51042538.810000002</v>
      </c>
      <c r="L121" s="207">
        <f t="shared" si="19"/>
        <v>40144593.43</v>
      </c>
      <c r="M121" s="207">
        <f t="shared" si="19"/>
        <v>13664001.619999999</v>
      </c>
      <c r="N121" s="207">
        <f t="shared" si="19"/>
        <v>533527601.27999997</v>
      </c>
      <c r="O121" s="207">
        <f t="shared" si="19"/>
        <v>70361222</v>
      </c>
      <c r="P121" s="207">
        <f t="shared" si="19"/>
        <v>27606367.329999998</v>
      </c>
      <c r="Q121" s="207">
        <f t="shared" si="19"/>
        <v>146962352.00999999</v>
      </c>
      <c r="R121" s="207">
        <f t="shared" si="19"/>
        <v>29235182.68</v>
      </c>
      <c r="S121" s="207">
        <f t="shared" si="19"/>
        <v>57723406.700000003</v>
      </c>
      <c r="T121" s="207">
        <f t="shared" si="19"/>
        <v>104660418.83</v>
      </c>
      <c r="U121" s="207">
        <f t="shared" si="19"/>
        <v>99506634.340000004</v>
      </c>
      <c r="V121" s="207">
        <f t="shared" si="19"/>
        <v>12111117.66</v>
      </c>
      <c r="W121" s="207">
        <f t="shared" si="19"/>
        <v>54328927.210000001</v>
      </c>
      <c r="X121" s="207">
        <f t="shared" si="19"/>
        <v>37588700.899999999</v>
      </c>
      <c r="Y121" s="207">
        <f t="shared" si="19"/>
        <v>14184694</v>
      </c>
      <c r="Z121" s="207">
        <f t="shared" si="19"/>
        <v>378309323.13</v>
      </c>
      <c r="AA121" s="207">
        <f t="shared" si="19"/>
        <v>108513585.56</v>
      </c>
      <c r="AB121" s="207">
        <f t="shared" si="19"/>
        <v>53578294.840000004</v>
      </c>
      <c r="AC121" s="207">
        <f t="shared" si="19"/>
        <v>113233700.3</v>
      </c>
      <c r="AD121" s="207">
        <f t="shared" si="19"/>
        <v>31928708.710000001</v>
      </c>
      <c r="AE121" s="207">
        <f t="shared" si="19"/>
        <v>50792391.619999997</v>
      </c>
      <c r="AF121" s="207">
        <f t="shared" si="19"/>
        <v>29628172.670000002</v>
      </c>
      <c r="AG121" s="207">
        <f t="shared" si="19"/>
        <v>18160193.199999999</v>
      </c>
      <c r="AH121" s="207">
        <f t="shared" si="19"/>
        <v>13774451.199999999</v>
      </c>
      <c r="AI121" s="207">
        <f t="shared" si="19"/>
        <v>478032641.44</v>
      </c>
      <c r="AJ121" s="207">
        <f t="shared" si="19"/>
        <v>33239309.84</v>
      </c>
      <c r="AK121" s="207">
        <f t="shared" si="19"/>
        <v>23752537.34</v>
      </c>
      <c r="AL121" s="207">
        <f t="shared" si="19"/>
        <v>25143918.469999999</v>
      </c>
      <c r="AM121" s="207">
        <f t="shared" si="19"/>
        <v>23251324.66</v>
      </c>
      <c r="AN121" s="207">
        <f t="shared" si="19"/>
        <v>38241398.659999996</v>
      </c>
      <c r="AO121" s="207">
        <f t="shared" si="19"/>
        <v>27049444.960000001</v>
      </c>
      <c r="AP121" s="207">
        <f t="shared" si="19"/>
        <v>28734461.370000001</v>
      </c>
      <c r="AQ121" s="207">
        <f t="shared" si="19"/>
        <v>41002324.93</v>
      </c>
      <c r="AR121" s="207">
        <f t="shared" si="19"/>
        <v>20248336.43</v>
      </c>
      <c r="AS121" s="207">
        <f t="shared" si="19"/>
        <v>25254000.010000002</v>
      </c>
      <c r="AT121" s="207">
        <f t="shared" si="19"/>
        <v>25526575.289999999</v>
      </c>
      <c r="AU121" s="207">
        <f t="shared" si="19"/>
        <v>224424863.93000001</v>
      </c>
      <c r="AV121" s="207">
        <f t="shared" si="19"/>
        <v>31742370.129999999</v>
      </c>
      <c r="AW121" s="207">
        <f t="shared" si="19"/>
        <v>28059490</v>
      </c>
      <c r="AX121" s="207">
        <f t="shared" si="19"/>
        <v>29175608.899999999</v>
      </c>
      <c r="AY121" s="207">
        <f t="shared" si="19"/>
        <v>27736180</v>
      </c>
      <c r="AZ121" s="207">
        <f t="shared" si="19"/>
        <v>7691539.5099999998</v>
      </c>
      <c r="BA121" s="207">
        <f t="shared" si="19"/>
        <v>13795269.029999999</v>
      </c>
      <c r="BB121" s="207">
        <f t="shared" si="19"/>
        <v>366999855.37</v>
      </c>
      <c r="BC121" s="207">
        <f t="shared" si="19"/>
        <v>26228732.390000001</v>
      </c>
      <c r="BD121" s="207">
        <f t="shared" si="19"/>
        <v>37411819.350000001</v>
      </c>
      <c r="BE121" s="207">
        <f t="shared" si="19"/>
        <v>56380361.520000003</v>
      </c>
      <c r="BF121" s="207">
        <f t="shared" si="19"/>
        <v>56395965.670000002</v>
      </c>
      <c r="BG121" s="207">
        <f t="shared" si="19"/>
        <v>37533667</v>
      </c>
      <c r="BH121" s="207">
        <f t="shared" si="19"/>
        <v>58517934.25</v>
      </c>
      <c r="BI121" s="207">
        <f t="shared" si="19"/>
        <v>63226460.200000003</v>
      </c>
      <c r="BJ121" s="207">
        <f t="shared" si="19"/>
        <v>33100022.57</v>
      </c>
      <c r="BK121" s="207">
        <f t="shared" si="19"/>
        <v>17933528</v>
      </c>
      <c r="BL121" s="207">
        <f t="shared" si="19"/>
        <v>8794852.4199999999</v>
      </c>
      <c r="BM121" s="207">
        <f t="shared" si="19"/>
        <v>323188190.73000002</v>
      </c>
      <c r="BN121" s="207">
        <f t="shared" si="19"/>
        <v>90545153.790000007</v>
      </c>
      <c r="BO121" s="207">
        <f t="shared" si="19"/>
        <v>33138658.850000001</v>
      </c>
      <c r="BP121" s="207">
        <f t="shared" si="19"/>
        <v>27665960.199999999</v>
      </c>
      <c r="BQ121" s="207">
        <f t="shared" si="19"/>
        <v>38864622.479999997</v>
      </c>
      <c r="BR121" s="207">
        <f t="shared" si="19"/>
        <v>49754090</v>
      </c>
      <c r="BS121" s="207">
        <f t="shared" si="19"/>
        <v>25073474.84</v>
      </c>
      <c r="BT121" s="207">
        <f t="shared" si="19"/>
        <v>177817274.27000001</v>
      </c>
      <c r="BU121" s="207">
        <f t="shared" ref="BU121:CB121" si="20">SUM(BU120)</f>
        <v>27213526.57</v>
      </c>
      <c r="BV121" s="207">
        <f t="shared" si="20"/>
        <v>24830523.719999999</v>
      </c>
      <c r="BW121" s="207">
        <f t="shared" si="20"/>
        <v>42551629.75</v>
      </c>
      <c r="BX121" s="207">
        <f t="shared" si="20"/>
        <v>44874933.299999997</v>
      </c>
      <c r="BY121" s="207">
        <f t="shared" si="20"/>
        <v>80735452.989999995</v>
      </c>
      <c r="BZ121" s="207">
        <f t="shared" si="20"/>
        <v>26752853.329999998</v>
      </c>
      <c r="CA121" s="207">
        <f t="shared" si="20"/>
        <v>9841481.6199999992</v>
      </c>
      <c r="CB121" s="207">
        <f t="shared" si="20"/>
        <v>10813971.42</v>
      </c>
      <c r="CC121" s="207">
        <f>SUM(CC120)</f>
        <v>5520472977.9899988</v>
      </c>
      <c r="CD121" s="310"/>
      <c r="CE121" s="310"/>
      <c r="CF121" s="310"/>
      <c r="CG121" s="310"/>
      <c r="CH121" s="310"/>
      <c r="CI121" s="310"/>
    </row>
    <row r="122" spans="1:87" s="102" customFormat="1">
      <c r="A122" s="134" t="s">
        <v>1648</v>
      </c>
      <c r="B122" s="295" t="s">
        <v>24</v>
      </c>
      <c r="C122" s="296" t="s">
        <v>25</v>
      </c>
      <c r="D122" s="297">
        <v>45110</v>
      </c>
      <c r="E122" s="296" t="s">
        <v>25</v>
      </c>
      <c r="F122" s="298" t="s">
        <v>560</v>
      </c>
      <c r="G122" s="299" t="s">
        <v>561</v>
      </c>
      <c r="H122" s="204">
        <v>2345280.2999999998</v>
      </c>
      <c r="I122" s="204">
        <v>0</v>
      </c>
      <c r="J122" s="204">
        <v>0</v>
      </c>
      <c r="K122" s="204">
        <v>0</v>
      </c>
      <c r="L122" s="204">
        <v>0</v>
      </c>
      <c r="M122" s="204">
        <v>0</v>
      </c>
      <c r="N122" s="204">
        <v>0</v>
      </c>
      <c r="O122" s="204">
        <v>0</v>
      </c>
      <c r="P122" s="204">
        <v>0</v>
      </c>
      <c r="Q122" s="204">
        <v>0</v>
      </c>
      <c r="R122" s="204">
        <v>0</v>
      </c>
      <c r="S122" s="204">
        <v>0</v>
      </c>
      <c r="T122" s="204">
        <v>0</v>
      </c>
      <c r="U122" s="204">
        <v>0</v>
      </c>
      <c r="V122" s="204">
        <v>0</v>
      </c>
      <c r="W122" s="204">
        <v>0</v>
      </c>
      <c r="X122" s="204">
        <v>0</v>
      </c>
      <c r="Y122" s="204">
        <v>0</v>
      </c>
      <c r="Z122" s="204">
        <v>848751.02</v>
      </c>
      <c r="AA122" s="204">
        <v>0</v>
      </c>
      <c r="AB122" s="204">
        <v>0</v>
      </c>
      <c r="AC122" s="204">
        <v>0</v>
      </c>
      <c r="AD122" s="204">
        <v>0</v>
      </c>
      <c r="AE122" s="204">
        <v>0</v>
      </c>
      <c r="AF122" s="204">
        <v>0</v>
      </c>
      <c r="AG122" s="204">
        <v>0</v>
      </c>
      <c r="AH122" s="204">
        <v>0</v>
      </c>
      <c r="AI122" s="204">
        <v>4555525.0999999996</v>
      </c>
      <c r="AJ122" s="204">
        <v>0</v>
      </c>
      <c r="AK122" s="204">
        <v>0</v>
      </c>
      <c r="AL122" s="204">
        <v>0</v>
      </c>
      <c r="AM122" s="204">
        <v>0</v>
      </c>
      <c r="AN122" s="204">
        <v>0</v>
      </c>
      <c r="AO122" s="204">
        <v>0</v>
      </c>
      <c r="AP122" s="204">
        <v>0</v>
      </c>
      <c r="AQ122" s="204">
        <v>0</v>
      </c>
      <c r="AR122" s="204">
        <v>0</v>
      </c>
      <c r="AS122" s="204">
        <v>0</v>
      </c>
      <c r="AT122" s="204">
        <v>0</v>
      </c>
      <c r="AU122" s="204">
        <v>500014.6</v>
      </c>
      <c r="AV122" s="204">
        <v>0</v>
      </c>
      <c r="AW122" s="204">
        <v>0</v>
      </c>
      <c r="AX122" s="204">
        <v>0</v>
      </c>
      <c r="AY122" s="204">
        <v>0</v>
      </c>
      <c r="AZ122" s="204">
        <v>0</v>
      </c>
      <c r="BA122" s="204">
        <v>0</v>
      </c>
      <c r="BB122" s="204">
        <v>1103173.72</v>
      </c>
      <c r="BC122" s="204">
        <v>0</v>
      </c>
      <c r="BD122" s="204">
        <v>0</v>
      </c>
      <c r="BE122" s="204">
        <v>0</v>
      </c>
      <c r="BF122" s="204">
        <v>0</v>
      </c>
      <c r="BG122" s="204">
        <v>0</v>
      </c>
      <c r="BH122" s="204">
        <v>0</v>
      </c>
      <c r="BI122" s="204">
        <v>0</v>
      </c>
      <c r="BJ122" s="204">
        <v>0</v>
      </c>
      <c r="BK122" s="204">
        <v>0</v>
      </c>
      <c r="BL122" s="204">
        <v>0</v>
      </c>
      <c r="BM122" s="204">
        <v>2775562.73</v>
      </c>
      <c r="BN122" s="204">
        <v>0</v>
      </c>
      <c r="BO122" s="204">
        <v>0</v>
      </c>
      <c r="BP122" s="204">
        <v>0</v>
      </c>
      <c r="BQ122" s="204">
        <v>0</v>
      </c>
      <c r="BR122" s="204">
        <v>0</v>
      </c>
      <c r="BS122" s="204">
        <v>0</v>
      </c>
      <c r="BT122" s="204">
        <v>0</v>
      </c>
      <c r="BU122" s="204">
        <v>0</v>
      </c>
      <c r="BV122" s="204">
        <v>0</v>
      </c>
      <c r="BW122" s="204">
        <v>0</v>
      </c>
      <c r="BX122" s="204">
        <v>0</v>
      </c>
      <c r="BY122" s="204">
        <v>0</v>
      </c>
      <c r="BZ122" s="204">
        <v>0</v>
      </c>
      <c r="CA122" s="204">
        <v>0</v>
      </c>
      <c r="CB122" s="204">
        <v>0</v>
      </c>
      <c r="CC122" s="205">
        <f t="shared" si="10"/>
        <v>12128307.470000001</v>
      </c>
      <c r="CD122" s="101"/>
      <c r="CE122" s="101"/>
      <c r="CF122" s="101"/>
      <c r="CG122" s="101"/>
      <c r="CH122" s="101"/>
      <c r="CI122" s="101"/>
    </row>
    <row r="123" spans="1:87" s="102" customFormat="1">
      <c r="A123" s="134" t="s">
        <v>1648</v>
      </c>
      <c r="B123" s="295" t="s">
        <v>24</v>
      </c>
      <c r="C123" s="296" t="s">
        <v>25</v>
      </c>
      <c r="D123" s="297">
        <v>45110</v>
      </c>
      <c r="E123" s="296" t="s">
        <v>25</v>
      </c>
      <c r="F123" s="298" t="s">
        <v>562</v>
      </c>
      <c r="G123" s="299" t="s">
        <v>563</v>
      </c>
      <c r="H123" s="204">
        <v>347460.6</v>
      </c>
      <c r="I123" s="204">
        <v>0</v>
      </c>
      <c r="J123" s="204">
        <v>0</v>
      </c>
      <c r="K123" s="204">
        <v>0</v>
      </c>
      <c r="L123" s="204">
        <v>0</v>
      </c>
      <c r="M123" s="204">
        <v>0</v>
      </c>
      <c r="N123" s="204">
        <v>0</v>
      </c>
      <c r="O123" s="204">
        <v>0</v>
      </c>
      <c r="P123" s="204">
        <v>0</v>
      </c>
      <c r="Q123" s="204">
        <v>0</v>
      </c>
      <c r="R123" s="204">
        <v>0</v>
      </c>
      <c r="S123" s="204">
        <v>0</v>
      </c>
      <c r="T123" s="204">
        <v>0</v>
      </c>
      <c r="U123" s="204">
        <v>0</v>
      </c>
      <c r="V123" s="204">
        <v>0</v>
      </c>
      <c r="W123" s="204">
        <v>0</v>
      </c>
      <c r="X123" s="204">
        <v>0</v>
      </c>
      <c r="Y123" s="204">
        <v>0</v>
      </c>
      <c r="Z123" s="204">
        <v>1026.8800000000001</v>
      </c>
      <c r="AA123" s="204">
        <v>0</v>
      </c>
      <c r="AB123" s="204">
        <v>0</v>
      </c>
      <c r="AC123" s="204">
        <v>0</v>
      </c>
      <c r="AD123" s="204">
        <v>0</v>
      </c>
      <c r="AE123" s="204">
        <v>0</v>
      </c>
      <c r="AF123" s="204">
        <v>0</v>
      </c>
      <c r="AG123" s="204">
        <v>0</v>
      </c>
      <c r="AH123" s="204">
        <v>0</v>
      </c>
      <c r="AI123" s="204">
        <v>0</v>
      </c>
      <c r="AJ123" s="204">
        <v>0</v>
      </c>
      <c r="AK123" s="204">
        <v>0</v>
      </c>
      <c r="AL123" s="204">
        <v>0</v>
      </c>
      <c r="AM123" s="204">
        <v>0</v>
      </c>
      <c r="AN123" s="204">
        <v>0</v>
      </c>
      <c r="AO123" s="204">
        <v>0</v>
      </c>
      <c r="AP123" s="204">
        <v>0</v>
      </c>
      <c r="AQ123" s="204">
        <v>0</v>
      </c>
      <c r="AR123" s="204">
        <v>0</v>
      </c>
      <c r="AS123" s="204">
        <v>0</v>
      </c>
      <c r="AT123" s="204">
        <v>0</v>
      </c>
      <c r="AU123" s="204">
        <v>2281000</v>
      </c>
      <c r="AV123" s="204">
        <v>0</v>
      </c>
      <c r="AW123" s="204">
        <v>0</v>
      </c>
      <c r="AX123" s="204">
        <v>0</v>
      </c>
      <c r="AY123" s="204">
        <v>0</v>
      </c>
      <c r="AZ123" s="204">
        <v>0</v>
      </c>
      <c r="BA123" s="204">
        <v>0</v>
      </c>
      <c r="BB123" s="204">
        <v>0</v>
      </c>
      <c r="BC123" s="204">
        <v>0</v>
      </c>
      <c r="BD123" s="204">
        <v>0</v>
      </c>
      <c r="BE123" s="204">
        <v>0</v>
      </c>
      <c r="BF123" s="204">
        <v>0</v>
      </c>
      <c r="BG123" s="204">
        <v>0</v>
      </c>
      <c r="BH123" s="204">
        <v>0</v>
      </c>
      <c r="BI123" s="204">
        <v>0</v>
      </c>
      <c r="BJ123" s="204">
        <v>0</v>
      </c>
      <c r="BK123" s="204">
        <v>0</v>
      </c>
      <c r="BL123" s="204">
        <v>0</v>
      </c>
      <c r="BM123" s="204">
        <v>1371680</v>
      </c>
      <c r="BN123" s="204">
        <v>0</v>
      </c>
      <c r="BO123" s="204">
        <v>0</v>
      </c>
      <c r="BP123" s="204">
        <v>0</v>
      </c>
      <c r="BQ123" s="204">
        <v>0</v>
      </c>
      <c r="BR123" s="204">
        <v>0</v>
      </c>
      <c r="BS123" s="204">
        <v>0</v>
      </c>
      <c r="BT123" s="204">
        <v>15631.24</v>
      </c>
      <c r="BU123" s="204">
        <v>0</v>
      </c>
      <c r="BV123" s="204">
        <v>0</v>
      </c>
      <c r="BW123" s="204">
        <v>0</v>
      </c>
      <c r="BX123" s="204">
        <v>0</v>
      </c>
      <c r="BY123" s="204">
        <v>0</v>
      </c>
      <c r="BZ123" s="204">
        <v>0</v>
      </c>
      <c r="CA123" s="204">
        <v>0</v>
      </c>
      <c r="CB123" s="204">
        <v>0</v>
      </c>
      <c r="CC123" s="205">
        <f t="shared" ref="CC123:CC177" si="21">SUM(H123:CB123)</f>
        <v>4016798.72</v>
      </c>
      <c r="CD123" s="101"/>
      <c r="CE123" s="101"/>
      <c r="CF123" s="101"/>
      <c r="CG123" s="101"/>
      <c r="CH123" s="101"/>
      <c r="CI123" s="101"/>
    </row>
    <row r="124" spans="1:87" s="102" customFormat="1">
      <c r="A124" s="134" t="s">
        <v>1648</v>
      </c>
      <c r="B124" s="295" t="s">
        <v>24</v>
      </c>
      <c r="C124" s="296" t="s">
        <v>25</v>
      </c>
      <c r="D124" s="297">
        <v>45110</v>
      </c>
      <c r="E124" s="296" t="s">
        <v>25</v>
      </c>
      <c r="F124" s="298" t="s">
        <v>564</v>
      </c>
      <c r="G124" s="299" t="s">
        <v>565</v>
      </c>
      <c r="H124" s="204">
        <v>9600</v>
      </c>
      <c r="I124" s="204">
        <v>0</v>
      </c>
      <c r="J124" s="204">
        <v>0</v>
      </c>
      <c r="K124" s="204">
        <v>0</v>
      </c>
      <c r="L124" s="204">
        <v>0</v>
      </c>
      <c r="M124" s="204">
        <v>0</v>
      </c>
      <c r="N124" s="204">
        <v>0</v>
      </c>
      <c r="O124" s="204">
        <v>0</v>
      </c>
      <c r="P124" s="204">
        <v>0</v>
      </c>
      <c r="Q124" s="204">
        <v>0</v>
      </c>
      <c r="R124" s="204">
        <v>0</v>
      </c>
      <c r="S124" s="204">
        <v>0</v>
      </c>
      <c r="T124" s="204">
        <v>0</v>
      </c>
      <c r="U124" s="204">
        <v>0</v>
      </c>
      <c r="V124" s="204">
        <v>0</v>
      </c>
      <c r="W124" s="204">
        <v>0</v>
      </c>
      <c r="X124" s="204">
        <v>0</v>
      </c>
      <c r="Y124" s="204">
        <v>0</v>
      </c>
      <c r="Z124" s="204">
        <v>0</v>
      </c>
      <c r="AA124" s="204">
        <v>0</v>
      </c>
      <c r="AB124" s="204">
        <v>0</v>
      </c>
      <c r="AC124" s="204">
        <v>0</v>
      </c>
      <c r="AD124" s="204">
        <v>0</v>
      </c>
      <c r="AE124" s="204">
        <v>0</v>
      </c>
      <c r="AF124" s="204">
        <v>0</v>
      </c>
      <c r="AG124" s="204">
        <v>0</v>
      </c>
      <c r="AH124" s="204">
        <v>0</v>
      </c>
      <c r="AI124" s="204">
        <v>72800</v>
      </c>
      <c r="AJ124" s="204">
        <v>0</v>
      </c>
      <c r="AK124" s="204">
        <v>0</v>
      </c>
      <c r="AL124" s="204">
        <v>0</v>
      </c>
      <c r="AM124" s="204">
        <v>0</v>
      </c>
      <c r="AN124" s="204">
        <v>0</v>
      </c>
      <c r="AO124" s="204">
        <v>0</v>
      </c>
      <c r="AP124" s="204">
        <v>0</v>
      </c>
      <c r="AQ124" s="204">
        <v>0</v>
      </c>
      <c r="AR124" s="204">
        <v>0</v>
      </c>
      <c r="AS124" s="204">
        <v>0</v>
      </c>
      <c r="AT124" s="204">
        <v>0</v>
      </c>
      <c r="AU124" s="204">
        <v>683864</v>
      </c>
      <c r="AV124" s="204">
        <v>0</v>
      </c>
      <c r="AW124" s="204">
        <v>0</v>
      </c>
      <c r="AX124" s="204">
        <v>0</v>
      </c>
      <c r="AY124" s="204">
        <v>0</v>
      </c>
      <c r="AZ124" s="204">
        <v>0</v>
      </c>
      <c r="BA124" s="204">
        <v>0</v>
      </c>
      <c r="BB124" s="204">
        <v>2500</v>
      </c>
      <c r="BC124" s="204">
        <v>0</v>
      </c>
      <c r="BD124" s="204">
        <v>0</v>
      </c>
      <c r="BE124" s="204">
        <v>0</v>
      </c>
      <c r="BF124" s="204">
        <v>0</v>
      </c>
      <c r="BG124" s="204">
        <v>0</v>
      </c>
      <c r="BH124" s="204">
        <v>0</v>
      </c>
      <c r="BI124" s="204">
        <v>0</v>
      </c>
      <c r="BJ124" s="204">
        <v>0</v>
      </c>
      <c r="BK124" s="204">
        <v>0</v>
      </c>
      <c r="BL124" s="204">
        <v>0</v>
      </c>
      <c r="BM124" s="204">
        <v>24900</v>
      </c>
      <c r="BN124" s="204">
        <v>0</v>
      </c>
      <c r="BO124" s="204">
        <v>0</v>
      </c>
      <c r="BP124" s="204">
        <v>0</v>
      </c>
      <c r="BQ124" s="204">
        <v>0</v>
      </c>
      <c r="BR124" s="204">
        <v>0</v>
      </c>
      <c r="BS124" s="204">
        <v>0</v>
      </c>
      <c r="BT124" s="204">
        <v>1425</v>
      </c>
      <c r="BU124" s="204">
        <v>0</v>
      </c>
      <c r="BV124" s="204">
        <v>0</v>
      </c>
      <c r="BW124" s="204">
        <v>0</v>
      </c>
      <c r="BX124" s="204">
        <v>0</v>
      </c>
      <c r="BY124" s="204">
        <v>0</v>
      </c>
      <c r="BZ124" s="204">
        <v>0</v>
      </c>
      <c r="CA124" s="204">
        <v>0</v>
      </c>
      <c r="CB124" s="204">
        <v>0</v>
      </c>
      <c r="CC124" s="205">
        <f t="shared" si="21"/>
        <v>795089</v>
      </c>
      <c r="CD124" s="101"/>
      <c r="CE124" s="101"/>
      <c r="CF124" s="101"/>
      <c r="CG124" s="101"/>
      <c r="CH124" s="101"/>
      <c r="CI124" s="101"/>
    </row>
    <row r="125" spans="1:87" s="102" customFormat="1">
      <c r="A125" s="134" t="s">
        <v>1648</v>
      </c>
      <c r="B125" s="295" t="s">
        <v>24</v>
      </c>
      <c r="C125" s="296" t="s">
        <v>25</v>
      </c>
      <c r="D125" s="297">
        <v>45110</v>
      </c>
      <c r="E125" s="296" t="s">
        <v>25</v>
      </c>
      <c r="F125" s="298" t="s">
        <v>566</v>
      </c>
      <c r="G125" s="299" t="s">
        <v>567</v>
      </c>
      <c r="H125" s="204">
        <v>0</v>
      </c>
      <c r="I125" s="204">
        <v>0</v>
      </c>
      <c r="J125" s="204">
        <v>0</v>
      </c>
      <c r="K125" s="204">
        <v>0</v>
      </c>
      <c r="L125" s="204">
        <v>0</v>
      </c>
      <c r="M125" s="204">
        <v>0</v>
      </c>
      <c r="N125" s="204">
        <v>0</v>
      </c>
      <c r="O125" s="204">
        <v>0</v>
      </c>
      <c r="P125" s="204">
        <v>0</v>
      </c>
      <c r="Q125" s="204">
        <v>0</v>
      </c>
      <c r="R125" s="204">
        <v>0</v>
      </c>
      <c r="S125" s="204">
        <v>0</v>
      </c>
      <c r="T125" s="204">
        <v>26400</v>
      </c>
      <c r="U125" s="204">
        <v>0</v>
      </c>
      <c r="V125" s="204">
        <v>0</v>
      </c>
      <c r="W125" s="204">
        <v>0</v>
      </c>
      <c r="X125" s="204">
        <v>0</v>
      </c>
      <c r="Y125" s="204">
        <v>0</v>
      </c>
      <c r="Z125" s="204">
        <v>0</v>
      </c>
      <c r="AA125" s="204">
        <v>0</v>
      </c>
      <c r="AB125" s="204">
        <v>0</v>
      </c>
      <c r="AC125" s="204">
        <v>0</v>
      </c>
      <c r="AD125" s="204">
        <v>0</v>
      </c>
      <c r="AE125" s="204">
        <v>0</v>
      </c>
      <c r="AF125" s="204">
        <v>0</v>
      </c>
      <c r="AG125" s="204">
        <v>0</v>
      </c>
      <c r="AH125" s="204">
        <v>0</v>
      </c>
      <c r="AI125" s="204">
        <v>0</v>
      </c>
      <c r="AJ125" s="204">
        <v>0</v>
      </c>
      <c r="AK125" s="204">
        <v>0</v>
      </c>
      <c r="AL125" s="204">
        <v>0</v>
      </c>
      <c r="AM125" s="204">
        <v>0</v>
      </c>
      <c r="AN125" s="204">
        <v>0</v>
      </c>
      <c r="AO125" s="204">
        <v>0</v>
      </c>
      <c r="AP125" s="204">
        <v>0</v>
      </c>
      <c r="AQ125" s="204">
        <v>0</v>
      </c>
      <c r="AR125" s="204">
        <v>0</v>
      </c>
      <c r="AS125" s="204">
        <v>0</v>
      </c>
      <c r="AT125" s="204">
        <v>0</v>
      </c>
      <c r="AU125" s="204">
        <v>0</v>
      </c>
      <c r="AV125" s="204">
        <v>0</v>
      </c>
      <c r="AW125" s="204">
        <v>0</v>
      </c>
      <c r="AX125" s="204">
        <v>0</v>
      </c>
      <c r="AY125" s="204">
        <v>0</v>
      </c>
      <c r="AZ125" s="204">
        <v>0</v>
      </c>
      <c r="BA125" s="204">
        <v>0</v>
      </c>
      <c r="BB125" s="204">
        <v>0</v>
      </c>
      <c r="BC125" s="204">
        <v>0</v>
      </c>
      <c r="BD125" s="204">
        <v>0</v>
      </c>
      <c r="BE125" s="204">
        <v>0</v>
      </c>
      <c r="BF125" s="204">
        <v>0</v>
      </c>
      <c r="BG125" s="204">
        <v>0</v>
      </c>
      <c r="BH125" s="204">
        <v>0</v>
      </c>
      <c r="BI125" s="204">
        <v>0</v>
      </c>
      <c r="BJ125" s="204">
        <v>0</v>
      </c>
      <c r="BK125" s="204">
        <v>0</v>
      </c>
      <c r="BL125" s="204">
        <v>0</v>
      </c>
      <c r="BM125" s="204">
        <v>0</v>
      </c>
      <c r="BN125" s="204">
        <v>0</v>
      </c>
      <c r="BO125" s="204">
        <v>0</v>
      </c>
      <c r="BP125" s="204">
        <v>0</v>
      </c>
      <c r="BQ125" s="204">
        <v>0</v>
      </c>
      <c r="BR125" s="204">
        <v>0</v>
      </c>
      <c r="BS125" s="204">
        <v>0</v>
      </c>
      <c r="BT125" s="204">
        <v>0</v>
      </c>
      <c r="BU125" s="204">
        <v>0</v>
      </c>
      <c r="BV125" s="204">
        <v>0</v>
      </c>
      <c r="BW125" s="204">
        <v>0</v>
      </c>
      <c r="BX125" s="204">
        <v>0</v>
      </c>
      <c r="BY125" s="204">
        <v>0</v>
      </c>
      <c r="BZ125" s="204">
        <v>0</v>
      </c>
      <c r="CA125" s="204">
        <v>0</v>
      </c>
      <c r="CB125" s="204">
        <v>0</v>
      </c>
      <c r="CC125" s="205">
        <f t="shared" si="21"/>
        <v>26400</v>
      </c>
      <c r="CD125" s="101"/>
      <c r="CE125" s="101"/>
      <c r="CF125" s="101"/>
      <c r="CG125" s="101"/>
      <c r="CH125" s="101"/>
      <c r="CI125" s="101"/>
    </row>
    <row r="126" spans="1:87" s="102" customFormat="1">
      <c r="A126" s="134" t="s">
        <v>1648</v>
      </c>
      <c r="B126" s="295" t="s">
        <v>24</v>
      </c>
      <c r="C126" s="296" t="s">
        <v>25</v>
      </c>
      <c r="D126" s="297">
        <v>45110</v>
      </c>
      <c r="E126" s="296" t="s">
        <v>25</v>
      </c>
      <c r="F126" s="298" t="s">
        <v>568</v>
      </c>
      <c r="G126" s="299" t="s">
        <v>569</v>
      </c>
      <c r="H126" s="204">
        <v>15708</v>
      </c>
      <c r="I126" s="204">
        <v>0</v>
      </c>
      <c r="J126" s="204">
        <v>0</v>
      </c>
      <c r="K126" s="204">
        <v>0</v>
      </c>
      <c r="L126" s="204">
        <v>0</v>
      </c>
      <c r="M126" s="204">
        <v>0</v>
      </c>
      <c r="N126" s="204">
        <v>0</v>
      </c>
      <c r="O126" s="204">
        <v>0</v>
      </c>
      <c r="P126" s="204">
        <v>0</v>
      </c>
      <c r="Q126" s="204">
        <v>0</v>
      </c>
      <c r="R126" s="204">
        <v>0</v>
      </c>
      <c r="S126" s="204">
        <v>0</v>
      </c>
      <c r="T126" s="204">
        <v>0</v>
      </c>
      <c r="U126" s="204">
        <v>0</v>
      </c>
      <c r="V126" s="204">
        <v>0</v>
      </c>
      <c r="W126" s="204">
        <v>0</v>
      </c>
      <c r="X126" s="204">
        <v>0</v>
      </c>
      <c r="Y126" s="204">
        <v>0</v>
      </c>
      <c r="Z126" s="204">
        <v>0</v>
      </c>
      <c r="AA126" s="204">
        <v>0</v>
      </c>
      <c r="AB126" s="204">
        <v>0</v>
      </c>
      <c r="AC126" s="204">
        <v>0</v>
      </c>
      <c r="AD126" s="204">
        <v>0</v>
      </c>
      <c r="AE126" s="204">
        <v>0</v>
      </c>
      <c r="AF126" s="204">
        <v>0</v>
      </c>
      <c r="AG126" s="204">
        <v>0</v>
      </c>
      <c r="AH126" s="204">
        <v>0</v>
      </c>
      <c r="AI126" s="204">
        <v>5797.5</v>
      </c>
      <c r="AJ126" s="204">
        <v>0</v>
      </c>
      <c r="AK126" s="204">
        <v>0</v>
      </c>
      <c r="AL126" s="204">
        <v>0</v>
      </c>
      <c r="AM126" s="204">
        <v>0</v>
      </c>
      <c r="AN126" s="204">
        <v>0</v>
      </c>
      <c r="AO126" s="204">
        <v>0</v>
      </c>
      <c r="AP126" s="204">
        <v>0</v>
      </c>
      <c r="AQ126" s="204">
        <v>0</v>
      </c>
      <c r="AR126" s="204">
        <v>0</v>
      </c>
      <c r="AS126" s="204">
        <v>0</v>
      </c>
      <c r="AT126" s="204">
        <v>0</v>
      </c>
      <c r="AU126" s="204">
        <v>4200</v>
      </c>
      <c r="AV126" s="204">
        <v>0</v>
      </c>
      <c r="AW126" s="204">
        <v>0</v>
      </c>
      <c r="AX126" s="204">
        <v>0</v>
      </c>
      <c r="AY126" s="204">
        <v>0</v>
      </c>
      <c r="AZ126" s="204">
        <v>0</v>
      </c>
      <c r="BA126" s="204">
        <v>0</v>
      </c>
      <c r="BB126" s="204">
        <v>260000</v>
      </c>
      <c r="BC126" s="204">
        <v>0</v>
      </c>
      <c r="BD126" s="204">
        <v>0</v>
      </c>
      <c r="BE126" s="204">
        <v>0</v>
      </c>
      <c r="BF126" s="204">
        <v>0</v>
      </c>
      <c r="BG126" s="204">
        <v>0</v>
      </c>
      <c r="BH126" s="204">
        <v>0</v>
      </c>
      <c r="BI126" s="204">
        <v>0</v>
      </c>
      <c r="BJ126" s="204">
        <v>0</v>
      </c>
      <c r="BK126" s="204">
        <v>0</v>
      </c>
      <c r="BL126" s="204">
        <v>0</v>
      </c>
      <c r="BM126" s="204">
        <v>92600</v>
      </c>
      <c r="BN126" s="204">
        <v>0</v>
      </c>
      <c r="BO126" s="204">
        <v>0</v>
      </c>
      <c r="BP126" s="204">
        <v>0</v>
      </c>
      <c r="BQ126" s="204">
        <v>0</v>
      </c>
      <c r="BR126" s="204">
        <v>0</v>
      </c>
      <c r="BS126" s="204">
        <v>0</v>
      </c>
      <c r="BT126" s="204">
        <v>0</v>
      </c>
      <c r="BU126" s="204">
        <v>0</v>
      </c>
      <c r="BV126" s="204">
        <v>0</v>
      </c>
      <c r="BW126" s="204">
        <v>0</v>
      </c>
      <c r="BX126" s="204">
        <v>0</v>
      </c>
      <c r="BY126" s="204">
        <v>0</v>
      </c>
      <c r="BZ126" s="204">
        <v>0</v>
      </c>
      <c r="CA126" s="204">
        <v>0</v>
      </c>
      <c r="CB126" s="204">
        <v>0</v>
      </c>
      <c r="CC126" s="205">
        <f t="shared" si="21"/>
        <v>378305.5</v>
      </c>
      <c r="CD126" s="101"/>
      <c r="CE126" s="101"/>
      <c r="CF126" s="101"/>
      <c r="CG126" s="101"/>
      <c r="CH126" s="101"/>
      <c r="CI126" s="101"/>
    </row>
    <row r="127" spans="1:87" s="102" customFormat="1">
      <c r="A127" s="134" t="s">
        <v>1648</v>
      </c>
      <c r="B127" s="295" t="s">
        <v>24</v>
      </c>
      <c r="C127" s="296" t="s">
        <v>25</v>
      </c>
      <c r="D127" s="297">
        <v>45110</v>
      </c>
      <c r="E127" s="296" t="s">
        <v>25</v>
      </c>
      <c r="F127" s="298" t="s">
        <v>570</v>
      </c>
      <c r="G127" s="299" t="s">
        <v>571</v>
      </c>
      <c r="H127" s="204">
        <v>26270.98</v>
      </c>
      <c r="I127" s="204">
        <v>0</v>
      </c>
      <c r="J127" s="204">
        <v>0</v>
      </c>
      <c r="K127" s="204">
        <v>0</v>
      </c>
      <c r="L127" s="204">
        <v>0</v>
      </c>
      <c r="M127" s="204">
        <v>0</v>
      </c>
      <c r="N127" s="204">
        <v>29153.81</v>
      </c>
      <c r="O127" s="204">
        <v>0</v>
      </c>
      <c r="P127" s="204">
        <v>0</v>
      </c>
      <c r="Q127" s="204">
        <v>0</v>
      </c>
      <c r="R127" s="204">
        <v>0</v>
      </c>
      <c r="S127" s="204">
        <v>0</v>
      </c>
      <c r="T127" s="204">
        <v>0</v>
      </c>
      <c r="U127" s="204">
        <v>0</v>
      </c>
      <c r="V127" s="204">
        <v>0</v>
      </c>
      <c r="W127" s="204">
        <v>0</v>
      </c>
      <c r="X127" s="204">
        <v>0</v>
      </c>
      <c r="Y127" s="204">
        <v>0</v>
      </c>
      <c r="Z127" s="204">
        <v>12471.21</v>
      </c>
      <c r="AA127" s="204">
        <v>1874.18</v>
      </c>
      <c r="AB127" s="204">
        <v>0</v>
      </c>
      <c r="AC127" s="204">
        <v>0</v>
      </c>
      <c r="AD127" s="204">
        <v>0</v>
      </c>
      <c r="AE127" s="204">
        <v>0</v>
      </c>
      <c r="AF127" s="204">
        <v>0</v>
      </c>
      <c r="AG127" s="204">
        <v>0</v>
      </c>
      <c r="AH127" s="204">
        <v>0</v>
      </c>
      <c r="AI127" s="204">
        <v>84899.55</v>
      </c>
      <c r="AJ127" s="204">
        <v>0</v>
      </c>
      <c r="AK127" s="204">
        <v>0</v>
      </c>
      <c r="AL127" s="204">
        <v>0</v>
      </c>
      <c r="AM127" s="204">
        <v>0</v>
      </c>
      <c r="AN127" s="204">
        <v>0</v>
      </c>
      <c r="AO127" s="204">
        <v>0</v>
      </c>
      <c r="AP127" s="204">
        <v>0</v>
      </c>
      <c r="AQ127" s="204">
        <v>0</v>
      </c>
      <c r="AR127" s="204">
        <v>0</v>
      </c>
      <c r="AS127" s="204">
        <v>0</v>
      </c>
      <c r="AT127" s="204">
        <v>0</v>
      </c>
      <c r="AU127" s="204">
        <v>7879.83</v>
      </c>
      <c r="AV127" s="204">
        <v>3532.29</v>
      </c>
      <c r="AW127" s="204">
        <v>0</v>
      </c>
      <c r="AX127" s="204">
        <v>0</v>
      </c>
      <c r="AY127" s="204">
        <v>0</v>
      </c>
      <c r="AZ127" s="204">
        <v>0</v>
      </c>
      <c r="BA127" s="204">
        <v>0</v>
      </c>
      <c r="BB127" s="204">
        <v>14902.84</v>
      </c>
      <c r="BC127" s="204">
        <v>0</v>
      </c>
      <c r="BD127" s="204">
        <v>0</v>
      </c>
      <c r="BE127" s="204">
        <v>0</v>
      </c>
      <c r="BF127" s="204">
        <v>0</v>
      </c>
      <c r="BG127" s="204">
        <v>60190.54</v>
      </c>
      <c r="BH127" s="204">
        <v>0</v>
      </c>
      <c r="BI127" s="204">
        <v>75.28</v>
      </c>
      <c r="BJ127" s="204">
        <v>0</v>
      </c>
      <c r="BK127" s="204">
        <v>3906.61</v>
      </c>
      <c r="BL127" s="204">
        <v>0</v>
      </c>
      <c r="BM127" s="204">
        <v>41851.360000000001</v>
      </c>
      <c r="BN127" s="204">
        <v>0</v>
      </c>
      <c r="BO127" s="204">
        <v>0</v>
      </c>
      <c r="BP127" s="204">
        <v>0</v>
      </c>
      <c r="BQ127" s="204">
        <v>0</v>
      </c>
      <c r="BR127" s="204">
        <v>0</v>
      </c>
      <c r="BS127" s="204">
        <v>0</v>
      </c>
      <c r="BT127" s="204">
        <v>3130.57</v>
      </c>
      <c r="BU127" s="204">
        <v>0</v>
      </c>
      <c r="BV127" s="204">
        <v>0</v>
      </c>
      <c r="BW127" s="204">
        <v>0</v>
      </c>
      <c r="BX127" s="204">
        <v>0</v>
      </c>
      <c r="BY127" s="204">
        <v>0</v>
      </c>
      <c r="BZ127" s="204">
        <v>0</v>
      </c>
      <c r="CA127" s="204">
        <v>0</v>
      </c>
      <c r="CB127" s="204">
        <v>0</v>
      </c>
      <c r="CC127" s="205">
        <f t="shared" si="21"/>
        <v>290139.05</v>
      </c>
      <c r="CD127" s="101"/>
      <c r="CE127" s="101"/>
      <c r="CF127" s="101"/>
      <c r="CG127" s="101"/>
      <c r="CH127" s="101"/>
      <c r="CI127" s="101"/>
    </row>
    <row r="128" spans="1:87" s="102" customFormat="1">
      <c r="A128" s="134" t="s">
        <v>1648</v>
      </c>
      <c r="B128" s="295" t="s">
        <v>24</v>
      </c>
      <c r="C128" s="296" t="s">
        <v>25</v>
      </c>
      <c r="D128" s="297">
        <v>45110</v>
      </c>
      <c r="E128" s="296" t="s">
        <v>25</v>
      </c>
      <c r="F128" s="298" t="s">
        <v>572</v>
      </c>
      <c r="G128" s="299" t="s">
        <v>573</v>
      </c>
      <c r="H128" s="204">
        <v>0</v>
      </c>
      <c r="I128" s="204">
        <v>0</v>
      </c>
      <c r="J128" s="204">
        <v>0</v>
      </c>
      <c r="K128" s="204">
        <v>0</v>
      </c>
      <c r="L128" s="204">
        <v>0</v>
      </c>
      <c r="M128" s="204">
        <v>0</v>
      </c>
      <c r="N128" s="204">
        <v>0</v>
      </c>
      <c r="O128" s="204">
        <v>0</v>
      </c>
      <c r="P128" s="204">
        <v>0</v>
      </c>
      <c r="Q128" s="204">
        <v>0</v>
      </c>
      <c r="R128" s="204">
        <v>0</v>
      </c>
      <c r="S128" s="204">
        <v>0</v>
      </c>
      <c r="T128" s="204">
        <v>0</v>
      </c>
      <c r="U128" s="204">
        <v>0</v>
      </c>
      <c r="V128" s="204">
        <v>0</v>
      </c>
      <c r="W128" s="204">
        <v>0</v>
      </c>
      <c r="X128" s="204">
        <v>0</v>
      </c>
      <c r="Y128" s="204">
        <v>0</v>
      </c>
      <c r="Z128" s="204">
        <v>0</v>
      </c>
      <c r="AA128" s="204">
        <v>0</v>
      </c>
      <c r="AB128" s="204">
        <v>0</v>
      </c>
      <c r="AC128" s="204">
        <v>0</v>
      </c>
      <c r="AD128" s="204">
        <v>0</v>
      </c>
      <c r="AE128" s="204">
        <v>0</v>
      </c>
      <c r="AF128" s="204">
        <v>0</v>
      </c>
      <c r="AG128" s="204">
        <v>0</v>
      </c>
      <c r="AH128" s="204">
        <v>0</v>
      </c>
      <c r="AI128" s="204">
        <v>0</v>
      </c>
      <c r="AJ128" s="204">
        <v>0</v>
      </c>
      <c r="AK128" s="204">
        <v>0</v>
      </c>
      <c r="AL128" s="204">
        <v>0</v>
      </c>
      <c r="AM128" s="204">
        <v>0</v>
      </c>
      <c r="AN128" s="204">
        <v>0</v>
      </c>
      <c r="AO128" s="204">
        <v>0</v>
      </c>
      <c r="AP128" s="204">
        <v>0</v>
      </c>
      <c r="AQ128" s="204">
        <v>0</v>
      </c>
      <c r="AR128" s="204">
        <v>0</v>
      </c>
      <c r="AS128" s="204">
        <v>0</v>
      </c>
      <c r="AT128" s="204">
        <v>0</v>
      </c>
      <c r="AU128" s="204">
        <v>0</v>
      </c>
      <c r="AV128" s="204">
        <v>0</v>
      </c>
      <c r="AW128" s="204">
        <v>0</v>
      </c>
      <c r="AX128" s="204">
        <v>0</v>
      </c>
      <c r="AY128" s="204">
        <v>0</v>
      </c>
      <c r="AZ128" s="204">
        <v>0</v>
      </c>
      <c r="BA128" s="204">
        <v>0</v>
      </c>
      <c r="BB128" s="204">
        <v>110000</v>
      </c>
      <c r="BC128" s="204">
        <v>0</v>
      </c>
      <c r="BD128" s="204">
        <v>0</v>
      </c>
      <c r="BE128" s="204">
        <v>0</v>
      </c>
      <c r="BF128" s="204">
        <v>0</v>
      </c>
      <c r="BG128" s="204">
        <v>0</v>
      </c>
      <c r="BH128" s="204">
        <v>0</v>
      </c>
      <c r="BI128" s="204">
        <v>0</v>
      </c>
      <c r="BJ128" s="204">
        <v>0</v>
      </c>
      <c r="BK128" s="204">
        <v>0</v>
      </c>
      <c r="BL128" s="204">
        <v>0</v>
      </c>
      <c r="BM128" s="204">
        <v>0</v>
      </c>
      <c r="BN128" s="204">
        <v>0</v>
      </c>
      <c r="BO128" s="204">
        <v>0</v>
      </c>
      <c r="BP128" s="204">
        <v>0</v>
      </c>
      <c r="BQ128" s="204">
        <v>0</v>
      </c>
      <c r="BR128" s="204">
        <v>0</v>
      </c>
      <c r="BS128" s="204">
        <v>0</v>
      </c>
      <c r="BT128" s="204">
        <v>0</v>
      </c>
      <c r="BU128" s="204">
        <v>0</v>
      </c>
      <c r="BV128" s="204">
        <v>0</v>
      </c>
      <c r="BW128" s="204">
        <v>0</v>
      </c>
      <c r="BX128" s="204">
        <v>0</v>
      </c>
      <c r="BY128" s="204">
        <v>0</v>
      </c>
      <c r="BZ128" s="204">
        <v>0</v>
      </c>
      <c r="CA128" s="204">
        <v>0</v>
      </c>
      <c r="CB128" s="204">
        <v>0</v>
      </c>
      <c r="CC128" s="205">
        <f t="shared" si="21"/>
        <v>110000</v>
      </c>
      <c r="CD128" s="101"/>
      <c r="CE128" s="101"/>
      <c r="CF128" s="101"/>
      <c r="CG128" s="101"/>
      <c r="CH128" s="101"/>
      <c r="CI128" s="101"/>
    </row>
    <row r="129" spans="1:87" s="102" customFormat="1">
      <c r="A129" s="134" t="s">
        <v>1648</v>
      </c>
      <c r="B129" s="295" t="s">
        <v>24</v>
      </c>
      <c r="C129" s="296" t="s">
        <v>25</v>
      </c>
      <c r="D129" s="297">
        <v>45110</v>
      </c>
      <c r="E129" s="296" t="s">
        <v>25</v>
      </c>
      <c r="F129" s="298" t="s">
        <v>574</v>
      </c>
      <c r="G129" s="299" t="s">
        <v>575</v>
      </c>
      <c r="H129" s="204">
        <v>0</v>
      </c>
      <c r="I129" s="204">
        <v>0</v>
      </c>
      <c r="J129" s="204">
        <v>0</v>
      </c>
      <c r="K129" s="204">
        <v>0</v>
      </c>
      <c r="L129" s="204">
        <v>0</v>
      </c>
      <c r="M129" s="204">
        <v>0</v>
      </c>
      <c r="N129" s="204">
        <v>0</v>
      </c>
      <c r="O129" s="204">
        <v>0</v>
      </c>
      <c r="P129" s="204">
        <v>0</v>
      </c>
      <c r="Q129" s="204">
        <v>0</v>
      </c>
      <c r="R129" s="204">
        <v>0</v>
      </c>
      <c r="S129" s="204">
        <v>0</v>
      </c>
      <c r="T129" s="204">
        <v>0</v>
      </c>
      <c r="U129" s="204">
        <v>0</v>
      </c>
      <c r="V129" s="204">
        <v>0</v>
      </c>
      <c r="W129" s="204">
        <v>0</v>
      </c>
      <c r="X129" s="204">
        <v>0</v>
      </c>
      <c r="Y129" s="204">
        <v>0</v>
      </c>
      <c r="Z129" s="204">
        <v>3860</v>
      </c>
      <c r="AA129" s="204">
        <v>0</v>
      </c>
      <c r="AB129" s="204">
        <v>0</v>
      </c>
      <c r="AC129" s="204">
        <v>0</v>
      </c>
      <c r="AD129" s="204">
        <v>0</v>
      </c>
      <c r="AE129" s="204">
        <v>0</v>
      </c>
      <c r="AF129" s="204">
        <v>0</v>
      </c>
      <c r="AG129" s="204">
        <v>0</v>
      </c>
      <c r="AH129" s="204">
        <v>0</v>
      </c>
      <c r="AI129" s="204">
        <v>92878.83</v>
      </c>
      <c r="AJ129" s="204">
        <v>0</v>
      </c>
      <c r="AK129" s="204">
        <v>0</v>
      </c>
      <c r="AL129" s="204">
        <v>0</v>
      </c>
      <c r="AM129" s="204">
        <v>0</v>
      </c>
      <c r="AN129" s="204">
        <v>0</v>
      </c>
      <c r="AO129" s="204">
        <v>0</v>
      </c>
      <c r="AP129" s="204">
        <v>0</v>
      </c>
      <c r="AQ129" s="204">
        <v>0</v>
      </c>
      <c r="AR129" s="204">
        <v>0</v>
      </c>
      <c r="AS129" s="204">
        <v>0</v>
      </c>
      <c r="AT129" s="204">
        <v>0</v>
      </c>
      <c r="AU129" s="204">
        <v>117150</v>
      </c>
      <c r="AV129" s="204">
        <v>0</v>
      </c>
      <c r="AW129" s="204">
        <v>0</v>
      </c>
      <c r="AX129" s="204">
        <v>0</v>
      </c>
      <c r="AY129" s="204">
        <v>0</v>
      </c>
      <c r="AZ129" s="204">
        <v>0</v>
      </c>
      <c r="BA129" s="204">
        <v>0</v>
      </c>
      <c r="BB129" s="204">
        <v>0</v>
      </c>
      <c r="BC129" s="204">
        <v>0</v>
      </c>
      <c r="BD129" s="204">
        <v>0</v>
      </c>
      <c r="BE129" s="204">
        <v>0</v>
      </c>
      <c r="BF129" s="204">
        <v>0</v>
      </c>
      <c r="BG129" s="204">
        <v>0</v>
      </c>
      <c r="BH129" s="204">
        <v>0</v>
      </c>
      <c r="BI129" s="204">
        <v>0</v>
      </c>
      <c r="BJ129" s="204">
        <v>0</v>
      </c>
      <c r="BK129" s="204">
        <v>0</v>
      </c>
      <c r="BL129" s="204">
        <v>0</v>
      </c>
      <c r="BM129" s="204">
        <v>0</v>
      </c>
      <c r="BN129" s="204">
        <v>0</v>
      </c>
      <c r="BO129" s="204">
        <v>0</v>
      </c>
      <c r="BP129" s="204">
        <v>0</v>
      </c>
      <c r="BQ129" s="204">
        <v>0</v>
      </c>
      <c r="BR129" s="204">
        <v>0</v>
      </c>
      <c r="BS129" s="204">
        <v>0</v>
      </c>
      <c r="BT129" s="204">
        <v>0</v>
      </c>
      <c r="BU129" s="204">
        <v>0</v>
      </c>
      <c r="BV129" s="204">
        <v>0</v>
      </c>
      <c r="BW129" s="204">
        <v>0</v>
      </c>
      <c r="BX129" s="204">
        <v>0</v>
      </c>
      <c r="BY129" s="204">
        <v>0</v>
      </c>
      <c r="BZ129" s="204">
        <v>0</v>
      </c>
      <c r="CA129" s="204">
        <v>0</v>
      </c>
      <c r="CB129" s="204">
        <v>0</v>
      </c>
      <c r="CC129" s="205">
        <f t="shared" si="21"/>
        <v>213888.83000000002</v>
      </c>
      <c r="CD129" s="101"/>
      <c r="CE129" s="101"/>
      <c r="CF129" s="101"/>
      <c r="CG129" s="101"/>
      <c r="CH129" s="101"/>
      <c r="CI129" s="101"/>
    </row>
    <row r="130" spans="1:87" s="102" customFormat="1">
      <c r="A130" s="134" t="s">
        <v>1648</v>
      </c>
      <c r="B130" s="295" t="s">
        <v>24</v>
      </c>
      <c r="C130" s="296" t="s">
        <v>25</v>
      </c>
      <c r="D130" s="297">
        <v>45110</v>
      </c>
      <c r="E130" s="296" t="s">
        <v>25</v>
      </c>
      <c r="F130" s="298" t="s">
        <v>576</v>
      </c>
      <c r="G130" s="299" t="s">
        <v>577</v>
      </c>
      <c r="H130" s="204">
        <v>16676.12</v>
      </c>
      <c r="I130" s="183">
        <v>0</v>
      </c>
      <c r="J130" s="183">
        <v>0</v>
      </c>
      <c r="K130" s="183">
        <v>0</v>
      </c>
      <c r="L130" s="183">
        <v>0</v>
      </c>
      <c r="M130" s="183">
        <v>0</v>
      </c>
      <c r="N130" s="183">
        <v>2512970.2000000002</v>
      </c>
      <c r="O130" s="183">
        <v>0</v>
      </c>
      <c r="P130" s="183">
        <v>0</v>
      </c>
      <c r="Q130" s="183">
        <v>0</v>
      </c>
      <c r="R130" s="183">
        <v>0</v>
      </c>
      <c r="S130" s="183">
        <v>0</v>
      </c>
      <c r="T130" s="183">
        <v>0</v>
      </c>
      <c r="U130" s="183">
        <v>0</v>
      </c>
      <c r="V130" s="183">
        <v>0</v>
      </c>
      <c r="W130" s="183">
        <v>0</v>
      </c>
      <c r="X130" s="183">
        <v>0</v>
      </c>
      <c r="Y130" s="183">
        <v>0</v>
      </c>
      <c r="Z130" s="183">
        <v>8634.32</v>
      </c>
      <c r="AA130" s="183">
        <v>0</v>
      </c>
      <c r="AB130" s="183">
        <v>0</v>
      </c>
      <c r="AC130" s="183">
        <v>0</v>
      </c>
      <c r="AD130" s="183">
        <v>0</v>
      </c>
      <c r="AE130" s="183">
        <v>0</v>
      </c>
      <c r="AF130" s="183">
        <v>0</v>
      </c>
      <c r="AG130" s="183">
        <v>0</v>
      </c>
      <c r="AH130" s="183">
        <v>0</v>
      </c>
      <c r="AI130" s="183">
        <v>515742.4</v>
      </c>
      <c r="AJ130" s="183">
        <v>0</v>
      </c>
      <c r="AK130" s="183">
        <v>0</v>
      </c>
      <c r="AL130" s="183">
        <v>0</v>
      </c>
      <c r="AM130" s="183">
        <v>0</v>
      </c>
      <c r="AN130" s="183">
        <v>0</v>
      </c>
      <c r="AO130" s="183">
        <v>0</v>
      </c>
      <c r="AP130" s="183">
        <v>0</v>
      </c>
      <c r="AQ130" s="183">
        <v>0</v>
      </c>
      <c r="AR130" s="183">
        <v>0</v>
      </c>
      <c r="AS130" s="183">
        <v>0</v>
      </c>
      <c r="AT130" s="183">
        <v>0</v>
      </c>
      <c r="AU130" s="183">
        <v>24890</v>
      </c>
      <c r="AV130" s="183">
        <v>0</v>
      </c>
      <c r="AW130" s="183">
        <v>0</v>
      </c>
      <c r="AX130" s="183">
        <v>0</v>
      </c>
      <c r="AY130" s="183">
        <v>0</v>
      </c>
      <c r="AZ130" s="183">
        <v>0</v>
      </c>
      <c r="BA130" s="183">
        <v>0</v>
      </c>
      <c r="BB130" s="183">
        <v>650433.63</v>
      </c>
      <c r="BC130" s="183">
        <v>0</v>
      </c>
      <c r="BD130" s="183">
        <v>0</v>
      </c>
      <c r="BE130" s="183">
        <v>0</v>
      </c>
      <c r="BF130" s="183">
        <v>0</v>
      </c>
      <c r="BG130" s="183">
        <v>0</v>
      </c>
      <c r="BH130" s="183">
        <v>0</v>
      </c>
      <c r="BI130" s="183">
        <v>0</v>
      </c>
      <c r="BJ130" s="183">
        <v>0</v>
      </c>
      <c r="BK130" s="183">
        <v>0</v>
      </c>
      <c r="BL130" s="183">
        <v>0</v>
      </c>
      <c r="BM130" s="183">
        <v>264871.37</v>
      </c>
      <c r="BN130" s="183">
        <v>0</v>
      </c>
      <c r="BO130" s="183">
        <v>0</v>
      </c>
      <c r="BP130" s="183">
        <v>0</v>
      </c>
      <c r="BQ130" s="183">
        <v>0</v>
      </c>
      <c r="BR130" s="183">
        <v>0</v>
      </c>
      <c r="BS130" s="183">
        <v>0</v>
      </c>
      <c r="BT130" s="183">
        <v>32300</v>
      </c>
      <c r="BU130" s="183">
        <v>0</v>
      </c>
      <c r="BV130" s="183">
        <v>0</v>
      </c>
      <c r="BW130" s="183">
        <v>0</v>
      </c>
      <c r="BX130" s="183">
        <v>0</v>
      </c>
      <c r="BY130" s="183">
        <v>0</v>
      </c>
      <c r="BZ130" s="183">
        <v>0</v>
      </c>
      <c r="CA130" s="183">
        <v>0</v>
      </c>
      <c r="CB130" s="183">
        <v>0</v>
      </c>
      <c r="CC130" s="205">
        <f t="shared" si="21"/>
        <v>4026518.04</v>
      </c>
      <c r="CD130" s="101"/>
      <c r="CE130" s="101"/>
      <c r="CF130" s="101"/>
      <c r="CG130" s="101"/>
      <c r="CH130" s="101"/>
      <c r="CI130" s="101"/>
    </row>
    <row r="131" spans="1:87" s="102" customFormat="1">
      <c r="A131" s="134" t="s">
        <v>1648</v>
      </c>
      <c r="B131" s="295" t="s">
        <v>24</v>
      </c>
      <c r="C131" s="296" t="s">
        <v>25</v>
      </c>
      <c r="D131" s="297">
        <v>45110</v>
      </c>
      <c r="E131" s="296" t="s">
        <v>25</v>
      </c>
      <c r="F131" s="298" t="s">
        <v>578</v>
      </c>
      <c r="G131" s="299" t="s">
        <v>579</v>
      </c>
      <c r="H131" s="250">
        <v>0</v>
      </c>
      <c r="I131" s="250">
        <v>0</v>
      </c>
      <c r="J131" s="250">
        <v>0</v>
      </c>
      <c r="K131" s="250">
        <v>0</v>
      </c>
      <c r="L131" s="250">
        <v>0</v>
      </c>
      <c r="M131" s="250">
        <v>0</v>
      </c>
      <c r="N131" s="250">
        <v>0</v>
      </c>
      <c r="O131" s="250">
        <v>0</v>
      </c>
      <c r="P131" s="250">
        <v>0</v>
      </c>
      <c r="Q131" s="250">
        <v>0</v>
      </c>
      <c r="R131" s="250">
        <v>0</v>
      </c>
      <c r="S131" s="250">
        <v>0</v>
      </c>
      <c r="T131" s="250">
        <v>0</v>
      </c>
      <c r="U131" s="250">
        <v>0</v>
      </c>
      <c r="V131" s="250">
        <v>0</v>
      </c>
      <c r="W131" s="250">
        <v>0</v>
      </c>
      <c r="X131" s="250">
        <v>0</v>
      </c>
      <c r="Y131" s="250">
        <v>0</v>
      </c>
      <c r="Z131" s="250">
        <v>0</v>
      </c>
      <c r="AA131" s="250">
        <v>0</v>
      </c>
      <c r="AB131" s="250">
        <v>0</v>
      </c>
      <c r="AC131" s="250">
        <v>0</v>
      </c>
      <c r="AD131" s="250">
        <v>0</v>
      </c>
      <c r="AE131" s="250">
        <v>0</v>
      </c>
      <c r="AF131" s="250">
        <v>0</v>
      </c>
      <c r="AG131" s="250">
        <v>0</v>
      </c>
      <c r="AH131" s="250">
        <v>0</v>
      </c>
      <c r="AI131" s="250">
        <v>0</v>
      </c>
      <c r="AJ131" s="250">
        <v>0</v>
      </c>
      <c r="AK131" s="250">
        <v>0</v>
      </c>
      <c r="AL131" s="250">
        <v>0</v>
      </c>
      <c r="AM131" s="250">
        <v>0</v>
      </c>
      <c r="AN131" s="250">
        <v>0</v>
      </c>
      <c r="AO131" s="250">
        <v>0</v>
      </c>
      <c r="AP131" s="250">
        <v>0</v>
      </c>
      <c r="AQ131" s="250">
        <v>0</v>
      </c>
      <c r="AR131" s="250">
        <v>0</v>
      </c>
      <c r="AS131" s="250">
        <v>0</v>
      </c>
      <c r="AT131" s="250">
        <v>0</v>
      </c>
      <c r="AU131" s="250">
        <v>0</v>
      </c>
      <c r="AV131" s="250">
        <v>0</v>
      </c>
      <c r="AW131" s="250">
        <v>0</v>
      </c>
      <c r="AX131" s="250">
        <v>0</v>
      </c>
      <c r="AY131" s="250">
        <v>0</v>
      </c>
      <c r="AZ131" s="250">
        <v>0</v>
      </c>
      <c r="BA131" s="250">
        <v>0</v>
      </c>
      <c r="BB131" s="250">
        <v>0</v>
      </c>
      <c r="BC131" s="250">
        <v>0</v>
      </c>
      <c r="BD131" s="250">
        <v>0</v>
      </c>
      <c r="BE131" s="250">
        <v>0</v>
      </c>
      <c r="BF131" s="250">
        <v>0</v>
      </c>
      <c r="BG131" s="250">
        <v>0</v>
      </c>
      <c r="BH131" s="250">
        <v>0</v>
      </c>
      <c r="BI131" s="250">
        <v>0</v>
      </c>
      <c r="BJ131" s="250">
        <v>0</v>
      </c>
      <c r="BK131" s="250">
        <v>0</v>
      </c>
      <c r="BL131" s="250">
        <v>0</v>
      </c>
      <c r="BM131" s="250">
        <v>0</v>
      </c>
      <c r="BN131" s="250">
        <v>0</v>
      </c>
      <c r="BO131" s="250">
        <v>0</v>
      </c>
      <c r="BP131" s="250">
        <v>0</v>
      </c>
      <c r="BQ131" s="250">
        <v>0</v>
      </c>
      <c r="BR131" s="250">
        <v>0</v>
      </c>
      <c r="BS131" s="250">
        <v>0</v>
      </c>
      <c r="BT131" s="250">
        <v>0</v>
      </c>
      <c r="BU131" s="250">
        <v>0</v>
      </c>
      <c r="BV131" s="250">
        <v>0</v>
      </c>
      <c r="BW131" s="250">
        <v>0</v>
      </c>
      <c r="BX131" s="250">
        <v>0</v>
      </c>
      <c r="BY131" s="250">
        <v>0</v>
      </c>
      <c r="BZ131" s="250">
        <v>0</v>
      </c>
      <c r="CA131" s="250">
        <v>0</v>
      </c>
      <c r="CB131" s="250">
        <v>0</v>
      </c>
      <c r="CC131" s="205">
        <f t="shared" si="21"/>
        <v>0</v>
      </c>
      <c r="CD131" s="101"/>
      <c r="CE131" s="101"/>
      <c r="CF131" s="101"/>
      <c r="CG131" s="101"/>
      <c r="CH131" s="101"/>
      <c r="CI131" s="101"/>
    </row>
    <row r="132" spans="1:87" s="102" customFormat="1">
      <c r="A132" s="134" t="s">
        <v>1648</v>
      </c>
      <c r="B132" s="295" t="s">
        <v>24</v>
      </c>
      <c r="C132" s="296" t="s">
        <v>25</v>
      </c>
      <c r="D132" s="297">
        <v>45110</v>
      </c>
      <c r="E132" s="296" t="s">
        <v>25</v>
      </c>
      <c r="F132" s="298" t="s">
        <v>580</v>
      </c>
      <c r="G132" s="299" t="s">
        <v>581</v>
      </c>
      <c r="H132" s="204">
        <v>0</v>
      </c>
      <c r="I132" s="204">
        <v>0</v>
      </c>
      <c r="J132" s="204">
        <v>0</v>
      </c>
      <c r="K132" s="204">
        <v>0</v>
      </c>
      <c r="L132" s="204">
        <v>0</v>
      </c>
      <c r="M132" s="204">
        <v>0</v>
      </c>
      <c r="N132" s="204">
        <v>0</v>
      </c>
      <c r="O132" s="204">
        <v>0</v>
      </c>
      <c r="P132" s="204">
        <v>0</v>
      </c>
      <c r="Q132" s="204">
        <v>0</v>
      </c>
      <c r="R132" s="204">
        <v>0</v>
      </c>
      <c r="S132" s="204">
        <v>0</v>
      </c>
      <c r="T132" s="204">
        <v>210000</v>
      </c>
      <c r="U132" s="204">
        <v>0</v>
      </c>
      <c r="V132" s="204">
        <v>0</v>
      </c>
      <c r="W132" s="204">
        <v>0</v>
      </c>
      <c r="X132" s="204">
        <v>0</v>
      </c>
      <c r="Y132" s="204">
        <v>0</v>
      </c>
      <c r="Z132" s="204">
        <v>0</v>
      </c>
      <c r="AA132" s="204">
        <v>13000</v>
      </c>
      <c r="AB132" s="204">
        <v>0</v>
      </c>
      <c r="AC132" s="204">
        <v>0</v>
      </c>
      <c r="AD132" s="204">
        <v>0</v>
      </c>
      <c r="AE132" s="204">
        <v>0</v>
      </c>
      <c r="AF132" s="204">
        <v>0</v>
      </c>
      <c r="AG132" s="204">
        <v>0</v>
      </c>
      <c r="AH132" s="204">
        <v>0</v>
      </c>
      <c r="AI132" s="204">
        <v>0</v>
      </c>
      <c r="AJ132" s="204">
        <v>0</v>
      </c>
      <c r="AK132" s="204">
        <v>0</v>
      </c>
      <c r="AL132" s="204">
        <v>0</v>
      </c>
      <c r="AM132" s="204">
        <v>0</v>
      </c>
      <c r="AN132" s="204">
        <v>0</v>
      </c>
      <c r="AO132" s="204">
        <v>0</v>
      </c>
      <c r="AP132" s="204">
        <v>0</v>
      </c>
      <c r="AQ132" s="204">
        <v>0</v>
      </c>
      <c r="AR132" s="204">
        <v>0</v>
      </c>
      <c r="AS132" s="204">
        <v>0</v>
      </c>
      <c r="AT132" s="204">
        <v>0</v>
      </c>
      <c r="AU132" s="204">
        <v>0</v>
      </c>
      <c r="AV132" s="204">
        <v>0</v>
      </c>
      <c r="AW132" s="204">
        <v>0</v>
      </c>
      <c r="AX132" s="204">
        <v>0</v>
      </c>
      <c r="AY132" s="204">
        <v>0</v>
      </c>
      <c r="AZ132" s="204">
        <v>0</v>
      </c>
      <c r="BA132" s="204">
        <v>0</v>
      </c>
      <c r="BB132" s="204">
        <v>0</v>
      </c>
      <c r="BC132" s="204">
        <v>0</v>
      </c>
      <c r="BD132" s="204">
        <v>0</v>
      </c>
      <c r="BE132" s="204">
        <v>0</v>
      </c>
      <c r="BF132" s="204">
        <v>0</v>
      </c>
      <c r="BG132" s="204">
        <v>0</v>
      </c>
      <c r="BH132" s="204">
        <v>0</v>
      </c>
      <c r="BI132" s="204">
        <v>0</v>
      </c>
      <c r="BJ132" s="204">
        <v>0</v>
      </c>
      <c r="BK132" s="204">
        <v>0</v>
      </c>
      <c r="BL132" s="204">
        <v>0</v>
      </c>
      <c r="BM132" s="204">
        <v>0</v>
      </c>
      <c r="BN132" s="204">
        <v>0</v>
      </c>
      <c r="BO132" s="204">
        <v>32000</v>
      </c>
      <c r="BP132" s="204">
        <v>0</v>
      </c>
      <c r="BQ132" s="204">
        <v>341021</v>
      </c>
      <c r="BR132" s="204">
        <v>0</v>
      </c>
      <c r="BS132" s="204">
        <v>0</v>
      </c>
      <c r="BT132" s="204">
        <v>0</v>
      </c>
      <c r="BU132" s="204">
        <v>0</v>
      </c>
      <c r="BV132" s="204">
        <v>0</v>
      </c>
      <c r="BW132" s="204">
        <v>0</v>
      </c>
      <c r="BX132" s="204">
        <v>0</v>
      </c>
      <c r="BY132" s="204">
        <v>0</v>
      </c>
      <c r="BZ132" s="204">
        <v>0</v>
      </c>
      <c r="CA132" s="204">
        <v>0</v>
      </c>
      <c r="CB132" s="204">
        <v>0</v>
      </c>
      <c r="CC132" s="205">
        <f t="shared" si="21"/>
        <v>596021</v>
      </c>
      <c r="CD132" s="101"/>
      <c r="CE132" s="101"/>
      <c r="CF132" s="101"/>
      <c r="CG132" s="101"/>
      <c r="CH132" s="101"/>
      <c r="CI132" s="101"/>
    </row>
    <row r="133" spans="1:87" s="102" customFormat="1">
      <c r="A133" s="134" t="s">
        <v>1648</v>
      </c>
      <c r="B133" s="295" t="s">
        <v>24</v>
      </c>
      <c r="C133" s="296" t="s">
        <v>25</v>
      </c>
      <c r="D133" s="297">
        <v>45110</v>
      </c>
      <c r="E133" s="296" t="s">
        <v>25</v>
      </c>
      <c r="F133" s="298" t="s">
        <v>582</v>
      </c>
      <c r="G133" s="299" t="s">
        <v>583</v>
      </c>
      <c r="H133" s="250">
        <v>0</v>
      </c>
      <c r="I133" s="250">
        <v>0</v>
      </c>
      <c r="J133" s="250">
        <v>0</v>
      </c>
      <c r="K133" s="250">
        <v>0</v>
      </c>
      <c r="L133" s="250">
        <v>0</v>
      </c>
      <c r="M133" s="250">
        <v>0</v>
      </c>
      <c r="N133" s="250">
        <v>0</v>
      </c>
      <c r="O133" s="250">
        <v>0</v>
      </c>
      <c r="P133" s="250">
        <v>0</v>
      </c>
      <c r="Q133" s="250">
        <v>0</v>
      </c>
      <c r="R133" s="250">
        <v>0</v>
      </c>
      <c r="S133" s="250">
        <v>0</v>
      </c>
      <c r="T133" s="250">
        <v>0</v>
      </c>
      <c r="U133" s="250">
        <v>0</v>
      </c>
      <c r="V133" s="250">
        <v>0</v>
      </c>
      <c r="W133" s="250">
        <v>0</v>
      </c>
      <c r="X133" s="250">
        <v>0</v>
      </c>
      <c r="Y133" s="250">
        <v>0</v>
      </c>
      <c r="Z133" s="250">
        <v>0</v>
      </c>
      <c r="AA133" s="250">
        <v>0</v>
      </c>
      <c r="AB133" s="250">
        <v>0</v>
      </c>
      <c r="AC133" s="250">
        <v>0</v>
      </c>
      <c r="AD133" s="250">
        <v>0</v>
      </c>
      <c r="AE133" s="250">
        <v>0</v>
      </c>
      <c r="AF133" s="250">
        <v>0</v>
      </c>
      <c r="AG133" s="250">
        <v>0</v>
      </c>
      <c r="AH133" s="250">
        <v>0</v>
      </c>
      <c r="AI133" s="250">
        <v>0</v>
      </c>
      <c r="AJ133" s="250">
        <v>0</v>
      </c>
      <c r="AK133" s="250">
        <v>0</v>
      </c>
      <c r="AL133" s="250">
        <v>0</v>
      </c>
      <c r="AM133" s="250">
        <v>0</v>
      </c>
      <c r="AN133" s="250">
        <v>0</v>
      </c>
      <c r="AO133" s="250">
        <v>0</v>
      </c>
      <c r="AP133" s="250">
        <v>0</v>
      </c>
      <c r="AQ133" s="250">
        <v>0</v>
      </c>
      <c r="AR133" s="250">
        <v>0</v>
      </c>
      <c r="AS133" s="250">
        <v>0</v>
      </c>
      <c r="AT133" s="250">
        <v>0</v>
      </c>
      <c r="AU133" s="250">
        <v>0</v>
      </c>
      <c r="AV133" s="250">
        <v>0</v>
      </c>
      <c r="AW133" s="250">
        <v>0</v>
      </c>
      <c r="AX133" s="250">
        <v>0</v>
      </c>
      <c r="AY133" s="250">
        <v>0</v>
      </c>
      <c r="AZ133" s="250">
        <v>0</v>
      </c>
      <c r="BA133" s="250">
        <v>0</v>
      </c>
      <c r="BB133" s="250">
        <v>0</v>
      </c>
      <c r="BC133" s="250">
        <v>0</v>
      </c>
      <c r="BD133" s="250">
        <v>0</v>
      </c>
      <c r="BE133" s="250">
        <v>0</v>
      </c>
      <c r="BF133" s="250">
        <v>0</v>
      </c>
      <c r="BG133" s="250">
        <v>0</v>
      </c>
      <c r="BH133" s="250">
        <v>0</v>
      </c>
      <c r="BI133" s="250">
        <v>0</v>
      </c>
      <c r="BJ133" s="250">
        <v>0</v>
      </c>
      <c r="BK133" s="250">
        <v>0</v>
      </c>
      <c r="BL133" s="250">
        <v>0</v>
      </c>
      <c r="BM133" s="250">
        <v>0</v>
      </c>
      <c r="BN133" s="250">
        <v>0</v>
      </c>
      <c r="BO133" s="250">
        <v>0</v>
      </c>
      <c r="BP133" s="250">
        <v>0</v>
      </c>
      <c r="BQ133" s="250">
        <v>0</v>
      </c>
      <c r="BR133" s="250">
        <v>0</v>
      </c>
      <c r="BS133" s="250">
        <v>0</v>
      </c>
      <c r="BT133" s="250">
        <v>0</v>
      </c>
      <c r="BU133" s="250">
        <v>0</v>
      </c>
      <c r="BV133" s="250">
        <v>0</v>
      </c>
      <c r="BW133" s="250">
        <v>0</v>
      </c>
      <c r="BX133" s="250">
        <v>0</v>
      </c>
      <c r="BY133" s="250">
        <v>0</v>
      </c>
      <c r="BZ133" s="250">
        <v>0</v>
      </c>
      <c r="CA133" s="250">
        <v>0</v>
      </c>
      <c r="CB133" s="250">
        <v>0</v>
      </c>
      <c r="CC133" s="205">
        <f t="shared" si="21"/>
        <v>0</v>
      </c>
      <c r="CD133" s="101"/>
      <c r="CE133" s="101"/>
      <c r="CF133" s="101"/>
      <c r="CG133" s="101"/>
      <c r="CH133" s="101"/>
      <c r="CI133" s="101"/>
    </row>
    <row r="134" spans="1:87" s="102" customFormat="1">
      <c r="A134" s="134" t="s">
        <v>1648</v>
      </c>
      <c r="B134" s="295" t="s">
        <v>24</v>
      </c>
      <c r="C134" s="296" t="s">
        <v>25</v>
      </c>
      <c r="D134" s="297">
        <v>45110</v>
      </c>
      <c r="E134" s="296" t="s">
        <v>25</v>
      </c>
      <c r="F134" s="298" t="s">
        <v>584</v>
      </c>
      <c r="G134" s="299" t="s">
        <v>585</v>
      </c>
      <c r="H134" s="204">
        <v>0</v>
      </c>
      <c r="I134" s="204">
        <v>0</v>
      </c>
      <c r="J134" s="204">
        <v>0</v>
      </c>
      <c r="K134" s="204">
        <v>0</v>
      </c>
      <c r="L134" s="204">
        <v>0</v>
      </c>
      <c r="M134" s="204">
        <v>0</v>
      </c>
      <c r="N134" s="204">
        <v>0</v>
      </c>
      <c r="O134" s="204">
        <v>0</v>
      </c>
      <c r="P134" s="204">
        <v>0</v>
      </c>
      <c r="Q134" s="204">
        <v>0</v>
      </c>
      <c r="R134" s="204">
        <v>0</v>
      </c>
      <c r="S134" s="204">
        <v>0</v>
      </c>
      <c r="T134" s="204">
        <v>0</v>
      </c>
      <c r="U134" s="204">
        <v>0</v>
      </c>
      <c r="V134" s="204">
        <v>0</v>
      </c>
      <c r="W134" s="204">
        <v>0</v>
      </c>
      <c r="X134" s="204">
        <v>0</v>
      </c>
      <c r="Y134" s="204">
        <v>0</v>
      </c>
      <c r="Z134" s="204">
        <v>0</v>
      </c>
      <c r="AA134" s="204">
        <v>0</v>
      </c>
      <c r="AB134" s="204">
        <v>0</v>
      </c>
      <c r="AC134" s="204">
        <v>0</v>
      </c>
      <c r="AD134" s="204">
        <v>0</v>
      </c>
      <c r="AE134" s="204">
        <v>0</v>
      </c>
      <c r="AF134" s="204">
        <v>0</v>
      </c>
      <c r="AG134" s="204">
        <v>0</v>
      </c>
      <c r="AH134" s="204">
        <v>0</v>
      </c>
      <c r="AI134" s="204">
        <v>0</v>
      </c>
      <c r="AJ134" s="204">
        <v>0</v>
      </c>
      <c r="AK134" s="204">
        <v>0</v>
      </c>
      <c r="AL134" s="204">
        <v>0</v>
      </c>
      <c r="AM134" s="204">
        <v>0</v>
      </c>
      <c r="AN134" s="204">
        <v>0</v>
      </c>
      <c r="AO134" s="204">
        <v>0</v>
      </c>
      <c r="AP134" s="204">
        <v>0</v>
      </c>
      <c r="AQ134" s="204">
        <v>15000</v>
      </c>
      <c r="AR134" s="204">
        <v>0</v>
      </c>
      <c r="AS134" s="204">
        <v>0</v>
      </c>
      <c r="AT134" s="204">
        <v>0</v>
      </c>
      <c r="AU134" s="204">
        <v>0</v>
      </c>
      <c r="AV134" s="204">
        <v>3000</v>
      </c>
      <c r="AW134" s="204">
        <v>0</v>
      </c>
      <c r="AX134" s="204">
        <v>0</v>
      </c>
      <c r="AY134" s="204">
        <v>0</v>
      </c>
      <c r="AZ134" s="204">
        <v>0</v>
      </c>
      <c r="BA134" s="204">
        <v>0</v>
      </c>
      <c r="BB134" s="204">
        <v>0</v>
      </c>
      <c r="BC134" s="204">
        <v>0</v>
      </c>
      <c r="BD134" s="204">
        <v>0</v>
      </c>
      <c r="BE134" s="204">
        <v>0</v>
      </c>
      <c r="BF134" s="204">
        <v>0</v>
      </c>
      <c r="BG134" s="204">
        <v>0</v>
      </c>
      <c r="BH134" s="204">
        <v>232100</v>
      </c>
      <c r="BI134" s="204">
        <v>12000</v>
      </c>
      <c r="BJ134" s="204">
        <v>0</v>
      </c>
      <c r="BK134" s="204">
        <v>3600</v>
      </c>
      <c r="BL134" s="204">
        <v>0</v>
      </c>
      <c r="BM134" s="204">
        <v>0</v>
      </c>
      <c r="BN134" s="204">
        <v>0</v>
      </c>
      <c r="BO134" s="204">
        <v>0</v>
      </c>
      <c r="BP134" s="204">
        <v>0</v>
      </c>
      <c r="BQ134" s="204">
        <v>0</v>
      </c>
      <c r="BR134" s="204">
        <v>0</v>
      </c>
      <c r="BS134" s="204">
        <v>0</v>
      </c>
      <c r="BT134" s="204">
        <v>0</v>
      </c>
      <c r="BU134" s="204">
        <v>0</v>
      </c>
      <c r="BV134" s="204">
        <v>0</v>
      </c>
      <c r="BW134" s="204">
        <v>0</v>
      </c>
      <c r="BX134" s="204">
        <v>0</v>
      </c>
      <c r="BY134" s="204">
        <v>0</v>
      </c>
      <c r="BZ134" s="204">
        <v>0</v>
      </c>
      <c r="CA134" s="204">
        <v>0</v>
      </c>
      <c r="CB134" s="204">
        <v>0</v>
      </c>
      <c r="CC134" s="205">
        <f t="shared" si="21"/>
        <v>265700</v>
      </c>
      <c r="CD134" s="101"/>
      <c r="CE134" s="101"/>
      <c r="CF134" s="101"/>
      <c r="CG134" s="101"/>
      <c r="CH134" s="101"/>
      <c r="CI134" s="101"/>
    </row>
    <row r="135" spans="1:87" s="102" customFormat="1">
      <c r="A135" s="134" t="s">
        <v>1648</v>
      </c>
      <c r="B135" s="295" t="s">
        <v>24</v>
      </c>
      <c r="C135" s="296" t="s">
        <v>25</v>
      </c>
      <c r="D135" s="297">
        <v>45110</v>
      </c>
      <c r="E135" s="296" t="s">
        <v>25</v>
      </c>
      <c r="F135" s="298" t="s">
        <v>586</v>
      </c>
      <c r="G135" s="299" t="s">
        <v>587</v>
      </c>
      <c r="H135" s="204">
        <v>0</v>
      </c>
      <c r="I135" s="204">
        <v>520984</v>
      </c>
      <c r="J135" s="204">
        <v>3761.54</v>
      </c>
      <c r="K135" s="204">
        <v>418789.33</v>
      </c>
      <c r="L135" s="204">
        <v>0</v>
      </c>
      <c r="M135" s="204">
        <v>0</v>
      </c>
      <c r="N135" s="204">
        <v>4410000</v>
      </c>
      <c r="O135" s="204">
        <v>10384200</v>
      </c>
      <c r="P135" s="204">
        <v>281725.46999999997</v>
      </c>
      <c r="Q135" s="204">
        <v>33120.199999999997</v>
      </c>
      <c r="R135" s="204">
        <v>337178.53</v>
      </c>
      <c r="S135" s="204">
        <v>58265</v>
      </c>
      <c r="T135" s="204">
        <v>9209758</v>
      </c>
      <c r="U135" s="204">
        <v>21998780.280000001</v>
      </c>
      <c r="V135" s="204">
        <v>0</v>
      </c>
      <c r="W135" s="204">
        <v>113931.78</v>
      </c>
      <c r="X135" s="204">
        <v>92852</v>
      </c>
      <c r="Y135" s="204">
        <v>70610</v>
      </c>
      <c r="Z135" s="204">
        <v>0</v>
      </c>
      <c r="AA135" s="204">
        <v>63790</v>
      </c>
      <c r="AB135" s="204">
        <v>0</v>
      </c>
      <c r="AC135" s="204">
        <v>172950</v>
      </c>
      <c r="AD135" s="204">
        <v>0</v>
      </c>
      <c r="AE135" s="204">
        <v>133490</v>
      </c>
      <c r="AF135" s="204">
        <v>0</v>
      </c>
      <c r="AG135" s="204">
        <v>175720</v>
      </c>
      <c r="AH135" s="204">
        <v>0</v>
      </c>
      <c r="AI135" s="204">
        <v>406160</v>
      </c>
      <c r="AJ135" s="204">
        <v>80500</v>
      </c>
      <c r="AK135" s="204">
        <v>77600</v>
      </c>
      <c r="AL135" s="204">
        <v>168200</v>
      </c>
      <c r="AM135" s="204">
        <v>5150</v>
      </c>
      <c r="AN135" s="204">
        <v>0</v>
      </c>
      <c r="AO135" s="204">
        <v>0</v>
      </c>
      <c r="AP135" s="204">
        <v>133195</v>
      </c>
      <c r="AQ135" s="204">
        <v>0</v>
      </c>
      <c r="AR135" s="204">
        <v>90927.1</v>
      </c>
      <c r="AS135" s="204">
        <v>55500</v>
      </c>
      <c r="AT135" s="204">
        <v>0</v>
      </c>
      <c r="AU135" s="204">
        <v>438640</v>
      </c>
      <c r="AV135" s="204">
        <v>0</v>
      </c>
      <c r="AW135" s="204">
        <v>28850</v>
      </c>
      <c r="AX135" s="204">
        <v>100755</v>
      </c>
      <c r="AY135" s="204">
        <v>158600</v>
      </c>
      <c r="AZ135" s="204">
        <v>122664</v>
      </c>
      <c r="BA135" s="204">
        <v>32146</v>
      </c>
      <c r="BB135" s="204">
        <v>0</v>
      </c>
      <c r="BC135" s="204">
        <v>0</v>
      </c>
      <c r="BD135" s="204">
        <v>53100</v>
      </c>
      <c r="BE135" s="204">
        <v>0</v>
      </c>
      <c r="BF135" s="204">
        <v>0</v>
      </c>
      <c r="BG135" s="204">
        <v>123970</v>
      </c>
      <c r="BH135" s="204">
        <v>68030</v>
      </c>
      <c r="BI135" s="204">
        <v>116984.45</v>
      </c>
      <c r="BJ135" s="204">
        <v>144350</v>
      </c>
      <c r="BK135" s="204">
        <v>0</v>
      </c>
      <c r="BL135" s="204">
        <v>0</v>
      </c>
      <c r="BM135" s="204">
        <v>0</v>
      </c>
      <c r="BN135" s="204">
        <v>0</v>
      </c>
      <c r="BO135" s="204">
        <v>0</v>
      </c>
      <c r="BP135" s="204">
        <v>0</v>
      </c>
      <c r="BQ135" s="204">
        <v>82510</v>
      </c>
      <c r="BR135" s="204">
        <v>70205.31</v>
      </c>
      <c r="BS135" s="204">
        <v>112550</v>
      </c>
      <c r="BT135" s="204">
        <v>141566.79999999999</v>
      </c>
      <c r="BU135" s="204">
        <v>526850</v>
      </c>
      <c r="BV135" s="204">
        <v>301500</v>
      </c>
      <c r="BW135" s="204">
        <v>14280</v>
      </c>
      <c r="BX135" s="204">
        <v>497250</v>
      </c>
      <c r="BY135" s="204">
        <v>1431620</v>
      </c>
      <c r="BZ135" s="204">
        <v>50100</v>
      </c>
      <c r="CA135" s="204">
        <v>0</v>
      </c>
      <c r="CB135" s="204">
        <v>99812.74</v>
      </c>
      <c r="CC135" s="205">
        <f t="shared" si="21"/>
        <v>54213472.530000009</v>
      </c>
      <c r="CD135" s="101"/>
      <c r="CE135" s="101"/>
      <c r="CF135" s="101"/>
      <c r="CG135" s="101"/>
      <c r="CH135" s="101"/>
      <c r="CI135" s="101"/>
    </row>
    <row r="136" spans="1:87" s="102" customFormat="1">
      <c r="A136" s="134" t="s">
        <v>1648</v>
      </c>
      <c r="B136" s="295" t="s">
        <v>24</v>
      </c>
      <c r="C136" s="296" t="s">
        <v>25</v>
      </c>
      <c r="D136" s="297">
        <v>45110</v>
      </c>
      <c r="E136" s="296" t="s">
        <v>25</v>
      </c>
      <c r="F136" s="298" t="s">
        <v>588</v>
      </c>
      <c r="G136" s="299" t="s">
        <v>589</v>
      </c>
      <c r="H136" s="204">
        <v>0</v>
      </c>
      <c r="I136" s="204">
        <v>249480</v>
      </c>
      <c r="J136" s="204">
        <v>0</v>
      </c>
      <c r="K136" s="204">
        <v>0</v>
      </c>
      <c r="L136" s="204">
        <v>79500</v>
      </c>
      <c r="M136" s="204">
        <v>0</v>
      </c>
      <c r="N136" s="204">
        <v>157680</v>
      </c>
      <c r="O136" s="204">
        <v>0</v>
      </c>
      <c r="P136" s="204">
        <v>0</v>
      </c>
      <c r="Q136" s="204">
        <v>1216800</v>
      </c>
      <c r="R136" s="204">
        <v>21000</v>
      </c>
      <c r="S136" s="204">
        <v>42873</v>
      </c>
      <c r="T136" s="204">
        <v>0</v>
      </c>
      <c r="U136" s="204">
        <v>169290.23999999999</v>
      </c>
      <c r="V136" s="204">
        <v>196329</v>
      </c>
      <c r="W136" s="204">
        <v>0</v>
      </c>
      <c r="X136" s="204">
        <v>0</v>
      </c>
      <c r="Y136" s="204">
        <v>0</v>
      </c>
      <c r="Z136" s="204">
        <v>331460.25</v>
      </c>
      <c r="AA136" s="204">
        <v>0</v>
      </c>
      <c r="AB136" s="204">
        <v>47079</v>
      </c>
      <c r="AC136" s="204">
        <v>0</v>
      </c>
      <c r="AD136" s="204">
        <v>0</v>
      </c>
      <c r="AE136" s="204">
        <v>0</v>
      </c>
      <c r="AF136" s="204">
        <v>0</v>
      </c>
      <c r="AG136" s="204">
        <v>0</v>
      </c>
      <c r="AH136" s="204">
        <v>0</v>
      </c>
      <c r="AI136" s="204">
        <v>1000000</v>
      </c>
      <c r="AJ136" s="204">
        <v>0</v>
      </c>
      <c r="AK136" s="204">
        <v>0</v>
      </c>
      <c r="AL136" s="204">
        <v>0</v>
      </c>
      <c r="AM136" s="204">
        <v>0</v>
      </c>
      <c r="AN136" s="204">
        <v>0</v>
      </c>
      <c r="AO136" s="204">
        <v>0</v>
      </c>
      <c r="AP136" s="204">
        <v>0</v>
      </c>
      <c r="AQ136" s="204">
        <v>0</v>
      </c>
      <c r="AR136" s="204">
        <v>0</v>
      </c>
      <c r="AS136" s="204">
        <v>0</v>
      </c>
      <c r="AT136" s="204">
        <v>0</v>
      </c>
      <c r="AU136" s="204">
        <v>190000</v>
      </c>
      <c r="AV136" s="204">
        <v>0</v>
      </c>
      <c r="AW136" s="204">
        <v>0</v>
      </c>
      <c r="AX136" s="204">
        <v>0</v>
      </c>
      <c r="AY136" s="204">
        <v>0</v>
      </c>
      <c r="AZ136" s="204">
        <v>0</v>
      </c>
      <c r="BA136" s="204">
        <v>0</v>
      </c>
      <c r="BB136" s="204">
        <v>0</v>
      </c>
      <c r="BC136" s="204">
        <v>0</v>
      </c>
      <c r="BD136" s="204">
        <v>0</v>
      </c>
      <c r="BE136" s="204">
        <v>2000000</v>
      </c>
      <c r="BF136" s="204">
        <v>0</v>
      </c>
      <c r="BG136" s="204">
        <v>79381.62</v>
      </c>
      <c r="BH136" s="204">
        <v>0</v>
      </c>
      <c r="BI136" s="204">
        <v>10000</v>
      </c>
      <c r="BJ136" s="204">
        <v>0</v>
      </c>
      <c r="BK136" s="204">
        <v>450000</v>
      </c>
      <c r="BL136" s="204">
        <v>21980</v>
      </c>
      <c r="BM136" s="204">
        <v>60000</v>
      </c>
      <c r="BN136" s="204">
        <v>0</v>
      </c>
      <c r="BO136" s="204">
        <v>52879.22</v>
      </c>
      <c r="BP136" s="204">
        <v>0</v>
      </c>
      <c r="BQ136" s="204">
        <v>0</v>
      </c>
      <c r="BR136" s="204">
        <v>0</v>
      </c>
      <c r="BS136" s="204">
        <v>118075</v>
      </c>
      <c r="BT136" s="204">
        <v>139364</v>
      </c>
      <c r="BU136" s="204">
        <v>0</v>
      </c>
      <c r="BV136" s="204">
        <v>0</v>
      </c>
      <c r="BW136" s="204">
        <v>10000</v>
      </c>
      <c r="BX136" s="204">
        <v>0</v>
      </c>
      <c r="BY136" s="204">
        <v>0</v>
      </c>
      <c r="BZ136" s="204">
        <v>0</v>
      </c>
      <c r="CA136" s="204">
        <v>0</v>
      </c>
      <c r="CB136" s="204">
        <v>0</v>
      </c>
      <c r="CC136" s="205">
        <f t="shared" si="21"/>
        <v>6643171.3300000001</v>
      </c>
      <c r="CD136" s="101"/>
      <c r="CE136" s="101"/>
      <c r="CF136" s="101"/>
      <c r="CG136" s="101"/>
      <c r="CH136" s="101"/>
      <c r="CI136" s="101"/>
    </row>
    <row r="137" spans="1:87" s="102" customFormat="1">
      <c r="A137" s="134" t="s">
        <v>1648</v>
      </c>
      <c r="B137" s="295" t="s">
        <v>24</v>
      </c>
      <c r="C137" s="296" t="s">
        <v>25</v>
      </c>
      <c r="D137" s="297">
        <v>45110</v>
      </c>
      <c r="E137" s="296" t="s">
        <v>25</v>
      </c>
      <c r="F137" s="298" t="s">
        <v>590</v>
      </c>
      <c r="G137" s="299" t="s">
        <v>591</v>
      </c>
      <c r="H137" s="204">
        <v>57227077.950000003</v>
      </c>
      <c r="I137" s="183">
        <v>5058398.3</v>
      </c>
      <c r="J137" s="183">
        <v>68200</v>
      </c>
      <c r="K137" s="183">
        <v>2423144.6</v>
      </c>
      <c r="L137" s="183">
        <v>2695114.9</v>
      </c>
      <c r="M137" s="183">
        <v>1067601</v>
      </c>
      <c r="N137" s="183">
        <v>18800259.899999999</v>
      </c>
      <c r="O137" s="183">
        <v>4051005.55</v>
      </c>
      <c r="P137" s="183">
        <v>612479.92000000004</v>
      </c>
      <c r="Q137" s="183">
        <v>10948374.800000001</v>
      </c>
      <c r="R137" s="183">
        <v>574789.6</v>
      </c>
      <c r="S137" s="183">
        <v>3914387.6</v>
      </c>
      <c r="T137" s="183">
        <v>5393105.9500000002</v>
      </c>
      <c r="U137" s="183">
        <v>4042236.25</v>
      </c>
      <c r="V137" s="183">
        <v>540781.88</v>
      </c>
      <c r="W137" s="183">
        <v>3226863.58</v>
      </c>
      <c r="X137" s="183">
        <v>21019.5</v>
      </c>
      <c r="Y137" s="183">
        <v>670559</v>
      </c>
      <c r="Z137" s="183">
        <v>35718328.609999999</v>
      </c>
      <c r="AA137" s="183">
        <v>15948417.5</v>
      </c>
      <c r="AB137" s="183">
        <v>19919970.199999999</v>
      </c>
      <c r="AC137" s="183">
        <v>38537416.509999998</v>
      </c>
      <c r="AD137" s="183">
        <v>3061463.22</v>
      </c>
      <c r="AE137" s="183">
        <v>0</v>
      </c>
      <c r="AF137" s="183">
        <v>10404290.5</v>
      </c>
      <c r="AG137" s="183">
        <v>1904627.04</v>
      </c>
      <c r="AH137" s="183">
        <v>1840199.19</v>
      </c>
      <c r="AI137" s="183">
        <v>6390624.3399999999</v>
      </c>
      <c r="AJ137" s="183">
        <v>103110</v>
      </c>
      <c r="AK137" s="183">
        <v>389223.5</v>
      </c>
      <c r="AL137" s="183">
        <v>1192949.7</v>
      </c>
      <c r="AM137" s="183">
        <v>282554</v>
      </c>
      <c r="AN137" s="183">
        <v>314567</v>
      </c>
      <c r="AO137" s="183">
        <v>295446.65999999997</v>
      </c>
      <c r="AP137" s="183">
        <v>350373.55</v>
      </c>
      <c r="AQ137" s="183">
        <v>19940</v>
      </c>
      <c r="AR137" s="183">
        <v>61953</v>
      </c>
      <c r="AS137" s="183">
        <v>833093</v>
      </c>
      <c r="AT137" s="183">
        <v>924061.18</v>
      </c>
      <c r="AU137" s="183">
        <v>7323557.2599999998</v>
      </c>
      <c r="AV137" s="183">
        <v>1138862.24</v>
      </c>
      <c r="AW137" s="183">
        <v>214969.07</v>
      </c>
      <c r="AX137" s="183">
        <v>792088</v>
      </c>
      <c r="AY137" s="183">
        <v>203421.24</v>
      </c>
      <c r="AZ137" s="183">
        <v>0</v>
      </c>
      <c r="BA137" s="183">
        <v>215044</v>
      </c>
      <c r="BB137" s="183">
        <v>18595978.449999999</v>
      </c>
      <c r="BC137" s="183">
        <v>1227799.3</v>
      </c>
      <c r="BD137" s="183">
        <v>799230.55</v>
      </c>
      <c r="BE137" s="183">
        <v>317940</v>
      </c>
      <c r="BF137" s="183">
        <v>1937598.43</v>
      </c>
      <c r="BG137" s="183">
        <v>14726</v>
      </c>
      <c r="BH137" s="183">
        <v>4332714.2499000002</v>
      </c>
      <c r="BI137" s="183">
        <v>9408784.0899999999</v>
      </c>
      <c r="BJ137" s="183">
        <v>303987.02</v>
      </c>
      <c r="BK137" s="183">
        <v>801805</v>
      </c>
      <c r="BL137" s="183">
        <v>1662416</v>
      </c>
      <c r="BM137" s="183">
        <v>43884355.75</v>
      </c>
      <c r="BN137" s="183">
        <v>10683071.26</v>
      </c>
      <c r="BO137" s="183">
        <v>1454301.7</v>
      </c>
      <c r="BP137" s="183">
        <v>33940</v>
      </c>
      <c r="BQ137" s="183">
        <v>71487.5</v>
      </c>
      <c r="BR137" s="183">
        <v>735280.04</v>
      </c>
      <c r="BS137" s="183">
        <v>123740</v>
      </c>
      <c r="BT137" s="183">
        <v>29068173.899999999</v>
      </c>
      <c r="BU137" s="183">
        <v>866256.76</v>
      </c>
      <c r="BV137" s="183">
        <v>769341.35</v>
      </c>
      <c r="BW137" s="183">
        <v>465451.09</v>
      </c>
      <c r="BX137" s="183">
        <v>1183917</v>
      </c>
      <c r="BY137" s="183">
        <v>4883713.9400000004</v>
      </c>
      <c r="BZ137" s="183">
        <v>290161</v>
      </c>
      <c r="CA137" s="183">
        <v>102089</v>
      </c>
      <c r="CB137" s="183">
        <v>946219.26</v>
      </c>
      <c r="CC137" s="205">
        <f t="shared" si="21"/>
        <v>404680429.42989987</v>
      </c>
      <c r="CD137" s="101"/>
      <c r="CE137" s="101"/>
      <c r="CF137" s="101"/>
      <c r="CG137" s="101"/>
      <c r="CH137" s="101"/>
      <c r="CI137" s="101"/>
    </row>
    <row r="138" spans="1:87" s="102" customFormat="1">
      <c r="A138" s="134" t="s">
        <v>1648</v>
      </c>
      <c r="B138" s="295" t="s">
        <v>24</v>
      </c>
      <c r="C138" s="296" t="s">
        <v>25</v>
      </c>
      <c r="D138" s="297"/>
      <c r="E138" s="296"/>
      <c r="F138" s="298" t="s">
        <v>592</v>
      </c>
      <c r="G138" s="299" t="s">
        <v>593</v>
      </c>
      <c r="H138" s="204">
        <v>0</v>
      </c>
      <c r="I138" s="183">
        <v>0</v>
      </c>
      <c r="J138" s="183">
        <v>4104351.65</v>
      </c>
      <c r="K138" s="183">
        <v>733601</v>
      </c>
      <c r="L138" s="183">
        <v>201116.47</v>
      </c>
      <c r="M138" s="183">
        <v>3800815.11</v>
      </c>
      <c r="N138" s="183">
        <v>0</v>
      </c>
      <c r="O138" s="183">
        <v>211130.74</v>
      </c>
      <c r="P138" s="183">
        <v>128249.98</v>
      </c>
      <c r="Q138" s="183">
        <v>3778155.52</v>
      </c>
      <c r="R138" s="183">
        <v>0</v>
      </c>
      <c r="S138" s="183">
        <v>1567217</v>
      </c>
      <c r="T138" s="183">
        <v>8319103.75</v>
      </c>
      <c r="U138" s="183">
        <v>1743245.6</v>
      </c>
      <c r="V138" s="183">
        <v>0</v>
      </c>
      <c r="W138" s="183">
        <v>769600</v>
      </c>
      <c r="X138" s="183">
        <v>372160.22</v>
      </c>
      <c r="Y138" s="183">
        <v>0</v>
      </c>
      <c r="Z138" s="183">
        <v>17689345.109999999</v>
      </c>
      <c r="AA138" s="183">
        <v>446835.72</v>
      </c>
      <c r="AB138" s="183">
        <v>660174.91</v>
      </c>
      <c r="AC138" s="183">
        <v>557463.19999999995</v>
      </c>
      <c r="AD138" s="183">
        <v>173874.25</v>
      </c>
      <c r="AE138" s="183">
        <v>0</v>
      </c>
      <c r="AF138" s="183">
        <v>48333</v>
      </c>
      <c r="AG138" s="183">
        <v>0</v>
      </c>
      <c r="AH138" s="183">
        <v>0</v>
      </c>
      <c r="AI138" s="183">
        <v>40794692.329999998</v>
      </c>
      <c r="AJ138" s="183">
        <v>1759106.05</v>
      </c>
      <c r="AK138" s="183">
        <v>103000</v>
      </c>
      <c r="AL138" s="183">
        <v>68032.69</v>
      </c>
      <c r="AM138" s="183">
        <v>1328586</v>
      </c>
      <c r="AN138" s="183">
        <v>676091.61</v>
      </c>
      <c r="AO138" s="183">
        <v>1088705.3799999999</v>
      </c>
      <c r="AP138" s="183">
        <v>1264363.1299999999</v>
      </c>
      <c r="AQ138" s="183">
        <v>10076795.99</v>
      </c>
      <c r="AR138" s="183">
        <v>836103.08</v>
      </c>
      <c r="AS138" s="183">
        <v>422712.92</v>
      </c>
      <c r="AT138" s="183">
        <v>0</v>
      </c>
      <c r="AU138" s="183">
        <v>6546605.1100000003</v>
      </c>
      <c r="AV138" s="183">
        <v>72859.88</v>
      </c>
      <c r="AW138" s="183">
        <v>39429</v>
      </c>
      <c r="AX138" s="183">
        <v>244581.69</v>
      </c>
      <c r="AY138" s="183">
        <v>251672.94</v>
      </c>
      <c r="AZ138" s="183">
        <v>258264.59</v>
      </c>
      <c r="BA138" s="183">
        <v>0</v>
      </c>
      <c r="BB138" s="183">
        <v>31926156.850000001</v>
      </c>
      <c r="BC138" s="183">
        <v>69992</v>
      </c>
      <c r="BD138" s="183">
        <v>70580</v>
      </c>
      <c r="BE138" s="183">
        <v>291000</v>
      </c>
      <c r="BF138" s="183">
        <v>0</v>
      </c>
      <c r="BG138" s="183">
        <v>976636</v>
      </c>
      <c r="BH138" s="183">
        <v>1125293.33</v>
      </c>
      <c r="BI138" s="183">
        <v>1807202</v>
      </c>
      <c r="BJ138" s="183">
        <v>413745.15</v>
      </c>
      <c r="BK138" s="183">
        <v>1171490</v>
      </c>
      <c r="BL138" s="183">
        <v>0</v>
      </c>
      <c r="BM138" s="183">
        <v>2040000</v>
      </c>
      <c r="BN138" s="183">
        <v>0</v>
      </c>
      <c r="BO138" s="183">
        <v>801000.03</v>
      </c>
      <c r="BP138" s="183">
        <v>15000</v>
      </c>
      <c r="BQ138" s="183">
        <v>19300</v>
      </c>
      <c r="BR138" s="183">
        <v>221470</v>
      </c>
      <c r="BS138" s="183">
        <v>0</v>
      </c>
      <c r="BT138" s="183">
        <v>0</v>
      </c>
      <c r="BU138" s="183">
        <v>62710</v>
      </c>
      <c r="BV138" s="183">
        <v>800541.45</v>
      </c>
      <c r="BW138" s="183">
        <v>29490</v>
      </c>
      <c r="BX138" s="183">
        <v>0</v>
      </c>
      <c r="BY138" s="183">
        <v>1040070</v>
      </c>
      <c r="BZ138" s="183">
        <v>0</v>
      </c>
      <c r="CA138" s="183">
        <v>935091.25</v>
      </c>
      <c r="CB138" s="183">
        <v>2503384.4</v>
      </c>
      <c r="CC138" s="205">
        <f t="shared" si="21"/>
        <v>157456528.07999998</v>
      </c>
      <c r="CD138" s="101"/>
      <c r="CE138" s="101"/>
      <c r="CF138" s="101"/>
      <c r="CG138" s="101"/>
      <c r="CH138" s="101"/>
      <c r="CI138" s="101"/>
    </row>
    <row r="139" spans="1:87" s="102" customFormat="1">
      <c r="A139" s="134" t="s">
        <v>1648</v>
      </c>
      <c r="B139" s="295" t="s">
        <v>24</v>
      </c>
      <c r="C139" s="296" t="s">
        <v>25</v>
      </c>
      <c r="D139" s="297">
        <v>45110</v>
      </c>
      <c r="E139" s="296" t="s">
        <v>25</v>
      </c>
      <c r="F139" s="298" t="s">
        <v>596</v>
      </c>
      <c r="G139" s="299" t="s">
        <v>597</v>
      </c>
      <c r="H139" s="204">
        <v>497393.74</v>
      </c>
      <c r="I139" s="183">
        <v>529165.68999999994</v>
      </c>
      <c r="J139" s="183">
        <v>1640035.95</v>
      </c>
      <c r="K139" s="183">
        <v>140639.03</v>
      </c>
      <c r="L139" s="183">
        <v>100295.71</v>
      </c>
      <c r="M139" s="183">
        <v>274777.28000000003</v>
      </c>
      <c r="N139" s="183">
        <v>831891.22</v>
      </c>
      <c r="O139" s="183">
        <v>614161.51</v>
      </c>
      <c r="P139" s="183">
        <v>104478.43</v>
      </c>
      <c r="Q139" s="183">
        <v>1990099.81</v>
      </c>
      <c r="R139" s="183">
        <v>105062.98</v>
      </c>
      <c r="S139" s="183">
        <v>266331.38</v>
      </c>
      <c r="T139" s="183">
        <v>389440.19</v>
      </c>
      <c r="U139" s="183">
        <v>865117.92</v>
      </c>
      <c r="V139" s="183">
        <v>39783.74</v>
      </c>
      <c r="W139" s="183">
        <v>507087.03</v>
      </c>
      <c r="X139" s="183">
        <v>202834.55</v>
      </c>
      <c r="Y139" s="183">
        <v>151687.073</v>
      </c>
      <c r="Z139" s="183">
        <v>2174343.7599999998</v>
      </c>
      <c r="AA139" s="183">
        <v>57458.39</v>
      </c>
      <c r="AB139" s="183">
        <v>257202.04</v>
      </c>
      <c r="AC139" s="183">
        <v>588259.68999999994</v>
      </c>
      <c r="AD139" s="183">
        <v>126104.07</v>
      </c>
      <c r="AE139" s="183">
        <v>248331.17</v>
      </c>
      <c r="AF139" s="183">
        <v>137824.69</v>
      </c>
      <c r="AG139" s="183">
        <v>62006.52</v>
      </c>
      <c r="AH139" s="183">
        <v>211211.21</v>
      </c>
      <c r="AI139" s="183">
        <v>690268.34</v>
      </c>
      <c r="AJ139" s="183">
        <v>79866.16</v>
      </c>
      <c r="AK139" s="183">
        <v>81807.03</v>
      </c>
      <c r="AL139" s="183">
        <v>76949.740000000005</v>
      </c>
      <c r="AM139" s="183">
        <v>62351.4</v>
      </c>
      <c r="AN139" s="183">
        <v>82618.179999999993</v>
      </c>
      <c r="AO139" s="183">
        <v>45480.4</v>
      </c>
      <c r="AP139" s="183">
        <v>63569.29</v>
      </c>
      <c r="AQ139" s="183">
        <v>85260.23</v>
      </c>
      <c r="AR139" s="183">
        <v>59625.71</v>
      </c>
      <c r="AS139" s="183">
        <v>63113.59</v>
      </c>
      <c r="AT139" s="183">
        <v>73931.240000000005</v>
      </c>
      <c r="AU139" s="183">
        <v>413345</v>
      </c>
      <c r="AV139" s="183">
        <v>71346.509999999995</v>
      </c>
      <c r="AW139" s="183">
        <v>100143.16</v>
      </c>
      <c r="AX139" s="183">
        <v>56003.63</v>
      </c>
      <c r="AY139" s="183">
        <v>64125.93</v>
      </c>
      <c r="AZ139" s="183">
        <v>55115.19</v>
      </c>
      <c r="BA139" s="183">
        <v>66425.649999999994</v>
      </c>
      <c r="BB139" s="183">
        <v>491281.17</v>
      </c>
      <c r="BC139" s="183">
        <v>96484.66</v>
      </c>
      <c r="BD139" s="183">
        <v>165117.99</v>
      </c>
      <c r="BE139" s="183">
        <v>72028.899999999994</v>
      </c>
      <c r="BF139" s="183">
        <v>83787.77</v>
      </c>
      <c r="BG139" s="183">
        <v>11211.52</v>
      </c>
      <c r="BH139" s="183">
        <v>108456.13</v>
      </c>
      <c r="BI139" s="183">
        <v>144747.22</v>
      </c>
      <c r="BJ139" s="183">
        <v>50664.82</v>
      </c>
      <c r="BK139" s="183">
        <v>20428.830000000002</v>
      </c>
      <c r="BL139" s="183">
        <v>72509.990000000005</v>
      </c>
      <c r="BM139" s="183">
        <v>502337.75</v>
      </c>
      <c r="BN139" s="183">
        <v>941540.14</v>
      </c>
      <c r="BO139" s="183">
        <v>90473.3</v>
      </c>
      <c r="BP139" s="183">
        <v>48299.48</v>
      </c>
      <c r="BQ139" s="183">
        <v>108196.28</v>
      </c>
      <c r="BR139" s="183">
        <v>91104.62</v>
      </c>
      <c r="BS139" s="183">
        <v>42117.14</v>
      </c>
      <c r="BT139" s="183">
        <v>962206.89</v>
      </c>
      <c r="BU139" s="183">
        <v>96119.63</v>
      </c>
      <c r="BV139" s="183">
        <v>145417.78</v>
      </c>
      <c r="BW139" s="183">
        <v>95310.720000000001</v>
      </c>
      <c r="BX139" s="183">
        <v>113107.44</v>
      </c>
      <c r="BY139" s="183">
        <v>287457.03000000003</v>
      </c>
      <c r="BZ139" s="183">
        <v>108104.58</v>
      </c>
      <c r="CA139" s="183">
        <v>66556.94</v>
      </c>
      <c r="CB139" s="183">
        <v>61446.09</v>
      </c>
      <c r="CC139" s="205">
        <f t="shared" si="21"/>
        <v>20480885.963000011</v>
      </c>
      <c r="CD139" s="101"/>
      <c r="CE139" s="101"/>
      <c r="CF139" s="101"/>
      <c r="CG139" s="101"/>
      <c r="CH139" s="101"/>
      <c r="CI139" s="101"/>
    </row>
    <row r="140" spans="1:87" s="102" customFormat="1">
      <c r="A140" s="134" t="s">
        <v>1648</v>
      </c>
      <c r="B140" s="295" t="s">
        <v>24</v>
      </c>
      <c r="C140" s="296" t="s">
        <v>25</v>
      </c>
      <c r="D140" s="297">
        <v>45110</v>
      </c>
      <c r="E140" s="296" t="s">
        <v>25</v>
      </c>
      <c r="F140" s="298" t="s">
        <v>598</v>
      </c>
      <c r="G140" s="299" t="s">
        <v>573</v>
      </c>
      <c r="H140" s="250">
        <v>0</v>
      </c>
      <c r="I140" s="251">
        <v>0</v>
      </c>
      <c r="J140" s="251">
        <v>0</v>
      </c>
      <c r="K140" s="251">
        <v>0</v>
      </c>
      <c r="L140" s="251">
        <v>0</v>
      </c>
      <c r="M140" s="251">
        <v>0</v>
      </c>
      <c r="N140" s="251">
        <v>0</v>
      </c>
      <c r="O140" s="251">
        <v>0</v>
      </c>
      <c r="P140" s="251">
        <v>0</v>
      </c>
      <c r="Q140" s="251">
        <v>0</v>
      </c>
      <c r="R140" s="251">
        <v>0</v>
      </c>
      <c r="S140" s="251">
        <v>0</v>
      </c>
      <c r="T140" s="251">
        <v>0</v>
      </c>
      <c r="U140" s="251">
        <v>0</v>
      </c>
      <c r="V140" s="251">
        <v>0</v>
      </c>
      <c r="W140" s="251">
        <v>0</v>
      </c>
      <c r="X140" s="251">
        <v>0</v>
      </c>
      <c r="Y140" s="251">
        <v>0</v>
      </c>
      <c r="Z140" s="251">
        <v>0</v>
      </c>
      <c r="AA140" s="251">
        <v>0</v>
      </c>
      <c r="AB140" s="251">
        <v>0</v>
      </c>
      <c r="AC140" s="251">
        <v>0</v>
      </c>
      <c r="AD140" s="251">
        <v>0</v>
      </c>
      <c r="AE140" s="251">
        <v>0</v>
      </c>
      <c r="AF140" s="251">
        <v>0</v>
      </c>
      <c r="AG140" s="251">
        <v>0</v>
      </c>
      <c r="AH140" s="251">
        <v>0</v>
      </c>
      <c r="AI140" s="251">
        <v>0</v>
      </c>
      <c r="AJ140" s="251">
        <v>0</v>
      </c>
      <c r="AK140" s="251">
        <v>0</v>
      </c>
      <c r="AL140" s="251">
        <v>0</v>
      </c>
      <c r="AM140" s="251">
        <v>0</v>
      </c>
      <c r="AN140" s="251">
        <v>0</v>
      </c>
      <c r="AO140" s="251">
        <v>0</v>
      </c>
      <c r="AP140" s="251">
        <v>0</v>
      </c>
      <c r="AQ140" s="251">
        <v>0</v>
      </c>
      <c r="AR140" s="251">
        <v>0</v>
      </c>
      <c r="AS140" s="251">
        <v>0</v>
      </c>
      <c r="AT140" s="251">
        <v>0</v>
      </c>
      <c r="AU140" s="251">
        <v>0</v>
      </c>
      <c r="AV140" s="251">
        <v>0</v>
      </c>
      <c r="AW140" s="251">
        <v>0</v>
      </c>
      <c r="AX140" s="251">
        <v>0</v>
      </c>
      <c r="AY140" s="251">
        <v>0</v>
      </c>
      <c r="AZ140" s="251">
        <v>0</v>
      </c>
      <c r="BA140" s="251">
        <v>0</v>
      </c>
      <c r="BB140" s="251">
        <v>0</v>
      </c>
      <c r="BC140" s="251">
        <v>0</v>
      </c>
      <c r="BD140" s="251">
        <v>0</v>
      </c>
      <c r="BE140" s="251">
        <v>0</v>
      </c>
      <c r="BF140" s="251">
        <v>0</v>
      </c>
      <c r="BG140" s="251">
        <v>0</v>
      </c>
      <c r="BH140" s="251">
        <v>0</v>
      </c>
      <c r="BI140" s="251">
        <v>0</v>
      </c>
      <c r="BJ140" s="251">
        <v>0</v>
      </c>
      <c r="BK140" s="251">
        <v>0</v>
      </c>
      <c r="BL140" s="251">
        <v>0</v>
      </c>
      <c r="BM140" s="251">
        <v>0</v>
      </c>
      <c r="BN140" s="251">
        <v>0</v>
      </c>
      <c r="BO140" s="251">
        <v>0</v>
      </c>
      <c r="BP140" s="251">
        <v>0</v>
      </c>
      <c r="BQ140" s="251">
        <v>0</v>
      </c>
      <c r="BR140" s="251">
        <v>0</v>
      </c>
      <c r="BS140" s="251">
        <v>0</v>
      </c>
      <c r="BT140" s="251">
        <v>0</v>
      </c>
      <c r="BU140" s="251">
        <v>0</v>
      </c>
      <c r="BV140" s="251">
        <v>0</v>
      </c>
      <c r="BW140" s="251">
        <v>0</v>
      </c>
      <c r="BX140" s="251">
        <v>0</v>
      </c>
      <c r="BY140" s="251">
        <v>0</v>
      </c>
      <c r="BZ140" s="251">
        <v>0</v>
      </c>
      <c r="CA140" s="251">
        <v>0</v>
      </c>
      <c r="CB140" s="251">
        <v>0</v>
      </c>
      <c r="CC140" s="205">
        <f t="shared" si="21"/>
        <v>0</v>
      </c>
      <c r="CD140" s="101"/>
      <c r="CE140" s="101"/>
      <c r="CF140" s="101"/>
      <c r="CG140" s="101"/>
      <c r="CH140" s="101"/>
      <c r="CI140" s="101"/>
    </row>
    <row r="141" spans="1:87" s="102" customFormat="1">
      <c r="A141" s="134" t="s">
        <v>1648</v>
      </c>
      <c r="B141" s="295" t="s">
        <v>24</v>
      </c>
      <c r="C141" s="296" t="s">
        <v>25</v>
      </c>
      <c r="D141" s="297">
        <v>45110</v>
      </c>
      <c r="E141" s="296" t="s">
        <v>25</v>
      </c>
      <c r="F141" s="298" t="s">
        <v>599</v>
      </c>
      <c r="G141" s="299" t="s">
        <v>575</v>
      </c>
      <c r="H141" s="204">
        <v>564292</v>
      </c>
      <c r="I141" s="204">
        <v>0</v>
      </c>
      <c r="J141" s="204">
        <v>0</v>
      </c>
      <c r="K141" s="204">
        <v>0</v>
      </c>
      <c r="L141" s="204">
        <v>0</v>
      </c>
      <c r="M141" s="204">
        <v>0</v>
      </c>
      <c r="N141" s="204">
        <v>0</v>
      </c>
      <c r="O141" s="204">
        <v>0</v>
      </c>
      <c r="P141" s="204">
        <v>0</v>
      </c>
      <c r="Q141" s="204">
        <v>30300</v>
      </c>
      <c r="R141" s="204">
        <v>0</v>
      </c>
      <c r="S141" s="204">
        <v>0</v>
      </c>
      <c r="T141" s="204">
        <v>0</v>
      </c>
      <c r="U141" s="204">
        <v>0</v>
      </c>
      <c r="V141" s="204">
        <v>0</v>
      </c>
      <c r="W141" s="204">
        <v>0</v>
      </c>
      <c r="X141" s="204">
        <v>0</v>
      </c>
      <c r="Y141" s="204">
        <v>0</v>
      </c>
      <c r="Z141" s="204">
        <v>144575</v>
      </c>
      <c r="AA141" s="204">
        <v>11140</v>
      </c>
      <c r="AB141" s="204">
        <v>0</v>
      </c>
      <c r="AC141" s="204">
        <v>0</v>
      </c>
      <c r="AD141" s="204">
        <v>0</v>
      </c>
      <c r="AE141" s="204">
        <v>0</v>
      </c>
      <c r="AF141" s="204">
        <v>0</v>
      </c>
      <c r="AG141" s="204">
        <v>0</v>
      </c>
      <c r="AH141" s="204">
        <v>5200</v>
      </c>
      <c r="AI141" s="204">
        <v>102621.17</v>
      </c>
      <c r="AJ141" s="204">
        <v>0</v>
      </c>
      <c r="AK141" s="204">
        <v>0</v>
      </c>
      <c r="AL141" s="204">
        <v>0</v>
      </c>
      <c r="AM141" s="204">
        <v>2400</v>
      </c>
      <c r="AN141" s="204">
        <v>0</v>
      </c>
      <c r="AO141" s="204">
        <v>1850</v>
      </c>
      <c r="AP141" s="204">
        <v>0</v>
      </c>
      <c r="AQ141" s="204">
        <v>0</v>
      </c>
      <c r="AR141" s="204">
        <v>0</v>
      </c>
      <c r="AS141" s="204">
        <v>0</v>
      </c>
      <c r="AT141" s="204">
        <v>0</v>
      </c>
      <c r="AU141" s="204">
        <v>0</v>
      </c>
      <c r="AV141" s="204">
        <v>6980</v>
      </c>
      <c r="AW141" s="204">
        <v>0</v>
      </c>
      <c r="AX141" s="204">
        <v>0</v>
      </c>
      <c r="AY141" s="204">
        <v>6909</v>
      </c>
      <c r="AZ141" s="204">
        <v>0</v>
      </c>
      <c r="BA141" s="204">
        <v>9595</v>
      </c>
      <c r="BB141" s="204">
        <v>0</v>
      </c>
      <c r="BC141" s="204">
        <v>0</v>
      </c>
      <c r="BD141" s="204">
        <v>3000</v>
      </c>
      <c r="BE141" s="204">
        <v>0</v>
      </c>
      <c r="BF141" s="204">
        <v>0</v>
      </c>
      <c r="BG141" s="204">
        <v>0</v>
      </c>
      <c r="BH141" s="204">
        <v>0</v>
      </c>
      <c r="BI141" s="204">
        <v>0</v>
      </c>
      <c r="BJ141" s="204">
        <v>0</v>
      </c>
      <c r="BK141" s="204">
        <v>0</v>
      </c>
      <c r="BL141" s="204">
        <v>0</v>
      </c>
      <c r="BM141" s="204">
        <v>0</v>
      </c>
      <c r="BN141" s="204">
        <v>0</v>
      </c>
      <c r="BO141" s="204">
        <v>0</v>
      </c>
      <c r="BP141" s="204">
        <v>0</v>
      </c>
      <c r="BQ141" s="204">
        <v>0</v>
      </c>
      <c r="BR141" s="204">
        <v>0</v>
      </c>
      <c r="BS141" s="204">
        <v>0</v>
      </c>
      <c r="BT141" s="204">
        <v>0</v>
      </c>
      <c r="BU141" s="204">
        <v>3800</v>
      </c>
      <c r="BV141" s="204">
        <v>86820</v>
      </c>
      <c r="BW141" s="204">
        <v>0</v>
      </c>
      <c r="BX141" s="204">
        <v>0</v>
      </c>
      <c r="BY141" s="204">
        <v>5460</v>
      </c>
      <c r="BZ141" s="204">
        <v>0</v>
      </c>
      <c r="CA141" s="204">
        <v>4720</v>
      </c>
      <c r="CB141" s="204">
        <v>130</v>
      </c>
      <c r="CC141" s="205">
        <f t="shared" si="21"/>
        <v>989792.17</v>
      </c>
      <c r="CD141" s="101"/>
      <c r="CE141" s="101"/>
      <c r="CF141" s="101"/>
      <c r="CG141" s="101"/>
      <c r="CH141" s="101"/>
      <c r="CI141" s="101"/>
    </row>
    <row r="142" spans="1:87" s="102" customFormat="1">
      <c r="A142" s="134" t="s">
        <v>1648</v>
      </c>
      <c r="B142" s="295" t="s">
        <v>24</v>
      </c>
      <c r="C142" s="296" t="s">
        <v>25</v>
      </c>
      <c r="D142" s="297"/>
      <c r="E142" s="296"/>
      <c r="F142" s="298" t="s">
        <v>600</v>
      </c>
      <c r="G142" s="299" t="s">
        <v>601</v>
      </c>
      <c r="H142" s="204">
        <v>0</v>
      </c>
      <c r="I142" s="204">
        <v>0</v>
      </c>
      <c r="J142" s="204">
        <v>4500</v>
      </c>
      <c r="K142" s="204">
        <v>0</v>
      </c>
      <c r="L142" s="204">
        <v>0</v>
      </c>
      <c r="M142" s="204">
        <v>0</v>
      </c>
      <c r="N142" s="204">
        <v>0</v>
      </c>
      <c r="O142" s="204">
        <v>0</v>
      </c>
      <c r="P142" s="204">
        <v>0</v>
      </c>
      <c r="Q142" s="204">
        <v>0</v>
      </c>
      <c r="R142" s="204">
        <v>0</v>
      </c>
      <c r="S142" s="204">
        <v>0</v>
      </c>
      <c r="T142" s="204">
        <v>0</v>
      </c>
      <c r="U142" s="204">
        <v>0</v>
      </c>
      <c r="V142" s="204">
        <v>0</v>
      </c>
      <c r="W142" s="204">
        <v>0</v>
      </c>
      <c r="X142" s="204">
        <v>0</v>
      </c>
      <c r="Y142" s="204">
        <v>0</v>
      </c>
      <c r="Z142" s="204">
        <v>0</v>
      </c>
      <c r="AA142" s="204">
        <v>0</v>
      </c>
      <c r="AB142" s="204">
        <v>0</v>
      </c>
      <c r="AC142" s="204">
        <v>0</v>
      </c>
      <c r="AD142" s="204">
        <v>0</v>
      </c>
      <c r="AE142" s="204">
        <v>0</v>
      </c>
      <c r="AF142" s="204">
        <v>2545</v>
      </c>
      <c r="AG142" s="204">
        <v>0</v>
      </c>
      <c r="AH142" s="204">
        <v>0</v>
      </c>
      <c r="AI142" s="204">
        <v>0</v>
      </c>
      <c r="AJ142" s="204">
        <v>0</v>
      </c>
      <c r="AK142" s="204">
        <v>0</v>
      </c>
      <c r="AL142" s="204">
        <v>0</v>
      </c>
      <c r="AM142" s="204">
        <v>0</v>
      </c>
      <c r="AN142" s="204">
        <v>0</v>
      </c>
      <c r="AO142" s="204">
        <v>0</v>
      </c>
      <c r="AP142" s="204">
        <v>0</v>
      </c>
      <c r="AQ142" s="204">
        <v>0</v>
      </c>
      <c r="AR142" s="204">
        <v>0</v>
      </c>
      <c r="AS142" s="204">
        <v>0</v>
      </c>
      <c r="AT142" s="204">
        <v>0</v>
      </c>
      <c r="AU142" s="204">
        <v>0</v>
      </c>
      <c r="AV142" s="204">
        <v>0</v>
      </c>
      <c r="AW142" s="204">
        <v>0</v>
      </c>
      <c r="AX142" s="204">
        <v>357</v>
      </c>
      <c r="AY142" s="204">
        <v>0</v>
      </c>
      <c r="AZ142" s="204">
        <v>0</v>
      </c>
      <c r="BA142" s="204">
        <v>0</v>
      </c>
      <c r="BB142" s="204">
        <v>0</v>
      </c>
      <c r="BC142" s="204">
        <v>0</v>
      </c>
      <c r="BD142" s="204">
        <v>0</v>
      </c>
      <c r="BE142" s="204">
        <v>0</v>
      </c>
      <c r="BF142" s="204">
        <v>0</v>
      </c>
      <c r="BG142" s="204">
        <v>0</v>
      </c>
      <c r="BH142" s="204">
        <v>0</v>
      </c>
      <c r="BI142" s="204">
        <v>0</v>
      </c>
      <c r="BJ142" s="204">
        <v>0</v>
      </c>
      <c r="BK142" s="204">
        <v>0</v>
      </c>
      <c r="BL142" s="204">
        <v>0</v>
      </c>
      <c r="BM142" s="204">
        <v>0</v>
      </c>
      <c r="BN142" s="204">
        <v>0</v>
      </c>
      <c r="BO142" s="204">
        <v>0</v>
      </c>
      <c r="BP142" s="204">
        <v>0</v>
      </c>
      <c r="BQ142" s="204">
        <v>0</v>
      </c>
      <c r="BR142" s="204">
        <v>0</v>
      </c>
      <c r="BS142" s="204">
        <v>17370</v>
      </c>
      <c r="BT142" s="204">
        <v>0</v>
      </c>
      <c r="BU142" s="204">
        <v>0</v>
      </c>
      <c r="BV142" s="204">
        <v>0</v>
      </c>
      <c r="BW142" s="204">
        <v>0</v>
      </c>
      <c r="BX142" s="204">
        <v>0</v>
      </c>
      <c r="BY142" s="204">
        <v>0</v>
      </c>
      <c r="BZ142" s="204">
        <v>0</v>
      </c>
      <c r="CA142" s="204">
        <v>0</v>
      </c>
      <c r="CB142" s="204">
        <v>0</v>
      </c>
      <c r="CC142" s="205">
        <f t="shared" si="21"/>
        <v>24772</v>
      </c>
      <c r="CD142" s="101"/>
      <c r="CE142" s="101"/>
      <c r="CF142" s="101"/>
      <c r="CG142" s="101"/>
      <c r="CH142" s="101"/>
      <c r="CI142" s="101"/>
    </row>
    <row r="143" spans="1:87" s="102" customFormat="1">
      <c r="A143" s="134" t="s">
        <v>1648</v>
      </c>
      <c r="B143" s="295" t="s">
        <v>24</v>
      </c>
      <c r="C143" s="296" t="s">
        <v>25</v>
      </c>
      <c r="D143" s="297">
        <v>45110</v>
      </c>
      <c r="E143" s="296" t="s">
        <v>25</v>
      </c>
      <c r="F143" s="298" t="s">
        <v>602</v>
      </c>
      <c r="G143" s="299" t="s">
        <v>603</v>
      </c>
      <c r="H143" s="204">
        <v>29643831.699999999</v>
      </c>
      <c r="I143" s="183">
        <v>8777650</v>
      </c>
      <c r="J143" s="183">
        <v>0</v>
      </c>
      <c r="K143" s="183">
        <v>8824.2000000000007</v>
      </c>
      <c r="L143" s="183">
        <v>788900</v>
      </c>
      <c r="M143" s="183">
        <v>0</v>
      </c>
      <c r="N143" s="183">
        <v>40777740.310000002</v>
      </c>
      <c r="O143" s="183">
        <v>764100</v>
      </c>
      <c r="P143" s="183">
        <v>296552.59999999998</v>
      </c>
      <c r="Q143" s="183">
        <v>1070508.71</v>
      </c>
      <c r="R143" s="183">
        <v>5042.3999999999996</v>
      </c>
      <c r="S143" s="183">
        <v>12522.3</v>
      </c>
      <c r="T143" s="183">
        <v>0</v>
      </c>
      <c r="U143" s="183">
        <v>37318.04</v>
      </c>
      <c r="V143" s="183">
        <v>0</v>
      </c>
      <c r="W143" s="183">
        <v>5042.3999999999996</v>
      </c>
      <c r="X143" s="183">
        <v>5416057</v>
      </c>
      <c r="Y143" s="183">
        <v>137290</v>
      </c>
      <c r="Z143" s="183">
        <v>43836041.700000003</v>
      </c>
      <c r="AA143" s="183">
        <v>3186814.23</v>
      </c>
      <c r="AB143" s="183">
        <v>50787.6</v>
      </c>
      <c r="AC143" s="183">
        <v>1696405.2</v>
      </c>
      <c r="AD143" s="183">
        <v>5400</v>
      </c>
      <c r="AE143" s="183">
        <v>0</v>
      </c>
      <c r="AF143" s="183">
        <v>0</v>
      </c>
      <c r="AG143" s="183">
        <v>867939.98</v>
      </c>
      <c r="AH143" s="183">
        <v>1288356.6399999999</v>
      </c>
      <c r="AI143" s="183">
        <v>38943244.810000002</v>
      </c>
      <c r="AJ143" s="183">
        <v>22831.21</v>
      </c>
      <c r="AK143" s="183">
        <v>0</v>
      </c>
      <c r="AL143" s="183">
        <v>0</v>
      </c>
      <c r="AM143" s="183">
        <v>0</v>
      </c>
      <c r="AN143" s="183">
        <v>0</v>
      </c>
      <c r="AO143" s="183">
        <v>0</v>
      </c>
      <c r="AP143" s="183">
        <v>20691.61</v>
      </c>
      <c r="AQ143" s="183">
        <v>32278.13</v>
      </c>
      <c r="AR143" s="183">
        <v>0</v>
      </c>
      <c r="AS143" s="183">
        <v>0</v>
      </c>
      <c r="AT143" s="183">
        <v>0</v>
      </c>
      <c r="AU143" s="183">
        <v>14823084.1</v>
      </c>
      <c r="AV143" s="183">
        <v>0</v>
      </c>
      <c r="AW143" s="183">
        <v>11765.6</v>
      </c>
      <c r="AX143" s="183">
        <v>0</v>
      </c>
      <c r="AY143" s="183">
        <v>271830.8</v>
      </c>
      <c r="AZ143" s="183">
        <v>0</v>
      </c>
      <c r="BA143" s="183">
        <v>0</v>
      </c>
      <c r="BB143" s="183">
        <v>29481580.699999999</v>
      </c>
      <c r="BC143" s="183">
        <v>809035</v>
      </c>
      <c r="BD143" s="183">
        <v>0</v>
      </c>
      <c r="BE143" s="183">
        <v>0</v>
      </c>
      <c r="BF143" s="183">
        <v>5319311</v>
      </c>
      <c r="BG143" s="183">
        <v>0</v>
      </c>
      <c r="BH143" s="183">
        <v>0</v>
      </c>
      <c r="BI143" s="183">
        <v>0</v>
      </c>
      <c r="BJ143" s="183">
        <v>0</v>
      </c>
      <c r="BK143" s="183">
        <v>0</v>
      </c>
      <c r="BL143" s="183">
        <v>0</v>
      </c>
      <c r="BM143" s="183">
        <v>25078555</v>
      </c>
      <c r="BN143" s="183">
        <v>2528891.5299999998</v>
      </c>
      <c r="BO143" s="183">
        <v>0</v>
      </c>
      <c r="BP143" s="183">
        <v>2196800</v>
      </c>
      <c r="BQ143" s="183">
        <v>0</v>
      </c>
      <c r="BR143" s="183">
        <v>0</v>
      </c>
      <c r="BS143" s="183">
        <v>925486.95</v>
      </c>
      <c r="BT143" s="183">
        <v>17107813.41</v>
      </c>
      <c r="BU143" s="183">
        <v>11345.4</v>
      </c>
      <c r="BV143" s="183">
        <v>0</v>
      </c>
      <c r="BW143" s="183">
        <v>31460.49</v>
      </c>
      <c r="BX143" s="183">
        <v>18937.830000000002</v>
      </c>
      <c r="BY143" s="183">
        <v>933667.32</v>
      </c>
      <c r="BZ143" s="183">
        <v>0</v>
      </c>
      <c r="CA143" s="183">
        <v>0</v>
      </c>
      <c r="CB143" s="183">
        <v>0</v>
      </c>
      <c r="CC143" s="205">
        <f t="shared" si="21"/>
        <v>277241735.89999992</v>
      </c>
      <c r="CD143" s="101"/>
      <c r="CE143" s="101"/>
      <c r="CF143" s="101"/>
      <c r="CG143" s="101"/>
      <c r="CH143" s="101"/>
      <c r="CI143" s="101"/>
    </row>
    <row r="144" spans="1:87" s="102" customFormat="1">
      <c r="A144" s="134" t="s">
        <v>1648</v>
      </c>
      <c r="B144" s="295" t="s">
        <v>24</v>
      </c>
      <c r="C144" s="296" t="s">
        <v>25</v>
      </c>
      <c r="D144" s="297">
        <v>45110</v>
      </c>
      <c r="E144" s="296" t="s">
        <v>25</v>
      </c>
      <c r="F144" s="298" t="s">
        <v>604</v>
      </c>
      <c r="G144" s="299" t="s">
        <v>605</v>
      </c>
      <c r="H144" s="204">
        <v>0</v>
      </c>
      <c r="I144" s="204">
        <v>0</v>
      </c>
      <c r="J144" s="204">
        <v>0</v>
      </c>
      <c r="K144" s="204">
        <v>0</v>
      </c>
      <c r="L144" s="204">
        <v>0</v>
      </c>
      <c r="M144" s="204">
        <v>0</v>
      </c>
      <c r="N144" s="204">
        <v>18756300</v>
      </c>
      <c r="O144" s="204">
        <v>0</v>
      </c>
      <c r="P144" s="204">
        <v>0</v>
      </c>
      <c r="Q144" s="204">
        <v>0</v>
      </c>
      <c r="R144" s="204">
        <v>0</v>
      </c>
      <c r="S144" s="204">
        <v>0</v>
      </c>
      <c r="T144" s="204">
        <v>0</v>
      </c>
      <c r="U144" s="204">
        <v>0</v>
      </c>
      <c r="V144" s="204">
        <v>0</v>
      </c>
      <c r="W144" s="204">
        <v>0</v>
      </c>
      <c r="X144" s="204">
        <v>0</v>
      </c>
      <c r="Y144" s="204">
        <v>0</v>
      </c>
      <c r="Z144" s="204">
        <v>0</v>
      </c>
      <c r="AA144" s="204">
        <v>0</v>
      </c>
      <c r="AB144" s="204">
        <v>0</v>
      </c>
      <c r="AC144" s="204">
        <v>0</v>
      </c>
      <c r="AD144" s="204">
        <v>0</v>
      </c>
      <c r="AE144" s="204">
        <v>0</v>
      </c>
      <c r="AF144" s="204">
        <v>0</v>
      </c>
      <c r="AG144" s="204">
        <v>0</v>
      </c>
      <c r="AH144" s="204">
        <v>0</v>
      </c>
      <c r="AI144" s="204">
        <v>35127000</v>
      </c>
      <c r="AJ144" s="204">
        <v>0</v>
      </c>
      <c r="AK144" s="204">
        <v>0</v>
      </c>
      <c r="AL144" s="204">
        <v>0</v>
      </c>
      <c r="AM144" s="204">
        <v>0</v>
      </c>
      <c r="AN144" s="204">
        <v>0</v>
      </c>
      <c r="AO144" s="204">
        <v>0</v>
      </c>
      <c r="AP144" s="204">
        <v>0</v>
      </c>
      <c r="AQ144" s="204">
        <v>0</v>
      </c>
      <c r="AR144" s="204">
        <v>0</v>
      </c>
      <c r="AS144" s="204">
        <v>0</v>
      </c>
      <c r="AT144" s="204">
        <v>0</v>
      </c>
      <c r="AU144" s="204">
        <v>89692.5</v>
      </c>
      <c r="AV144" s="204">
        <v>0</v>
      </c>
      <c r="AW144" s="204">
        <v>0</v>
      </c>
      <c r="AX144" s="204">
        <v>0</v>
      </c>
      <c r="AY144" s="204">
        <v>0</v>
      </c>
      <c r="AZ144" s="204">
        <v>0</v>
      </c>
      <c r="BA144" s="204">
        <v>0</v>
      </c>
      <c r="BB144" s="204">
        <v>27705000</v>
      </c>
      <c r="BC144" s="204">
        <v>0</v>
      </c>
      <c r="BD144" s="204">
        <v>0</v>
      </c>
      <c r="BE144" s="204">
        <v>0</v>
      </c>
      <c r="BF144" s="204">
        <v>0</v>
      </c>
      <c r="BG144" s="204">
        <v>0</v>
      </c>
      <c r="BH144" s="204">
        <v>0</v>
      </c>
      <c r="BI144" s="204">
        <v>0</v>
      </c>
      <c r="BJ144" s="204">
        <v>0</v>
      </c>
      <c r="BK144" s="204">
        <v>0</v>
      </c>
      <c r="BL144" s="204">
        <v>0</v>
      </c>
      <c r="BM144" s="204">
        <v>14175000</v>
      </c>
      <c r="BN144" s="204">
        <v>0</v>
      </c>
      <c r="BO144" s="204">
        <v>0</v>
      </c>
      <c r="BP144" s="204">
        <v>0</v>
      </c>
      <c r="BQ144" s="204">
        <v>0</v>
      </c>
      <c r="BR144" s="204">
        <v>0</v>
      </c>
      <c r="BS144" s="204">
        <v>0</v>
      </c>
      <c r="BT144" s="204">
        <v>0</v>
      </c>
      <c r="BU144" s="204">
        <v>0</v>
      </c>
      <c r="BV144" s="204">
        <v>0</v>
      </c>
      <c r="BW144" s="204">
        <v>0</v>
      </c>
      <c r="BX144" s="204">
        <v>0</v>
      </c>
      <c r="BY144" s="204">
        <v>0</v>
      </c>
      <c r="BZ144" s="204">
        <v>0</v>
      </c>
      <c r="CA144" s="204">
        <v>0</v>
      </c>
      <c r="CB144" s="204">
        <v>0</v>
      </c>
      <c r="CC144" s="205">
        <f t="shared" si="21"/>
        <v>95852992.5</v>
      </c>
      <c r="CD144" s="101"/>
      <c r="CE144" s="101"/>
      <c r="CF144" s="101"/>
      <c r="CG144" s="101"/>
      <c r="CH144" s="101"/>
      <c r="CI144" s="101"/>
    </row>
    <row r="145" spans="1:87" s="102" customFormat="1">
      <c r="A145" s="134" t="s">
        <v>1648</v>
      </c>
      <c r="B145" s="295" t="s">
        <v>24</v>
      </c>
      <c r="C145" s="296" t="s">
        <v>25</v>
      </c>
      <c r="D145" s="297">
        <v>45110</v>
      </c>
      <c r="E145" s="296" t="s">
        <v>25</v>
      </c>
      <c r="F145" s="298" t="s">
        <v>606</v>
      </c>
      <c r="G145" s="299" t="s">
        <v>607</v>
      </c>
      <c r="H145" s="204">
        <v>0</v>
      </c>
      <c r="I145" s="204">
        <v>0</v>
      </c>
      <c r="J145" s="204">
        <v>0</v>
      </c>
      <c r="K145" s="204">
        <v>0</v>
      </c>
      <c r="L145" s="204">
        <v>0</v>
      </c>
      <c r="M145" s="204">
        <v>0</v>
      </c>
      <c r="N145" s="204">
        <v>0</v>
      </c>
      <c r="O145" s="204">
        <v>0</v>
      </c>
      <c r="P145" s="204">
        <v>0</v>
      </c>
      <c r="Q145" s="204">
        <v>0</v>
      </c>
      <c r="R145" s="204">
        <v>0</v>
      </c>
      <c r="S145" s="204">
        <v>0</v>
      </c>
      <c r="T145" s="204">
        <v>0</v>
      </c>
      <c r="U145" s="204">
        <v>0</v>
      </c>
      <c r="V145" s="204">
        <v>0</v>
      </c>
      <c r="W145" s="204">
        <v>0</v>
      </c>
      <c r="X145" s="204">
        <v>0</v>
      </c>
      <c r="Y145" s="204">
        <v>0</v>
      </c>
      <c r="Z145" s="204">
        <v>14940</v>
      </c>
      <c r="AA145" s="204">
        <v>0</v>
      </c>
      <c r="AB145" s="204">
        <v>0</v>
      </c>
      <c r="AC145" s="204">
        <v>0</v>
      </c>
      <c r="AD145" s="204">
        <v>0</v>
      </c>
      <c r="AE145" s="204">
        <v>0</v>
      </c>
      <c r="AF145" s="204">
        <v>0</v>
      </c>
      <c r="AG145" s="204">
        <v>0</v>
      </c>
      <c r="AH145" s="204">
        <v>0</v>
      </c>
      <c r="AI145" s="204">
        <v>0</v>
      </c>
      <c r="AJ145" s="204">
        <v>0</v>
      </c>
      <c r="AK145" s="204">
        <v>0</v>
      </c>
      <c r="AL145" s="204">
        <v>0</v>
      </c>
      <c r="AM145" s="204">
        <v>0</v>
      </c>
      <c r="AN145" s="204">
        <v>0</v>
      </c>
      <c r="AO145" s="204">
        <v>0</v>
      </c>
      <c r="AP145" s="204">
        <v>0</v>
      </c>
      <c r="AQ145" s="204">
        <v>0</v>
      </c>
      <c r="AR145" s="204">
        <v>0</v>
      </c>
      <c r="AS145" s="204">
        <v>0</v>
      </c>
      <c r="AT145" s="204">
        <v>0</v>
      </c>
      <c r="AU145" s="204">
        <v>0</v>
      </c>
      <c r="AV145" s="204">
        <v>0</v>
      </c>
      <c r="AW145" s="204">
        <v>0</v>
      </c>
      <c r="AX145" s="204">
        <v>0</v>
      </c>
      <c r="AY145" s="204">
        <v>0</v>
      </c>
      <c r="AZ145" s="204">
        <v>0</v>
      </c>
      <c r="BA145" s="204">
        <v>0</v>
      </c>
      <c r="BB145" s="204">
        <v>0</v>
      </c>
      <c r="BC145" s="204">
        <v>0</v>
      </c>
      <c r="BD145" s="204">
        <v>0</v>
      </c>
      <c r="BE145" s="204">
        <v>0</v>
      </c>
      <c r="BF145" s="204">
        <v>930928.48</v>
      </c>
      <c r="BG145" s="204">
        <v>0</v>
      </c>
      <c r="BH145" s="204">
        <v>0</v>
      </c>
      <c r="BI145" s="204">
        <v>0</v>
      </c>
      <c r="BJ145" s="204">
        <v>0</v>
      </c>
      <c r="BK145" s="204">
        <v>0</v>
      </c>
      <c r="BL145" s="204">
        <v>0</v>
      </c>
      <c r="BM145" s="204">
        <v>0</v>
      </c>
      <c r="BN145" s="204">
        <v>0</v>
      </c>
      <c r="BO145" s="204">
        <v>0</v>
      </c>
      <c r="BP145" s="204">
        <v>0</v>
      </c>
      <c r="BQ145" s="204">
        <v>0</v>
      </c>
      <c r="BR145" s="204">
        <v>0</v>
      </c>
      <c r="BS145" s="204">
        <v>0</v>
      </c>
      <c r="BT145" s="204">
        <v>0</v>
      </c>
      <c r="BU145" s="204">
        <v>0</v>
      </c>
      <c r="BV145" s="204">
        <v>0</v>
      </c>
      <c r="BW145" s="204">
        <v>0</v>
      </c>
      <c r="BX145" s="204">
        <v>0</v>
      </c>
      <c r="BY145" s="204">
        <v>0</v>
      </c>
      <c r="BZ145" s="204">
        <v>0</v>
      </c>
      <c r="CA145" s="204">
        <v>0</v>
      </c>
      <c r="CB145" s="204">
        <v>0</v>
      </c>
      <c r="CC145" s="205">
        <f t="shared" si="21"/>
        <v>945868.48</v>
      </c>
      <c r="CD145" s="101"/>
      <c r="CE145" s="101"/>
      <c r="CF145" s="101"/>
      <c r="CG145" s="101"/>
      <c r="CH145" s="101"/>
      <c r="CI145" s="101"/>
    </row>
    <row r="146" spans="1:87" s="102" customFormat="1">
      <c r="A146" s="134" t="s">
        <v>1648</v>
      </c>
      <c r="B146" s="295" t="s">
        <v>24</v>
      </c>
      <c r="C146" s="296" t="s">
        <v>25</v>
      </c>
      <c r="D146" s="297">
        <v>45110</v>
      </c>
      <c r="E146" s="296" t="s">
        <v>25</v>
      </c>
      <c r="F146" s="298" t="s">
        <v>608</v>
      </c>
      <c r="G146" s="299" t="s">
        <v>609</v>
      </c>
      <c r="H146" s="204">
        <v>15480630.1</v>
      </c>
      <c r="I146" s="183">
        <v>3874621.3</v>
      </c>
      <c r="J146" s="183">
        <v>3917802.02</v>
      </c>
      <c r="K146" s="183">
        <v>2216567.79</v>
      </c>
      <c r="L146" s="183">
        <v>1465900.32</v>
      </c>
      <c r="M146" s="183">
        <v>596771.68000000005</v>
      </c>
      <c r="N146" s="183">
        <v>29030264.949999999</v>
      </c>
      <c r="O146" s="183">
        <v>2370984.4</v>
      </c>
      <c r="P146" s="183">
        <v>1156346.6200000001</v>
      </c>
      <c r="Q146" s="183">
        <v>6052296.6699999999</v>
      </c>
      <c r="R146" s="183">
        <v>842972.6</v>
      </c>
      <c r="S146" s="183">
        <v>2928456.76</v>
      </c>
      <c r="T146" s="183">
        <v>5623299.5700000003</v>
      </c>
      <c r="U146" s="183">
        <v>3714664.6</v>
      </c>
      <c r="V146" s="183">
        <v>501863.52</v>
      </c>
      <c r="W146" s="183">
        <v>1272157.31</v>
      </c>
      <c r="X146" s="183">
        <v>1706450.68</v>
      </c>
      <c r="Y146" s="183">
        <v>598914.5</v>
      </c>
      <c r="Z146" s="183">
        <v>18465614.260000002</v>
      </c>
      <c r="AA146" s="183">
        <v>4648992.8499999996</v>
      </c>
      <c r="AB146" s="183">
        <v>2113247.84</v>
      </c>
      <c r="AC146" s="183">
        <v>3764270.15</v>
      </c>
      <c r="AD146" s="183">
        <v>1340547.95</v>
      </c>
      <c r="AE146" s="183">
        <v>2054079.5</v>
      </c>
      <c r="AF146" s="183">
        <v>1134328.1599999999</v>
      </c>
      <c r="AG146" s="183">
        <v>338293.74</v>
      </c>
      <c r="AH146" s="183">
        <v>120150</v>
      </c>
      <c r="AI146" s="183">
        <v>22325802.440000001</v>
      </c>
      <c r="AJ146" s="183">
        <v>1193296.97</v>
      </c>
      <c r="AK146" s="183">
        <v>862006.88</v>
      </c>
      <c r="AL146" s="183">
        <v>915617.9</v>
      </c>
      <c r="AM146" s="183">
        <v>909308.11</v>
      </c>
      <c r="AN146" s="183">
        <v>916195.44</v>
      </c>
      <c r="AO146" s="183">
        <v>928184.15</v>
      </c>
      <c r="AP146" s="183">
        <v>900918.45</v>
      </c>
      <c r="AQ146" s="183">
        <v>1534789.65</v>
      </c>
      <c r="AR146" s="183">
        <v>831601.68</v>
      </c>
      <c r="AS146" s="183">
        <v>1054911.68</v>
      </c>
      <c r="AT146" s="183">
        <v>633352.15</v>
      </c>
      <c r="AU146" s="183">
        <v>7456398.54</v>
      </c>
      <c r="AV146" s="183">
        <v>477804.9</v>
      </c>
      <c r="AW146" s="183">
        <v>778605.5</v>
      </c>
      <c r="AX146" s="183">
        <v>711753</v>
      </c>
      <c r="AY146" s="183">
        <v>655948.1</v>
      </c>
      <c r="AZ146" s="183">
        <v>222081</v>
      </c>
      <c r="BA146" s="183">
        <v>579978.1</v>
      </c>
      <c r="BB146" s="183">
        <v>15375387.880000001</v>
      </c>
      <c r="BC146" s="183">
        <v>1064474.93</v>
      </c>
      <c r="BD146" s="183">
        <v>847188.3</v>
      </c>
      <c r="BE146" s="183">
        <v>0</v>
      </c>
      <c r="BF146" s="183">
        <v>1888432.98</v>
      </c>
      <c r="BG146" s="183">
        <v>0</v>
      </c>
      <c r="BH146" s="183">
        <v>0</v>
      </c>
      <c r="BI146" s="183">
        <v>2284211.09</v>
      </c>
      <c r="BJ146" s="183">
        <v>1099969.45</v>
      </c>
      <c r="BK146" s="183">
        <v>0</v>
      </c>
      <c r="BL146" s="183">
        <v>359996.37</v>
      </c>
      <c r="BM146" s="183">
        <v>65477044.530000001</v>
      </c>
      <c r="BN146" s="183">
        <v>3302071.06</v>
      </c>
      <c r="BO146" s="183">
        <v>1442858.71</v>
      </c>
      <c r="BP146" s="183">
        <v>550544.91</v>
      </c>
      <c r="BQ146" s="183">
        <v>1382427.5</v>
      </c>
      <c r="BR146" s="183">
        <v>1790249.5</v>
      </c>
      <c r="BS146" s="183">
        <v>14810.7</v>
      </c>
      <c r="BT146" s="183">
        <v>9030840.9800000004</v>
      </c>
      <c r="BU146" s="183">
        <v>825630.4</v>
      </c>
      <c r="BV146" s="183">
        <v>862902.59</v>
      </c>
      <c r="BW146" s="183">
        <v>1424949.07</v>
      </c>
      <c r="BX146" s="183">
        <v>1409488.53</v>
      </c>
      <c r="BY146" s="183">
        <v>2850851.73</v>
      </c>
      <c r="BZ146" s="183">
        <v>1103942.7</v>
      </c>
      <c r="CA146" s="183">
        <v>413763.85</v>
      </c>
      <c r="CB146" s="183">
        <v>471617.07</v>
      </c>
      <c r="CC146" s="205">
        <f t="shared" si="21"/>
        <v>276492699.31</v>
      </c>
      <c r="CD146" s="101"/>
      <c r="CE146" s="101"/>
      <c r="CF146" s="101"/>
      <c r="CG146" s="101"/>
      <c r="CH146" s="101"/>
      <c r="CI146" s="101"/>
    </row>
    <row r="147" spans="1:87" s="102" customFormat="1">
      <c r="A147" s="134" t="s">
        <v>1648</v>
      </c>
      <c r="B147" s="295" t="s">
        <v>24</v>
      </c>
      <c r="C147" s="296" t="s">
        <v>25</v>
      </c>
      <c r="D147" s="297">
        <v>45110</v>
      </c>
      <c r="E147" s="296" t="s">
        <v>25</v>
      </c>
      <c r="F147" s="298" t="s">
        <v>610</v>
      </c>
      <c r="G147" s="299" t="s">
        <v>611</v>
      </c>
      <c r="H147" s="250">
        <v>0</v>
      </c>
      <c r="I147" s="250">
        <v>0</v>
      </c>
      <c r="J147" s="250">
        <v>0</v>
      </c>
      <c r="K147" s="250">
        <v>0</v>
      </c>
      <c r="L147" s="250">
        <v>0</v>
      </c>
      <c r="M147" s="250">
        <v>0</v>
      </c>
      <c r="N147" s="250">
        <v>0</v>
      </c>
      <c r="O147" s="250">
        <v>0</v>
      </c>
      <c r="P147" s="250">
        <v>0</v>
      </c>
      <c r="Q147" s="250">
        <v>0</v>
      </c>
      <c r="R147" s="250">
        <v>0</v>
      </c>
      <c r="S147" s="250">
        <v>0</v>
      </c>
      <c r="T147" s="250">
        <v>0</v>
      </c>
      <c r="U147" s="250">
        <v>0</v>
      </c>
      <c r="V147" s="250">
        <v>0</v>
      </c>
      <c r="W147" s="250">
        <v>0</v>
      </c>
      <c r="X147" s="250">
        <v>0</v>
      </c>
      <c r="Y147" s="250">
        <v>0</v>
      </c>
      <c r="Z147" s="250">
        <v>0</v>
      </c>
      <c r="AA147" s="250">
        <v>0</v>
      </c>
      <c r="AB147" s="250">
        <v>0</v>
      </c>
      <c r="AC147" s="250">
        <v>0</v>
      </c>
      <c r="AD147" s="250">
        <v>0</v>
      </c>
      <c r="AE147" s="250">
        <v>0</v>
      </c>
      <c r="AF147" s="250">
        <v>0</v>
      </c>
      <c r="AG147" s="250">
        <v>0</v>
      </c>
      <c r="AH147" s="250">
        <v>0</v>
      </c>
      <c r="AI147" s="250">
        <v>0</v>
      </c>
      <c r="AJ147" s="250">
        <v>0</v>
      </c>
      <c r="AK147" s="250">
        <v>0</v>
      </c>
      <c r="AL147" s="250">
        <v>0</v>
      </c>
      <c r="AM147" s="250">
        <v>0</v>
      </c>
      <c r="AN147" s="250">
        <v>0</v>
      </c>
      <c r="AO147" s="250">
        <v>0</v>
      </c>
      <c r="AP147" s="250">
        <v>0</v>
      </c>
      <c r="AQ147" s="250">
        <v>0</v>
      </c>
      <c r="AR147" s="250">
        <v>0</v>
      </c>
      <c r="AS147" s="250">
        <v>0</v>
      </c>
      <c r="AT147" s="250">
        <v>0</v>
      </c>
      <c r="AU147" s="250">
        <v>0</v>
      </c>
      <c r="AV147" s="250">
        <v>0</v>
      </c>
      <c r="AW147" s="250">
        <v>0</v>
      </c>
      <c r="AX147" s="250">
        <v>0</v>
      </c>
      <c r="AY147" s="250">
        <v>0</v>
      </c>
      <c r="AZ147" s="250">
        <v>0</v>
      </c>
      <c r="BA147" s="250">
        <v>0</v>
      </c>
      <c r="BB147" s="250">
        <v>0</v>
      </c>
      <c r="BC147" s="250">
        <v>0</v>
      </c>
      <c r="BD147" s="250">
        <v>0</v>
      </c>
      <c r="BE147" s="250">
        <v>0</v>
      </c>
      <c r="BF147" s="250">
        <v>0</v>
      </c>
      <c r="BG147" s="250">
        <v>0</v>
      </c>
      <c r="BH147" s="250">
        <v>0</v>
      </c>
      <c r="BI147" s="250">
        <v>0</v>
      </c>
      <c r="BJ147" s="250">
        <v>0</v>
      </c>
      <c r="BK147" s="250">
        <v>0</v>
      </c>
      <c r="BL147" s="250">
        <v>0</v>
      </c>
      <c r="BM147" s="250">
        <v>0</v>
      </c>
      <c r="BN147" s="250">
        <v>0</v>
      </c>
      <c r="BO147" s="250">
        <v>0</v>
      </c>
      <c r="BP147" s="250">
        <v>0</v>
      </c>
      <c r="BQ147" s="250">
        <v>0</v>
      </c>
      <c r="BR147" s="250">
        <v>0</v>
      </c>
      <c r="BS147" s="250">
        <v>0</v>
      </c>
      <c r="BT147" s="250">
        <v>0</v>
      </c>
      <c r="BU147" s="250">
        <v>0</v>
      </c>
      <c r="BV147" s="250">
        <v>0</v>
      </c>
      <c r="BW147" s="250">
        <v>0</v>
      </c>
      <c r="BX147" s="250">
        <v>0</v>
      </c>
      <c r="BY147" s="250">
        <v>0</v>
      </c>
      <c r="BZ147" s="250">
        <v>0</v>
      </c>
      <c r="CA147" s="250">
        <v>0</v>
      </c>
      <c r="CB147" s="250">
        <v>0</v>
      </c>
      <c r="CC147" s="205">
        <f t="shared" si="21"/>
        <v>0</v>
      </c>
      <c r="CD147" s="101"/>
      <c r="CE147" s="101"/>
      <c r="CF147" s="101"/>
      <c r="CG147" s="101"/>
      <c r="CH147" s="101"/>
      <c r="CI147" s="101"/>
    </row>
    <row r="148" spans="1:87" s="102" customFormat="1">
      <c r="A148" s="134" t="s">
        <v>1648</v>
      </c>
      <c r="B148" s="295" t="s">
        <v>24</v>
      </c>
      <c r="C148" s="296" t="s">
        <v>25</v>
      </c>
      <c r="D148" s="297">
        <v>45110</v>
      </c>
      <c r="E148" s="296" t="s">
        <v>25</v>
      </c>
      <c r="F148" s="298" t="s">
        <v>624</v>
      </c>
      <c r="G148" s="299" t="s">
        <v>625</v>
      </c>
      <c r="H148" s="204">
        <v>0</v>
      </c>
      <c r="I148" s="204">
        <v>0</v>
      </c>
      <c r="J148" s="204">
        <v>0</v>
      </c>
      <c r="K148" s="204">
        <v>0</v>
      </c>
      <c r="L148" s="204">
        <v>0</v>
      </c>
      <c r="M148" s="204">
        <v>0</v>
      </c>
      <c r="N148" s="204">
        <v>0</v>
      </c>
      <c r="O148" s="204">
        <v>0</v>
      </c>
      <c r="P148" s="204">
        <v>0</v>
      </c>
      <c r="Q148" s="204">
        <v>0</v>
      </c>
      <c r="R148" s="204">
        <v>0</v>
      </c>
      <c r="S148" s="204">
        <v>8964</v>
      </c>
      <c r="T148" s="204">
        <v>0</v>
      </c>
      <c r="U148" s="204">
        <v>0</v>
      </c>
      <c r="V148" s="204">
        <v>0</v>
      </c>
      <c r="W148" s="204">
        <v>0</v>
      </c>
      <c r="X148" s="204">
        <v>0</v>
      </c>
      <c r="Y148" s="204">
        <v>0</v>
      </c>
      <c r="Z148" s="204">
        <v>0</v>
      </c>
      <c r="AA148" s="204">
        <v>0</v>
      </c>
      <c r="AB148" s="204">
        <v>0</v>
      </c>
      <c r="AC148" s="204">
        <v>0</v>
      </c>
      <c r="AD148" s="204">
        <v>0</v>
      </c>
      <c r="AE148" s="204">
        <v>0</v>
      </c>
      <c r="AF148" s="204">
        <v>0</v>
      </c>
      <c r="AG148" s="204">
        <v>0</v>
      </c>
      <c r="AH148" s="204">
        <v>0</v>
      </c>
      <c r="AI148" s="204">
        <v>0</v>
      </c>
      <c r="AJ148" s="204">
        <v>0</v>
      </c>
      <c r="AK148" s="204">
        <v>0</v>
      </c>
      <c r="AL148" s="204">
        <v>0</v>
      </c>
      <c r="AM148" s="204">
        <v>0</v>
      </c>
      <c r="AN148" s="204">
        <v>30628</v>
      </c>
      <c r="AO148" s="204">
        <v>0</v>
      </c>
      <c r="AP148" s="204">
        <v>0</v>
      </c>
      <c r="AQ148" s="204">
        <v>20366</v>
      </c>
      <c r="AR148" s="204">
        <v>15918</v>
      </c>
      <c r="AS148" s="204">
        <v>0</v>
      </c>
      <c r="AT148" s="204">
        <v>570</v>
      </c>
      <c r="AU148" s="204">
        <v>0</v>
      </c>
      <c r="AV148" s="204">
        <v>0</v>
      </c>
      <c r="AW148" s="204">
        <v>0</v>
      </c>
      <c r="AX148" s="204">
        <v>0</v>
      </c>
      <c r="AY148" s="204">
        <v>0</v>
      </c>
      <c r="AZ148" s="204">
        <v>0</v>
      </c>
      <c r="BA148" s="204">
        <v>0</v>
      </c>
      <c r="BB148" s="204">
        <v>0</v>
      </c>
      <c r="BC148" s="204">
        <v>0</v>
      </c>
      <c r="BD148" s="204">
        <v>0</v>
      </c>
      <c r="BE148" s="204">
        <v>0</v>
      </c>
      <c r="BF148" s="204">
        <v>0</v>
      </c>
      <c r="BG148" s="204">
        <v>0</v>
      </c>
      <c r="BH148" s="204">
        <v>0</v>
      </c>
      <c r="BI148" s="204">
        <v>0</v>
      </c>
      <c r="BJ148" s="204">
        <v>0</v>
      </c>
      <c r="BK148" s="204">
        <v>0</v>
      </c>
      <c r="BL148" s="204">
        <v>0</v>
      </c>
      <c r="BM148" s="204">
        <v>12901692.890000001</v>
      </c>
      <c r="BN148" s="204">
        <v>0</v>
      </c>
      <c r="BO148" s="204">
        <v>0</v>
      </c>
      <c r="BP148" s="204">
        <v>0</v>
      </c>
      <c r="BQ148" s="204">
        <v>0</v>
      </c>
      <c r="BR148" s="204">
        <v>0</v>
      </c>
      <c r="BS148" s="204">
        <v>0</v>
      </c>
      <c r="BT148" s="204">
        <v>142375</v>
      </c>
      <c r="BU148" s="204">
        <v>0</v>
      </c>
      <c r="BV148" s="204">
        <v>254</v>
      </c>
      <c r="BW148" s="204">
        <v>0</v>
      </c>
      <c r="BX148" s="204">
        <v>0</v>
      </c>
      <c r="BY148" s="204">
        <v>0</v>
      </c>
      <c r="BZ148" s="204">
        <v>0</v>
      </c>
      <c r="CA148" s="204">
        <v>0</v>
      </c>
      <c r="CB148" s="204">
        <v>0</v>
      </c>
      <c r="CC148" s="205">
        <f t="shared" si="21"/>
        <v>13120767.890000001</v>
      </c>
      <c r="CD148" s="101"/>
      <c r="CE148" s="101"/>
      <c r="CF148" s="101"/>
      <c r="CG148" s="101"/>
      <c r="CH148" s="101"/>
      <c r="CI148" s="101"/>
    </row>
    <row r="149" spans="1:87" s="102" customFormat="1">
      <c r="A149" s="134" t="s">
        <v>1648</v>
      </c>
      <c r="B149" s="295" t="s">
        <v>24</v>
      </c>
      <c r="C149" s="296" t="s">
        <v>25</v>
      </c>
      <c r="D149" s="297">
        <v>45110</v>
      </c>
      <c r="E149" s="296" t="s">
        <v>25</v>
      </c>
      <c r="F149" s="298" t="s">
        <v>626</v>
      </c>
      <c r="G149" s="299" t="s">
        <v>627</v>
      </c>
      <c r="H149" s="204">
        <v>203947.89</v>
      </c>
      <c r="I149" s="183">
        <v>533323.94999999995</v>
      </c>
      <c r="J149" s="183">
        <v>110557.86</v>
      </c>
      <c r="K149" s="183">
        <v>0</v>
      </c>
      <c r="L149" s="183">
        <v>0</v>
      </c>
      <c r="M149" s="183">
        <v>0</v>
      </c>
      <c r="N149" s="183">
        <v>1030100.76</v>
      </c>
      <c r="O149" s="183">
        <v>21889.06</v>
      </c>
      <c r="P149" s="183">
        <v>19071</v>
      </c>
      <c r="Q149" s="183">
        <v>434075.13</v>
      </c>
      <c r="R149" s="183">
        <v>0</v>
      </c>
      <c r="S149" s="183">
        <v>4128.32</v>
      </c>
      <c r="T149" s="183">
        <v>320960</v>
      </c>
      <c r="U149" s="183">
        <v>1476752.28</v>
      </c>
      <c r="V149" s="183">
        <v>0</v>
      </c>
      <c r="W149" s="183">
        <v>15001.96</v>
      </c>
      <c r="X149" s="183">
        <v>232771.98</v>
      </c>
      <c r="Y149" s="183">
        <v>0</v>
      </c>
      <c r="Z149" s="183">
        <v>1441741.8</v>
      </c>
      <c r="AA149" s="183">
        <v>2176</v>
      </c>
      <c r="AB149" s="183">
        <v>26802.5</v>
      </c>
      <c r="AC149" s="183">
        <v>0</v>
      </c>
      <c r="AD149" s="183">
        <v>0</v>
      </c>
      <c r="AE149" s="183">
        <v>62930</v>
      </c>
      <c r="AF149" s="183">
        <v>0</v>
      </c>
      <c r="AG149" s="183">
        <v>0</v>
      </c>
      <c r="AH149" s="183">
        <v>0</v>
      </c>
      <c r="AI149" s="183">
        <v>1141486.81</v>
      </c>
      <c r="AJ149" s="183">
        <v>0</v>
      </c>
      <c r="AK149" s="183">
        <v>589360</v>
      </c>
      <c r="AL149" s="183">
        <v>0</v>
      </c>
      <c r="AM149" s="183">
        <v>8225.2000000000007</v>
      </c>
      <c r="AN149" s="183">
        <v>182320</v>
      </c>
      <c r="AO149" s="183">
        <v>0</v>
      </c>
      <c r="AP149" s="183">
        <v>178080</v>
      </c>
      <c r="AQ149" s="183">
        <v>50298.1</v>
      </c>
      <c r="AR149" s="183">
        <v>992</v>
      </c>
      <c r="AS149" s="183">
        <v>900</v>
      </c>
      <c r="AT149" s="183">
        <v>313760</v>
      </c>
      <c r="AU149" s="183">
        <v>60949.75</v>
      </c>
      <c r="AV149" s="183">
        <v>0</v>
      </c>
      <c r="AW149" s="183">
        <v>0</v>
      </c>
      <c r="AX149" s="183">
        <v>0</v>
      </c>
      <c r="AY149" s="183">
        <v>200</v>
      </c>
      <c r="AZ149" s="183">
        <v>0</v>
      </c>
      <c r="BA149" s="183">
        <v>1377.5</v>
      </c>
      <c r="BB149" s="183">
        <v>711692.1</v>
      </c>
      <c r="BC149" s="183">
        <v>0</v>
      </c>
      <c r="BD149" s="183">
        <v>0</v>
      </c>
      <c r="BE149" s="183">
        <v>0</v>
      </c>
      <c r="BF149" s="183">
        <v>16956.29</v>
      </c>
      <c r="BG149" s="183">
        <v>0</v>
      </c>
      <c r="BH149" s="183">
        <v>354126.35</v>
      </c>
      <c r="BI149" s="183">
        <v>200000</v>
      </c>
      <c r="BJ149" s="183">
        <v>1345.06</v>
      </c>
      <c r="BK149" s="183">
        <v>0</v>
      </c>
      <c r="BL149" s="183">
        <v>0</v>
      </c>
      <c r="BM149" s="183">
        <v>123714.95</v>
      </c>
      <c r="BN149" s="183">
        <v>478550.36</v>
      </c>
      <c r="BO149" s="183">
        <v>0</v>
      </c>
      <c r="BP149" s="183">
        <v>0</v>
      </c>
      <c r="BQ149" s="183">
        <v>0</v>
      </c>
      <c r="BR149" s="183">
        <v>11151</v>
      </c>
      <c r="BS149" s="183">
        <v>0</v>
      </c>
      <c r="BT149" s="183">
        <v>69717.39</v>
      </c>
      <c r="BU149" s="183">
        <v>21000</v>
      </c>
      <c r="BV149" s="183">
        <v>41397.08</v>
      </c>
      <c r="BW149" s="183">
        <v>0</v>
      </c>
      <c r="BX149" s="183">
        <v>105792.45</v>
      </c>
      <c r="BY149" s="183">
        <v>133446</v>
      </c>
      <c r="BZ149" s="183">
        <v>0</v>
      </c>
      <c r="CA149" s="183">
        <v>0</v>
      </c>
      <c r="CB149" s="183">
        <v>0</v>
      </c>
      <c r="CC149" s="205">
        <f t="shared" si="21"/>
        <v>10733068.879999999</v>
      </c>
      <c r="CD149" s="101"/>
      <c r="CE149" s="101"/>
      <c r="CF149" s="101"/>
      <c r="CG149" s="101"/>
      <c r="CH149" s="101"/>
      <c r="CI149" s="101"/>
    </row>
    <row r="150" spans="1:87" s="102" customFormat="1">
      <c r="A150" s="134" t="s">
        <v>1648</v>
      </c>
      <c r="B150" s="295" t="s">
        <v>24</v>
      </c>
      <c r="C150" s="296" t="s">
        <v>25</v>
      </c>
      <c r="D150" s="297">
        <v>45110</v>
      </c>
      <c r="E150" s="296" t="s">
        <v>25</v>
      </c>
      <c r="F150" s="298" t="s">
        <v>628</v>
      </c>
      <c r="G150" s="299" t="s">
        <v>629</v>
      </c>
      <c r="H150" s="204">
        <v>0</v>
      </c>
      <c r="I150" s="204">
        <v>0</v>
      </c>
      <c r="J150" s="204">
        <v>241000</v>
      </c>
      <c r="K150" s="204">
        <v>349570</v>
      </c>
      <c r="L150" s="204">
        <v>377120</v>
      </c>
      <c r="M150" s="204">
        <v>0</v>
      </c>
      <c r="N150" s="204">
        <v>255200</v>
      </c>
      <c r="O150" s="204">
        <v>0</v>
      </c>
      <c r="P150" s="204">
        <v>223001</v>
      </c>
      <c r="Q150" s="204">
        <v>0</v>
      </c>
      <c r="R150" s="204">
        <v>0</v>
      </c>
      <c r="S150" s="204">
        <v>0</v>
      </c>
      <c r="T150" s="204">
        <v>0</v>
      </c>
      <c r="U150" s="204">
        <v>0</v>
      </c>
      <c r="V150" s="204">
        <v>0</v>
      </c>
      <c r="W150" s="204">
        <v>0</v>
      </c>
      <c r="X150" s="204">
        <v>0</v>
      </c>
      <c r="Y150" s="204">
        <v>0</v>
      </c>
      <c r="Z150" s="204">
        <v>0</v>
      </c>
      <c r="AA150" s="204">
        <v>153840</v>
      </c>
      <c r="AB150" s="204">
        <v>0</v>
      </c>
      <c r="AC150" s="204">
        <v>0</v>
      </c>
      <c r="AD150" s="204">
        <v>0</v>
      </c>
      <c r="AE150" s="204">
        <v>0</v>
      </c>
      <c r="AF150" s="204">
        <v>0</v>
      </c>
      <c r="AG150" s="204">
        <v>0</v>
      </c>
      <c r="AH150" s="204">
        <v>0</v>
      </c>
      <c r="AI150" s="204">
        <v>75400</v>
      </c>
      <c r="AJ150" s="204">
        <v>0</v>
      </c>
      <c r="AK150" s="204">
        <v>103180</v>
      </c>
      <c r="AL150" s="204">
        <v>0</v>
      </c>
      <c r="AM150" s="204">
        <v>54450</v>
      </c>
      <c r="AN150" s="204">
        <v>6200</v>
      </c>
      <c r="AO150" s="204">
        <v>0</v>
      </c>
      <c r="AP150" s="204">
        <v>196680</v>
      </c>
      <c r="AQ150" s="204">
        <v>53410</v>
      </c>
      <c r="AR150" s="204">
        <v>27090</v>
      </c>
      <c r="AS150" s="204">
        <v>0</v>
      </c>
      <c r="AT150" s="204">
        <v>0</v>
      </c>
      <c r="AU150" s="204">
        <v>0</v>
      </c>
      <c r="AV150" s="204">
        <v>0</v>
      </c>
      <c r="AW150" s="204">
        <v>0</v>
      </c>
      <c r="AX150" s="204">
        <v>0</v>
      </c>
      <c r="AY150" s="204">
        <v>0</v>
      </c>
      <c r="AZ150" s="204">
        <v>0</v>
      </c>
      <c r="BA150" s="204">
        <v>0</v>
      </c>
      <c r="BB150" s="204">
        <v>0</v>
      </c>
      <c r="BC150" s="204">
        <v>0</v>
      </c>
      <c r="BD150" s="204">
        <v>0</v>
      </c>
      <c r="BE150" s="204">
        <v>0</v>
      </c>
      <c r="BF150" s="204">
        <v>0</v>
      </c>
      <c r="BG150" s="204">
        <v>0</v>
      </c>
      <c r="BH150" s="204">
        <v>0</v>
      </c>
      <c r="BI150" s="204">
        <v>402440</v>
      </c>
      <c r="BJ150" s="204">
        <v>414035</v>
      </c>
      <c r="BK150" s="204">
        <v>0</v>
      </c>
      <c r="BL150" s="204">
        <v>0</v>
      </c>
      <c r="BM150" s="204">
        <v>0</v>
      </c>
      <c r="BN150" s="204">
        <v>0</v>
      </c>
      <c r="BO150" s="204">
        <v>0</v>
      </c>
      <c r="BP150" s="204">
        <v>0</v>
      </c>
      <c r="BQ150" s="204">
        <v>0</v>
      </c>
      <c r="BR150" s="204">
        <v>0</v>
      </c>
      <c r="BS150" s="204">
        <v>0</v>
      </c>
      <c r="BT150" s="204">
        <v>381240</v>
      </c>
      <c r="BU150" s="204">
        <v>0</v>
      </c>
      <c r="BV150" s="204">
        <v>0</v>
      </c>
      <c r="BW150" s="204">
        <v>18300</v>
      </c>
      <c r="BX150" s="204">
        <v>198050</v>
      </c>
      <c r="BY150" s="204">
        <v>0</v>
      </c>
      <c r="BZ150" s="204">
        <v>0</v>
      </c>
      <c r="CA150" s="204">
        <v>0</v>
      </c>
      <c r="CB150" s="204">
        <v>0</v>
      </c>
      <c r="CC150" s="205">
        <f t="shared" si="21"/>
        <v>3530206</v>
      </c>
      <c r="CD150" s="101"/>
      <c r="CE150" s="101"/>
      <c r="CF150" s="101"/>
      <c r="CG150" s="101"/>
      <c r="CH150" s="101"/>
      <c r="CI150" s="101"/>
    </row>
    <row r="151" spans="1:87" s="102" customFormat="1">
      <c r="A151" s="134" t="s">
        <v>1648</v>
      </c>
      <c r="B151" s="295" t="s">
        <v>24</v>
      </c>
      <c r="C151" s="296" t="s">
        <v>25</v>
      </c>
      <c r="D151" s="297">
        <v>45110</v>
      </c>
      <c r="E151" s="296" t="s">
        <v>25</v>
      </c>
      <c r="F151" s="298" t="s">
        <v>630</v>
      </c>
      <c r="G151" s="299" t="s">
        <v>631</v>
      </c>
      <c r="H151" s="204">
        <v>126000</v>
      </c>
      <c r="I151" s="204">
        <v>0</v>
      </c>
      <c r="J151" s="204">
        <v>0</v>
      </c>
      <c r="K151" s="204">
        <v>0</v>
      </c>
      <c r="L151" s="204">
        <v>0</v>
      </c>
      <c r="M151" s="204">
        <v>0</v>
      </c>
      <c r="N151" s="204">
        <v>36970773.979999997</v>
      </c>
      <c r="O151" s="204">
        <v>0</v>
      </c>
      <c r="P151" s="204">
        <v>800</v>
      </c>
      <c r="Q151" s="204">
        <v>0</v>
      </c>
      <c r="R151" s="204">
        <v>0</v>
      </c>
      <c r="S151" s="204">
        <v>0</v>
      </c>
      <c r="T151" s="204">
        <v>110900</v>
      </c>
      <c r="U151" s="204">
        <v>0</v>
      </c>
      <c r="V151" s="204">
        <v>0</v>
      </c>
      <c r="W151" s="204">
        <v>30000</v>
      </c>
      <c r="X151" s="204">
        <v>0</v>
      </c>
      <c r="Y151" s="204">
        <v>0</v>
      </c>
      <c r="Z151" s="204">
        <v>268000</v>
      </c>
      <c r="AA151" s="204">
        <v>0</v>
      </c>
      <c r="AB151" s="204">
        <v>0</v>
      </c>
      <c r="AC151" s="204">
        <v>0</v>
      </c>
      <c r="AD151" s="204">
        <v>0</v>
      </c>
      <c r="AE151" s="204">
        <v>0</v>
      </c>
      <c r="AF151" s="204">
        <v>0</v>
      </c>
      <c r="AG151" s="204">
        <v>0</v>
      </c>
      <c r="AH151" s="204">
        <v>0</v>
      </c>
      <c r="AI151" s="204">
        <v>3961680.03</v>
      </c>
      <c r="AJ151" s="204">
        <v>0</v>
      </c>
      <c r="AK151" s="204">
        <v>0</v>
      </c>
      <c r="AL151" s="204">
        <v>0</v>
      </c>
      <c r="AM151" s="204">
        <v>0</v>
      </c>
      <c r="AN151" s="204">
        <v>0</v>
      </c>
      <c r="AO151" s="204">
        <v>0</v>
      </c>
      <c r="AP151" s="204">
        <v>0</v>
      </c>
      <c r="AQ151" s="204">
        <v>0</v>
      </c>
      <c r="AR151" s="204">
        <v>0</v>
      </c>
      <c r="AS151" s="204">
        <v>0</v>
      </c>
      <c r="AT151" s="204">
        <v>0</v>
      </c>
      <c r="AU151" s="204">
        <v>0</v>
      </c>
      <c r="AV151" s="204">
        <v>0</v>
      </c>
      <c r="AW151" s="204">
        <v>0</v>
      </c>
      <c r="AX151" s="204">
        <v>0</v>
      </c>
      <c r="AY151" s="204">
        <v>0</v>
      </c>
      <c r="AZ151" s="204">
        <v>0</v>
      </c>
      <c r="BA151" s="204">
        <v>0</v>
      </c>
      <c r="BB151" s="204">
        <v>0</v>
      </c>
      <c r="BC151" s="204">
        <v>0</v>
      </c>
      <c r="BD151" s="204">
        <v>0</v>
      </c>
      <c r="BE151" s="204">
        <v>0</v>
      </c>
      <c r="BF151" s="204">
        <v>0</v>
      </c>
      <c r="BG151" s="204">
        <v>0</v>
      </c>
      <c r="BH151" s="204">
        <v>0</v>
      </c>
      <c r="BI151" s="204">
        <v>0</v>
      </c>
      <c r="BJ151" s="204">
        <v>0</v>
      </c>
      <c r="BK151" s="204">
        <v>0</v>
      </c>
      <c r="BL151" s="204">
        <v>0</v>
      </c>
      <c r="BM151" s="204">
        <v>0</v>
      </c>
      <c r="BN151" s="204">
        <v>0</v>
      </c>
      <c r="BO151" s="204">
        <v>0</v>
      </c>
      <c r="BP151" s="204">
        <v>0</v>
      </c>
      <c r="BQ151" s="204">
        <v>0</v>
      </c>
      <c r="BR151" s="204">
        <v>0</v>
      </c>
      <c r="BS151" s="204">
        <v>0</v>
      </c>
      <c r="BT151" s="204">
        <v>0</v>
      </c>
      <c r="BU151" s="204">
        <v>0</v>
      </c>
      <c r="BV151" s="204">
        <v>0</v>
      </c>
      <c r="BW151" s="204">
        <v>0</v>
      </c>
      <c r="BX151" s="204">
        <v>0</v>
      </c>
      <c r="BY151" s="204">
        <v>0</v>
      </c>
      <c r="BZ151" s="204">
        <v>0</v>
      </c>
      <c r="CA151" s="204">
        <v>0</v>
      </c>
      <c r="CB151" s="204">
        <v>0</v>
      </c>
      <c r="CC151" s="205">
        <f t="shared" si="21"/>
        <v>41468154.009999998</v>
      </c>
      <c r="CD151" s="101"/>
      <c r="CE151" s="101"/>
      <c r="CF151" s="101"/>
      <c r="CG151" s="101"/>
      <c r="CH151" s="101"/>
      <c r="CI151" s="101"/>
    </row>
    <row r="152" spans="1:87" s="102" customFormat="1">
      <c r="A152" s="134" t="s">
        <v>1648</v>
      </c>
      <c r="B152" s="295" t="s">
        <v>24</v>
      </c>
      <c r="C152" s="296" t="s">
        <v>25</v>
      </c>
      <c r="D152" s="297">
        <v>45110</v>
      </c>
      <c r="E152" s="296" t="s">
        <v>25</v>
      </c>
      <c r="F152" s="298" t="s">
        <v>632</v>
      </c>
      <c r="G152" s="299" t="s">
        <v>633</v>
      </c>
      <c r="H152" s="204">
        <v>0</v>
      </c>
      <c r="I152" s="183">
        <v>0</v>
      </c>
      <c r="J152" s="183">
        <v>0</v>
      </c>
      <c r="K152" s="183">
        <v>0</v>
      </c>
      <c r="L152" s="183">
        <v>0</v>
      </c>
      <c r="M152" s="183">
        <v>0</v>
      </c>
      <c r="N152" s="183">
        <v>0</v>
      </c>
      <c r="O152" s="183">
        <v>0</v>
      </c>
      <c r="P152" s="183">
        <v>0</v>
      </c>
      <c r="Q152" s="183">
        <v>0</v>
      </c>
      <c r="R152" s="183">
        <v>0</v>
      </c>
      <c r="S152" s="183">
        <v>0</v>
      </c>
      <c r="T152" s="183">
        <v>60700</v>
      </c>
      <c r="U152" s="183">
        <v>52500</v>
      </c>
      <c r="V152" s="183">
        <v>0</v>
      </c>
      <c r="W152" s="183">
        <v>0</v>
      </c>
      <c r="X152" s="183">
        <v>0</v>
      </c>
      <c r="Y152" s="183">
        <v>0</v>
      </c>
      <c r="Z152" s="183">
        <v>0</v>
      </c>
      <c r="AA152" s="183">
        <v>4653000</v>
      </c>
      <c r="AB152" s="183">
        <v>0</v>
      </c>
      <c r="AC152" s="183">
        <v>0</v>
      </c>
      <c r="AD152" s="183">
        <v>15</v>
      </c>
      <c r="AE152" s="183">
        <v>0</v>
      </c>
      <c r="AF152" s="183">
        <v>0</v>
      </c>
      <c r="AG152" s="183">
        <v>0</v>
      </c>
      <c r="AH152" s="183">
        <v>0</v>
      </c>
      <c r="AI152" s="183">
        <v>0</v>
      </c>
      <c r="AJ152" s="183">
        <v>0</v>
      </c>
      <c r="AK152" s="183">
        <v>0</v>
      </c>
      <c r="AL152" s="183">
        <v>0</v>
      </c>
      <c r="AM152" s="183">
        <v>0</v>
      </c>
      <c r="AN152" s="183">
        <v>0</v>
      </c>
      <c r="AO152" s="183">
        <v>0</v>
      </c>
      <c r="AP152" s="183">
        <v>0</v>
      </c>
      <c r="AQ152" s="183">
        <v>106560</v>
      </c>
      <c r="AR152" s="183">
        <v>0</v>
      </c>
      <c r="AS152" s="183">
        <v>0</v>
      </c>
      <c r="AT152" s="183">
        <v>0</v>
      </c>
      <c r="AU152" s="183">
        <v>0</v>
      </c>
      <c r="AV152" s="183">
        <v>0</v>
      </c>
      <c r="AW152" s="183">
        <v>0</v>
      </c>
      <c r="AX152" s="183">
        <v>0</v>
      </c>
      <c r="AY152" s="183">
        <v>0</v>
      </c>
      <c r="AZ152" s="183">
        <v>0</v>
      </c>
      <c r="BA152" s="183">
        <v>0</v>
      </c>
      <c r="BB152" s="183">
        <v>0</v>
      </c>
      <c r="BC152" s="183">
        <v>0</v>
      </c>
      <c r="BD152" s="183">
        <v>0</v>
      </c>
      <c r="BE152" s="183">
        <v>0</v>
      </c>
      <c r="BF152" s="183">
        <v>0</v>
      </c>
      <c r="BG152" s="183">
        <v>0</v>
      </c>
      <c r="BH152" s="183">
        <v>0</v>
      </c>
      <c r="BI152" s="183">
        <v>0</v>
      </c>
      <c r="BJ152" s="183">
        <v>0</v>
      </c>
      <c r="BK152" s="183">
        <v>0</v>
      </c>
      <c r="BL152" s="183">
        <v>0</v>
      </c>
      <c r="BM152" s="183">
        <v>13387835.140000001</v>
      </c>
      <c r="BN152" s="183">
        <v>0</v>
      </c>
      <c r="BO152" s="183">
        <v>0</v>
      </c>
      <c r="BP152" s="183">
        <v>0</v>
      </c>
      <c r="BQ152" s="183">
        <v>0</v>
      </c>
      <c r="BR152" s="183">
        <v>0</v>
      </c>
      <c r="BS152" s="183">
        <v>0</v>
      </c>
      <c r="BT152" s="183">
        <v>0</v>
      </c>
      <c r="BU152" s="183">
        <v>0</v>
      </c>
      <c r="BV152" s="183">
        <v>0</v>
      </c>
      <c r="BW152" s="183">
        <v>0</v>
      </c>
      <c r="BX152" s="183">
        <v>0</v>
      </c>
      <c r="BY152" s="183">
        <v>0</v>
      </c>
      <c r="BZ152" s="183">
        <v>0</v>
      </c>
      <c r="CA152" s="183">
        <v>0</v>
      </c>
      <c r="CB152" s="183">
        <v>0</v>
      </c>
      <c r="CC152" s="205">
        <f t="shared" si="21"/>
        <v>18260610.140000001</v>
      </c>
      <c r="CD152" s="101"/>
      <c r="CE152" s="101"/>
      <c r="CF152" s="101"/>
      <c r="CG152" s="101"/>
      <c r="CH152" s="101"/>
      <c r="CI152" s="101"/>
    </row>
    <row r="153" spans="1:87" s="102" customFormat="1">
      <c r="A153" s="134" t="s">
        <v>1648</v>
      </c>
      <c r="B153" s="295" t="s">
        <v>24</v>
      </c>
      <c r="C153" s="296" t="s">
        <v>25</v>
      </c>
      <c r="D153" s="297">
        <v>45110</v>
      </c>
      <c r="E153" s="296" t="s">
        <v>25</v>
      </c>
      <c r="F153" s="298" t="s">
        <v>634</v>
      </c>
      <c r="G153" s="299" t="s">
        <v>635</v>
      </c>
      <c r="H153" s="204">
        <v>2159079.2200000002</v>
      </c>
      <c r="I153" s="183">
        <v>2255008.02</v>
      </c>
      <c r="J153" s="183">
        <v>1256231.3999999999</v>
      </c>
      <c r="K153" s="183">
        <v>97160</v>
      </c>
      <c r="L153" s="183">
        <v>393166.9</v>
      </c>
      <c r="M153" s="183">
        <v>49035.59</v>
      </c>
      <c r="N153" s="183">
        <v>23388887.670000002</v>
      </c>
      <c r="O153" s="183">
        <v>29600</v>
      </c>
      <c r="P153" s="183">
        <v>83032</v>
      </c>
      <c r="Q153" s="183">
        <v>222809</v>
      </c>
      <c r="R153" s="183">
        <v>8000</v>
      </c>
      <c r="S153" s="183">
        <v>645687.69999999995</v>
      </c>
      <c r="T153" s="183">
        <v>93079.5</v>
      </c>
      <c r="U153" s="183">
        <v>16405</v>
      </c>
      <c r="V153" s="183">
        <v>214792.42</v>
      </c>
      <c r="W153" s="183">
        <v>35076.11</v>
      </c>
      <c r="X153" s="183">
        <v>73202.7</v>
      </c>
      <c r="Y153" s="183">
        <v>97770</v>
      </c>
      <c r="Z153" s="183">
        <v>6810761.6900000004</v>
      </c>
      <c r="AA153" s="183">
        <v>203030.49</v>
      </c>
      <c r="AB153" s="183">
        <v>326750</v>
      </c>
      <c r="AC153" s="183">
        <v>104651.27</v>
      </c>
      <c r="AD153" s="183">
        <v>213968.6</v>
      </c>
      <c r="AE153" s="183">
        <v>133271</v>
      </c>
      <c r="AF153" s="183">
        <v>114586</v>
      </c>
      <c r="AG153" s="183">
        <v>64607</v>
      </c>
      <c r="AH153" s="183">
        <v>1129972.52</v>
      </c>
      <c r="AI153" s="183">
        <v>5605824.75</v>
      </c>
      <c r="AJ153" s="183">
        <v>128185</v>
      </c>
      <c r="AK153" s="183">
        <v>200</v>
      </c>
      <c r="AL153" s="183">
        <v>2100</v>
      </c>
      <c r="AM153" s="183">
        <v>8200</v>
      </c>
      <c r="AN153" s="183">
        <v>383090.15</v>
      </c>
      <c r="AO153" s="183">
        <v>117394.8</v>
      </c>
      <c r="AP153" s="183">
        <v>309825.40000000002</v>
      </c>
      <c r="AQ153" s="183">
        <v>127015</v>
      </c>
      <c r="AR153" s="183">
        <v>12000</v>
      </c>
      <c r="AS153" s="183">
        <v>25350</v>
      </c>
      <c r="AT153" s="183">
        <v>29185</v>
      </c>
      <c r="AU153" s="183">
        <v>563534.71</v>
      </c>
      <c r="AV153" s="183">
        <v>20423.03</v>
      </c>
      <c r="AW153" s="183">
        <v>0</v>
      </c>
      <c r="AX153" s="183">
        <v>80960.33</v>
      </c>
      <c r="AY153" s="183">
        <v>2915.9</v>
      </c>
      <c r="AZ153" s="183">
        <v>0</v>
      </c>
      <c r="BA153" s="183">
        <v>3960</v>
      </c>
      <c r="BB153" s="183">
        <v>12940254.68</v>
      </c>
      <c r="BC153" s="183">
        <v>3684992.82</v>
      </c>
      <c r="BD153" s="183">
        <v>241054.05</v>
      </c>
      <c r="BE153" s="183">
        <v>327148.90999999997</v>
      </c>
      <c r="BF153" s="183">
        <v>133180</v>
      </c>
      <c r="BG153" s="183">
        <v>1185947.22</v>
      </c>
      <c r="BH153" s="183">
        <v>443902.29</v>
      </c>
      <c r="BI153" s="183">
        <v>384684.92</v>
      </c>
      <c r="BJ153" s="183">
        <v>179705</v>
      </c>
      <c r="BK153" s="183">
        <v>28657</v>
      </c>
      <c r="BL153" s="183">
        <v>5544</v>
      </c>
      <c r="BM153" s="183">
        <v>15198034.92</v>
      </c>
      <c r="BN153" s="183">
        <v>0</v>
      </c>
      <c r="BO153" s="183">
        <v>33145.5</v>
      </c>
      <c r="BP153" s="183">
        <v>750</v>
      </c>
      <c r="BQ153" s="183">
        <v>63700</v>
      </c>
      <c r="BR153" s="183">
        <v>18000</v>
      </c>
      <c r="BS153" s="183">
        <v>89468</v>
      </c>
      <c r="BT153" s="183">
        <v>4304994.97</v>
      </c>
      <c r="BU153" s="183">
        <v>7600</v>
      </c>
      <c r="BV153" s="183">
        <v>24629</v>
      </c>
      <c r="BW153" s="183">
        <v>951155.71</v>
      </c>
      <c r="BX153" s="183">
        <v>819389.94</v>
      </c>
      <c r="BY153" s="183">
        <v>339481.11</v>
      </c>
      <c r="BZ153" s="183">
        <v>80720.72</v>
      </c>
      <c r="CA153" s="183">
        <v>48100</v>
      </c>
      <c r="CB153" s="183">
        <v>548546</v>
      </c>
      <c r="CC153" s="205">
        <f t="shared" si="21"/>
        <v>89722572.62999998</v>
      </c>
      <c r="CD153" s="101"/>
      <c r="CE153" s="101"/>
      <c r="CF153" s="101"/>
      <c r="CG153" s="101"/>
      <c r="CH153" s="101"/>
      <c r="CI153" s="101"/>
    </row>
    <row r="154" spans="1:87" s="102" customFormat="1">
      <c r="A154" s="134" t="s">
        <v>1648</v>
      </c>
      <c r="B154" s="295" t="s">
        <v>24</v>
      </c>
      <c r="C154" s="296" t="s">
        <v>25</v>
      </c>
      <c r="D154" s="297">
        <v>45110</v>
      </c>
      <c r="E154" s="296" t="s">
        <v>25</v>
      </c>
      <c r="F154" s="298" t="s">
        <v>636</v>
      </c>
      <c r="G154" s="299" t="s">
        <v>637</v>
      </c>
      <c r="H154" s="204">
        <v>0</v>
      </c>
      <c r="I154" s="183">
        <v>0</v>
      </c>
      <c r="J154" s="183">
        <v>0</v>
      </c>
      <c r="K154" s="183">
        <v>15610</v>
      </c>
      <c r="L154" s="183">
        <v>0</v>
      </c>
      <c r="M154" s="183">
        <v>0</v>
      </c>
      <c r="N154" s="183">
        <v>0</v>
      </c>
      <c r="O154" s="183">
        <v>36466</v>
      </c>
      <c r="P154" s="183">
        <v>0</v>
      </c>
      <c r="Q154" s="183">
        <v>61590</v>
      </c>
      <c r="R154" s="183">
        <v>158370</v>
      </c>
      <c r="S154" s="183">
        <v>21830</v>
      </c>
      <c r="T154" s="183">
        <v>0</v>
      </c>
      <c r="U154" s="183">
        <v>27990</v>
      </c>
      <c r="V154" s="183">
        <v>0</v>
      </c>
      <c r="W154" s="183">
        <v>20900</v>
      </c>
      <c r="X154" s="183">
        <v>0</v>
      </c>
      <c r="Y154" s="183">
        <v>0</v>
      </c>
      <c r="Z154" s="183">
        <v>128640</v>
      </c>
      <c r="AA154" s="183">
        <v>286340</v>
      </c>
      <c r="AB154" s="183">
        <v>26510</v>
      </c>
      <c r="AC154" s="183">
        <v>112441</v>
      </c>
      <c r="AD154" s="183">
        <v>44730</v>
      </c>
      <c r="AE154" s="183">
        <v>0</v>
      </c>
      <c r="AF154" s="183">
        <v>58240</v>
      </c>
      <c r="AG154" s="183">
        <v>24290</v>
      </c>
      <c r="AH154" s="183">
        <v>0</v>
      </c>
      <c r="AI154" s="183">
        <v>54270</v>
      </c>
      <c r="AJ154" s="183">
        <v>42320</v>
      </c>
      <c r="AK154" s="183">
        <v>0</v>
      </c>
      <c r="AL154" s="183">
        <v>34670</v>
      </c>
      <c r="AM154" s="183">
        <v>6870</v>
      </c>
      <c r="AN154" s="183">
        <v>0</v>
      </c>
      <c r="AO154" s="183">
        <v>0</v>
      </c>
      <c r="AP154" s="183">
        <v>27525</v>
      </c>
      <c r="AQ154" s="183">
        <v>10290</v>
      </c>
      <c r="AR154" s="183">
        <v>28860</v>
      </c>
      <c r="AS154" s="183">
        <v>26580</v>
      </c>
      <c r="AT154" s="183">
        <v>58230</v>
      </c>
      <c r="AU154" s="183">
        <v>142890</v>
      </c>
      <c r="AV154" s="183">
        <v>51420</v>
      </c>
      <c r="AW154" s="183">
        <v>83211</v>
      </c>
      <c r="AX154" s="183">
        <v>55429</v>
      </c>
      <c r="AY154" s="183">
        <v>0</v>
      </c>
      <c r="AZ154" s="183">
        <v>11830</v>
      </c>
      <c r="BA154" s="183">
        <v>33402</v>
      </c>
      <c r="BB154" s="183">
        <v>0</v>
      </c>
      <c r="BC154" s="183">
        <v>0</v>
      </c>
      <c r="BD154" s="183">
        <v>0</v>
      </c>
      <c r="BE154" s="183">
        <v>0</v>
      </c>
      <c r="BF154" s="183">
        <v>0</v>
      </c>
      <c r="BG154" s="183">
        <v>337610</v>
      </c>
      <c r="BH154" s="183">
        <v>0</v>
      </c>
      <c r="BI154" s="183">
        <v>0</v>
      </c>
      <c r="BJ154" s="183">
        <v>12030</v>
      </c>
      <c r="BK154" s="183">
        <v>1200</v>
      </c>
      <c r="BL154" s="183">
        <v>0</v>
      </c>
      <c r="BM154" s="183">
        <v>0</v>
      </c>
      <c r="BN154" s="183">
        <v>0</v>
      </c>
      <c r="BO154" s="183">
        <v>0</v>
      </c>
      <c r="BP154" s="183">
        <v>3470</v>
      </c>
      <c r="BQ154" s="183">
        <v>0</v>
      </c>
      <c r="BR154" s="183">
        <v>0</v>
      </c>
      <c r="BS154" s="183">
        <v>0</v>
      </c>
      <c r="BT154" s="183">
        <v>27510</v>
      </c>
      <c r="BU154" s="183">
        <v>11610</v>
      </c>
      <c r="BV154" s="183">
        <v>9570</v>
      </c>
      <c r="BW154" s="183">
        <v>13490</v>
      </c>
      <c r="BX154" s="183">
        <v>4950</v>
      </c>
      <c r="BY154" s="183">
        <v>30910</v>
      </c>
      <c r="BZ154" s="183">
        <v>15800</v>
      </c>
      <c r="CA154" s="183">
        <v>180</v>
      </c>
      <c r="CB154" s="183">
        <v>0</v>
      </c>
      <c r="CC154" s="205">
        <f t="shared" si="21"/>
        <v>2160074</v>
      </c>
      <c r="CD154" s="101"/>
      <c r="CE154" s="101"/>
      <c r="CF154" s="101"/>
      <c r="CG154" s="101"/>
      <c r="CH154" s="101"/>
      <c r="CI154" s="101"/>
    </row>
    <row r="155" spans="1:87" s="102" customFormat="1">
      <c r="A155" s="134" t="s">
        <v>1648</v>
      </c>
      <c r="B155" s="295" t="s">
        <v>24</v>
      </c>
      <c r="C155" s="296" t="s">
        <v>25</v>
      </c>
      <c r="D155" s="297">
        <v>45110</v>
      </c>
      <c r="E155" s="296" t="s">
        <v>25</v>
      </c>
      <c r="F155" s="298" t="s">
        <v>638</v>
      </c>
      <c r="G155" s="299" t="s">
        <v>639</v>
      </c>
      <c r="H155" s="250">
        <v>0</v>
      </c>
      <c r="I155" s="250">
        <v>0</v>
      </c>
      <c r="J155" s="250">
        <v>0</v>
      </c>
      <c r="K155" s="250">
        <v>0</v>
      </c>
      <c r="L155" s="250">
        <v>0</v>
      </c>
      <c r="M155" s="250">
        <v>0</v>
      </c>
      <c r="N155" s="250">
        <v>0</v>
      </c>
      <c r="O155" s="250">
        <v>0</v>
      </c>
      <c r="P155" s="250">
        <v>0</v>
      </c>
      <c r="Q155" s="250">
        <v>0</v>
      </c>
      <c r="R155" s="250">
        <v>0</v>
      </c>
      <c r="S155" s="250">
        <v>0</v>
      </c>
      <c r="T155" s="250">
        <v>0</v>
      </c>
      <c r="U155" s="250">
        <v>0</v>
      </c>
      <c r="V155" s="250">
        <v>0</v>
      </c>
      <c r="W155" s="250">
        <v>0</v>
      </c>
      <c r="X155" s="250">
        <v>0</v>
      </c>
      <c r="Y155" s="250">
        <v>0</v>
      </c>
      <c r="Z155" s="250">
        <v>0</v>
      </c>
      <c r="AA155" s="250">
        <v>0</v>
      </c>
      <c r="AB155" s="250">
        <v>0</v>
      </c>
      <c r="AC155" s="250">
        <v>0</v>
      </c>
      <c r="AD155" s="250">
        <v>0</v>
      </c>
      <c r="AE155" s="250">
        <v>0</v>
      </c>
      <c r="AF155" s="250">
        <v>0</v>
      </c>
      <c r="AG155" s="250">
        <v>0</v>
      </c>
      <c r="AH155" s="250">
        <v>0</v>
      </c>
      <c r="AI155" s="250">
        <v>0</v>
      </c>
      <c r="AJ155" s="250">
        <v>0</v>
      </c>
      <c r="AK155" s="250">
        <v>0</v>
      </c>
      <c r="AL155" s="250">
        <v>0</v>
      </c>
      <c r="AM155" s="250">
        <v>0</v>
      </c>
      <c r="AN155" s="250">
        <v>0</v>
      </c>
      <c r="AO155" s="250">
        <v>0</v>
      </c>
      <c r="AP155" s="250">
        <v>0</v>
      </c>
      <c r="AQ155" s="250">
        <v>0</v>
      </c>
      <c r="AR155" s="250">
        <v>0</v>
      </c>
      <c r="AS155" s="250">
        <v>0</v>
      </c>
      <c r="AT155" s="250">
        <v>0</v>
      </c>
      <c r="AU155" s="250">
        <v>0</v>
      </c>
      <c r="AV155" s="250">
        <v>0</v>
      </c>
      <c r="AW155" s="250">
        <v>0</v>
      </c>
      <c r="AX155" s="250">
        <v>0</v>
      </c>
      <c r="AY155" s="250">
        <v>0</v>
      </c>
      <c r="AZ155" s="250">
        <v>0</v>
      </c>
      <c r="BA155" s="250">
        <v>0</v>
      </c>
      <c r="BB155" s="250">
        <v>0</v>
      </c>
      <c r="BC155" s="250">
        <v>0</v>
      </c>
      <c r="BD155" s="250">
        <v>0</v>
      </c>
      <c r="BE155" s="250">
        <v>0</v>
      </c>
      <c r="BF155" s="250">
        <v>0</v>
      </c>
      <c r="BG155" s="250">
        <v>0</v>
      </c>
      <c r="BH155" s="250">
        <v>0</v>
      </c>
      <c r="BI155" s="250">
        <v>0</v>
      </c>
      <c r="BJ155" s="250">
        <v>0</v>
      </c>
      <c r="BK155" s="250">
        <v>0</v>
      </c>
      <c r="BL155" s="250">
        <v>0</v>
      </c>
      <c r="BM155" s="250">
        <v>0</v>
      </c>
      <c r="BN155" s="250">
        <v>0</v>
      </c>
      <c r="BO155" s="250">
        <v>0</v>
      </c>
      <c r="BP155" s="250">
        <v>0</v>
      </c>
      <c r="BQ155" s="250">
        <v>0</v>
      </c>
      <c r="BR155" s="250">
        <v>0</v>
      </c>
      <c r="BS155" s="250">
        <v>0</v>
      </c>
      <c r="BT155" s="250">
        <v>0</v>
      </c>
      <c r="BU155" s="250">
        <v>0</v>
      </c>
      <c r="BV155" s="250">
        <v>0</v>
      </c>
      <c r="BW155" s="250">
        <v>0</v>
      </c>
      <c r="BX155" s="250">
        <v>0</v>
      </c>
      <c r="BY155" s="250">
        <v>0</v>
      </c>
      <c r="BZ155" s="250">
        <v>0</v>
      </c>
      <c r="CA155" s="250">
        <v>0</v>
      </c>
      <c r="CB155" s="250">
        <v>0</v>
      </c>
      <c r="CC155" s="205">
        <f t="shared" si="21"/>
        <v>0</v>
      </c>
      <c r="CD155" s="101"/>
      <c r="CE155" s="101"/>
      <c r="CF155" s="101"/>
      <c r="CG155" s="101"/>
      <c r="CH155" s="101"/>
      <c r="CI155" s="101"/>
    </row>
    <row r="156" spans="1:87" s="102" customFormat="1">
      <c r="A156" s="134" t="s">
        <v>1648</v>
      </c>
      <c r="B156" s="295" t="s">
        <v>24</v>
      </c>
      <c r="C156" s="296" t="s">
        <v>25</v>
      </c>
      <c r="D156" s="297">
        <v>45110</v>
      </c>
      <c r="E156" s="296" t="s">
        <v>25</v>
      </c>
      <c r="F156" s="298" t="s">
        <v>640</v>
      </c>
      <c r="G156" s="299" t="s">
        <v>641</v>
      </c>
      <c r="H156" s="204">
        <v>0</v>
      </c>
      <c r="I156" s="183">
        <v>64815</v>
      </c>
      <c r="J156" s="183">
        <v>822700.43</v>
      </c>
      <c r="K156" s="183">
        <v>0</v>
      </c>
      <c r="L156" s="183">
        <v>66135.199999999997</v>
      </c>
      <c r="M156" s="183">
        <v>76372.31</v>
      </c>
      <c r="N156" s="183">
        <v>0</v>
      </c>
      <c r="O156" s="183">
        <v>0</v>
      </c>
      <c r="P156" s="183">
        <v>0</v>
      </c>
      <c r="Q156" s="183">
        <v>0</v>
      </c>
      <c r="R156" s="183">
        <v>0</v>
      </c>
      <c r="S156" s="183">
        <v>0</v>
      </c>
      <c r="T156" s="183">
        <v>0</v>
      </c>
      <c r="U156" s="183">
        <v>0</v>
      </c>
      <c r="V156" s="183">
        <v>0</v>
      </c>
      <c r="W156" s="183">
        <v>0</v>
      </c>
      <c r="X156" s="183">
        <v>0</v>
      </c>
      <c r="Y156" s="183">
        <v>0</v>
      </c>
      <c r="Z156" s="183">
        <v>0</v>
      </c>
      <c r="AA156" s="183">
        <v>0</v>
      </c>
      <c r="AB156" s="183">
        <v>0</v>
      </c>
      <c r="AC156" s="183">
        <v>0</v>
      </c>
      <c r="AD156" s="183">
        <v>0</v>
      </c>
      <c r="AE156" s="183">
        <v>0</v>
      </c>
      <c r="AF156" s="183">
        <v>0</v>
      </c>
      <c r="AG156" s="183">
        <v>0</v>
      </c>
      <c r="AH156" s="183">
        <v>14000</v>
      </c>
      <c r="AI156" s="183">
        <v>0</v>
      </c>
      <c r="AJ156" s="183">
        <v>0</v>
      </c>
      <c r="AK156" s="183">
        <v>0</v>
      </c>
      <c r="AL156" s="183">
        <v>0</v>
      </c>
      <c r="AM156" s="183">
        <v>0</v>
      </c>
      <c r="AN156" s="183">
        <v>0</v>
      </c>
      <c r="AO156" s="183">
        <v>0</v>
      </c>
      <c r="AP156" s="183">
        <v>0</v>
      </c>
      <c r="AQ156" s="183">
        <v>0</v>
      </c>
      <c r="AR156" s="183">
        <v>0</v>
      </c>
      <c r="AS156" s="183">
        <v>0</v>
      </c>
      <c r="AT156" s="183">
        <v>0</v>
      </c>
      <c r="AU156" s="183">
        <v>0</v>
      </c>
      <c r="AV156" s="183">
        <v>0</v>
      </c>
      <c r="AW156" s="183">
        <v>0</v>
      </c>
      <c r="AX156" s="183">
        <v>0</v>
      </c>
      <c r="AY156" s="183">
        <v>0</v>
      </c>
      <c r="AZ156" s="183">
        <v>0</v>
      </c>
      <c r="BA156" s="183">
        <v>0</v>
      </c>
      <c r="BB156" s="183">
        <v>92200</v>
      </c>
      <c r="BC156" s="183">
        <v>0</v>
      </c>
      <c r="BD156" s="183">
        <v>0</v>
      </c>
      <c r="BE156" s="183">
        <v>0</v>
      </c>
      <c r="BF156" s="183">
        <v>0</v>
      </c>
      <c r="BG156" s="183">
        <v>0</v>
      </c>
      <c r="BH156" s="183">
        <v>0</v>
      </c>
      <c r="BI156" s="183">
        <v>0</v>
      </c>
      <c r="BJ156" s="183">
        <v>0</v>
      </c>
      <c r="BK156" s="183">
        <v>0</v>
      </c>
      <c r="BL156" s="183">
        <v>0</v>
      </c>
      <c r="BM156" s="183">
        <v>0</v>
      </c>
      <c r="BN156" s="183">
        <v>0</v>
      </c>
      <c r="BO156" s="183">
        <v>0</v>
      </c>
      <c r="BP156" s="183">
        <v>0</v>
      </c>
      <c r="BQ156" s="183">
        <v>0</v>
      </c>
      <c r="BR156" s="183">
        <v>0</v>
      </c>
      <c r="BS156" s="183">
        <v>0</v>
      </c>
      <c r="BT156" s="183">
        <v>0</v>
      </c>
      <c r="BU156" s="183">
        <v>0</v>
      </c>
      <c r="BV156" s="183">
        <v>0</v>
      </c>
      <c r="BW156" s="183">
        <v>0</v>
      </c>
      <c r="BX156" s="183">
        <v>0</v>
      </c>
      <c r="BY156" s="183">
        <v>0</v>
      </c>
      <c r="BZ156" s="183">
        <v>0</v>
      </c>
      <c r="CA156" s="183">
        <v>0</v>
      </c>
      <c r="CB156" s="183">
        <v>0</v>
      </c>
      <c r="CC156" s="205">
        <f t="shared" si="21"/>
        <v>1136222.94</v>
      </c>
      <c r="CD156" s="101"/>
      <c r="CE156" s="101"/>
      <c r="CF156" s="101"/>
      <c r="CG156" s="101"/>
      <c r="CH156" s="101"/>
      <c r="CI156" s="101"/>
    </row>
    <row r="157" spans="1:87" s="102" customFormat="1">
      <c r="A157" s="134" t="s">
        <v>1648</v>
      </c>
      <c r="B157" s="295" t="s">
        <v>24</v>
      </c>
      <c r="C157" s="296" t="s">
        <v>25</v>
      </c>
      <c r="D157" s="297">
        <v>45110</v>
      </c>
      <c r="E157" s="296" t="s">
        <v>25</v>
      </c>
      <c r="F157" s="298" t="s">
        <v>642</v>
      </c>
      <c r="G157" s="299" t="s">
        <v>643</v>
      </c>
      <c r="H157" s="204">
        <v>0</v>
      </c>
      <c r="I157" s="204">
        <v>0</v>
      </c>
      <c r="J157" s="204">
        <v>18641600</v>
      </c>
      <c r="K157" s="204">
        <v>0</v>
      </c>
      <c r="L157" s="204">
        <v>0</v>
      </c>
      <c r="M157" s="204">
        <v>0</v>
      </c>
      <c r="N157" s="204">
        <v>0</v>
      </c>
      <c r="O157" s="204">
        <v>5306939</v>
      </c>
      <c r="P157" s="204">
        <v>0</v>
      </c>
      <c r="Q157" s="204">
        <v>11720100</v>
      </c>
      <c r="R157" s="204">
        <v>0</v>
      </c>
      <c r="S157" s="204">
        <v>0</v>
      </c>
      <c r="T157" s="204">
        <v>2445000</v>
      </c>
      <c r="U157" s="204">
        <v>14819962</v>
      </c>
      <c r="V157" s="204">
        <v>0</v>
      </c>
      <c r="W157" s="204">
        <v>0</v>
      </c>
      <c r="X157" s="204">
        <v>0</v>
      </c>
      <c r="Y157" s="204">
        <v>0</v>
      </c>
      <c r="Z157" s="204">
        <v>0</v>
      </c>
      <c r="AA157" s="204">
        <v>0</v>
      </c>
      <c r="AB157" s="204">
        <v>0</v>
      </c>
      <c r="AC157" s="204">
        <v>0</v>
      </c>
      <c r="AD157" s="204">
        <v>1642000</v>
      </c>
      <c r="AE157" s="204">
        <v>0</v>
      </c>
      <c r="AF157" s="204">
        <v>0</v>
      </c>
      <c r="AG157" s="204">
        <v>0</v>
      </c>
      <c r="AH157" s="204">
        <v>0</v>
      </c>
      <c r="AI157" s="204">
        <v>150000</v>
      </c>
      <c r="AJ157" s="204">
        <v>0</v>
      </c>
      <c r="AK157" s="204">
        <v>0</v>
      </c>
      <c r="AL157" s="204">
        <v>0</v>
      </c>
      <c r="AM157" s="204">
        <v>0</v>
      </c>
      <c r="AN157" s="204">
        <v>0</v>
      </c>
      <c r="AO157" s="204">
        <v>0</v>
      </c>
      <c r="AP157" s="204">
        <v>0</v>
      </c>
      <c r="AQ157" s="204">
        <v>0</v>
      </c>
      <c r="AR157" s="204">
        <v>150000</v>
      </c>
      <c r="AS157" s="204">
        <v>0</v>
      </c>
      <c r="AT157" s="204">
        <v>0</v>
      </c>
      <c r="AU157" s="204">
        <v>0</v>
      </c>
      <c r="AV157" s="204">
        <v>40050</v>
      </c>
      <c r="AW157" s="204">
        <v>0</v>
      </c>
      <c r="AX157" s="204">
        <v>0</v>
      </c>
      <c r="AY157" s="204">
        <v>0</v>
      </c>
      <c r="AZ157" s="204">
        <v>0</v>
      </c>
      <c r="BA157" s="204">
        <v>0</v>
      </c>
      <c r="BB157" s="204">
        <v>0</v>
      </c>
      <c r="BC157" s="204">
        <v>0</v>
      </c>
      <c r="BD157" s="204">
        <v>2318600</v>
      </c>
      <c r="BE157" s="204">
        <v>0</v>
      </c>
      <c r="BF157" s="204">
        <v>0</v>
      </c>
      <c r="BG157" s="204">
        <v>0</v>
      </c>
      <c r="BH157" s="204">
        <v>0</v>
      </c>
      <c r="BI157" s="204">
        <v>784000</v>
      </c>
      <c r="BJ157" s="204">
        <v>1100000</v>
      </c>
      <c r="BK157" s="204">
        <v>0</v>
      </c>
      <c r="BL157" s="204">
        <v>0</v>
      </c>
      <c r="BM157" s="204">
        <v>0</v>
      </c>
      <c r="BN157" s="204">
        <v>0</v>
      </c>
      <c r="BO157" s="204">
        <v>2190000</v>
      </c>
      <c r="BP157" s="204">
        <v>0</v>
      </c>
      <c r="BQ157" s="204">
        <v>0</v>
      </c>
      <c r="BR157" s="204">
        <v>0</v>
      </c>
      <c r="BS157" s="204">
        <v>0</v>
      </c>
      <c r="BT157" s="204">
        <v>0</v>
      </c>
      <c r="BU157" s="204">
        <v>0</v>
      </c>
      <c r="BV157" s="204">
        <v>0</v>
      </c>
      <c r="BW157" s="204">
        <v>0</v>
      </c>
      <c r="BX157" s="204">
        <v>0</v>
      </c>
      <c r="BY157" s="204">
        <v>6034111.1299999999</v>
      </c>
      <c r="BZ157" s="204">
        <v>0</v>
      </c>
      <c r="CA157" s="204">
        <v>0</v>
      </c>
      <c r="CB157" s="204">
        <v>0</v>
      </c>
      <c r="CC157" s="205">
        <f t="shared" si="21"/>
        <v>67342362.129999995</v>
      </c>
      <c r="CD157" s="101"/>
      <c r="CE157" s="101"/>
      <c r="CF157" s="101"/>
      <c r="CG157" s="101"/>
      <c r="CH157" s="101"/>
      <c r="CI157" s="101"/>
    </row>
    <row r="158" spans="1:87" s="102" customFormat="1">
      <c r="A158" s="134" t="s">
        <v>1648</v>
      </c>
      <c r="B158" s="295" t="s">
        <v>24</v>
      </c>
      <c r="C158" s="296" t="s">
        <v>25</v>
      </c>
      <c r="D158" s="297">
        <v>45110</v>
      </c>
      <c r="E158" s="296" t="s">
        <v>25</v>
      </c>
      <c r="F158" s="298" t="s">
        <v>644</v>
      </c>
      <c r="G158" s="299" t="s">
        <v>645</v>
      </c>
      <c r="H158" s="204">
        <v>7905014.6900000004</v>
      </c>
      <c r="I158" s="183">
        <v>500000</v>
      </c>
      <c r="J158" s="183">
        <v>0</v>
      </c>
      <c r="K158" s="183">
        <v>0</v>
      </c>
      <c r="L158" s="183">
        <v>259920</v>
      </c>
      <c r="M158" s="183">
        <v>0</v>
      </c>
      <c r="N158" s="183">
        <v>3465600</v>
      </c>
      <c r="O158" s="183">
        <v>11150</v>
      </c>
      <c r="P158" s="183">
        <v>0</v>
      </c>
      <c r="Q158" s="183">
        <v>0</v>
      </c>
      <c r="R158" s="183">
        <v>0</v>
      </c>
      <c r="S158" s="183">
        <v>0</v>
      </c>
      <c r="T158" s="183">
        <v>0</v>
      </c>
      <c r="U158" s="183">
        <v>0</v>
      </c>
      <c r="V158" s="183">
        <v>0</v>
      </c>
      <c r="W158" s="183">
        <v>10625</v>
      </c>
      <c r="X158" s="183">
        <v>0</v>
      </c>
      <c r="Y158" s="183">
        <v>0</v>
      </c>
      <c r="Z158" s="183">
        <v>44790</v>
      </c>
      <c r="AA158" s="183">
        <v>0</v>
      </c>
      <c r="AB158" s="183">
        <v>0</v>
      </c>
      <c r="AC158" s="183">
        <v>0</v>
      </c>
      <c r="AD158" s="183">
        <v>0</v>
      </c>
      <c r="AE158" s="183">
        <v>0</v>
      </c>
      <c r="AF158" s="183">
        <v>0</v>
      </c>
      <c r="AG158" s="183">
        <v>0</v>
      </c>
      <c r="AH158" s="183">
        <v>0</v>
      </c>
      <c r="AI158" s="183">
        <v>0</v>
      </c>
      <c r="AJ158" s="183">
        <v>0</v>
      </c>
      <c r="AK158" s="183">
        <v>0</v>
      </c>
      <c r="AL158" s="183">
        <v>0</v>
      </c>
      <c r="AM158" s="183">
        <v>0</v>
      </c>
      <c r="AN158" s="183">
        <v>0</v>
      </c>
      <c r="AO158" s="183">
        <v>0</v>
      </c>
      <c r="AP158" s="183">
        <v>0</v>
      </c>
      <c r="AQ158" s="183">
        <v>0</v>
      </c>
      <c r="AR158" s="183">
        <v>0</v>
      </c>
      <c r="AS158" s="183">
        <v>0</v>
      </c>
      <c r="AT158" s="183">
        <v>0</v>
      </c>
      <c r="AU158" s="183">
        <v>8900</v>
      </c>
      <c r="AV158" s="183">
        <v>0</v>
      </c>
      <c r="AW158" s="183">
        <v>0</v>
      </c>
      <c r="AX158" s="183">
        <v>0</v>
      </c>
      <c r="AY158" s="183">
        <v>0</v>
      </c>
      <c r="AZ158" s="183">
        <v>187500</v>
      </c>
      <c r="BA158" s="183">
        <v>0</v>
      </c>
      <c r="BB158" s="183">
        <v>0</v>
      </c>
      <c r="BC158" s="183">
        <v>0</v>
      </c>
      <c r="BD158" s="183">
        <v>0</v>
      </c>
      <c r="BE158" s="183">
        <v>0</v>
      </c>
      <c r="BF158" s="183">
        <v>0</v>
      </c>
      <c r="BG158" s="183">
        <v>0</v>
      </c>
      <c r="BH158" s="183">
        <v>0</v>
      </c>
      <c r="BI158" s="183">
        <v>59724.98</v>
      </c>
      <c r="BJ158" s="183">
        <v>0</v>
      </c>
      <c r="BK158" s="183">
        <v>33225</v>
      </c>
      <c r="BL158" s="183">
        <v>0</v>
      </c>
      <c r="BM158" s="183">
        <v>0</v>
      </c>
      <c r="BN158" s="183">
        <v>0</v>
      </c>
      <c r="BO158" s="183">
        <v>666109</v>
      </c>
      <c r="BP158" s="183">
        <v>802468</v>
      </c>
      <c r="BQ158" s="183">
        <v>11600</v>
      </c>
      <c r="BR158" s="183">
        <v>0</v>
      </c>
      <c r="BS158" s="183">
        <v>0</v>
      </c>
      <c r="BT158" s="183">
        <v>80825</v>
      </c>
      <c r="BU158" s="183">
        <v>0</v>
      </c>
      <c r="BV158" s="183">
        <v>0</v>
      </c>
      <c r="BW158" s="183">
        <v>0</v>
      </c>
      <c r="BX158" s="183">
        <v>0</v>
      </c>
      <c r="BY158" s="183">
        <v>0</v>
      </c>
      <c r="BZ158" s="183">
        <v>0</v>
      </c>
      <c r="CA158" s="183">
        <v>0</v>
      </c>
      <c r="CB158" s="183">
        <v>0</v>
      </c>
      <c r="CC158" s="205">
        <f t="shared" si="21"/>
        <v>14047451.670000002</v>
      </c>
      <c r="CD158" s="101"/>
      <c r="CE158" s="101"/>
      <c r="CF158" s="101"/>
      <c r="CG158" s="101"/>
      <c r="CH158" s="101"/>
      <c r="CI158" s="101"/>
    </row>
    <row r="159" spans="1:87" s="102" customFormat="1">
      <c r="A159" s="134" t="s">
        <v>1648</v>
      </c>
      <c r="B159" s="295" t="s">
        <v>24</v>
      </c>
      <c r="C159" s="296" t="s">
        <v>25</v>
      </c>
      <c r="D159" s="297">
        <v>45110</v>
      </c>
      <c r="E159" s="296" t="s">
        <v>25</v>
      </c>
      <c r="F159" s="298" t="s">
        <v>646</v>
      </c>
      <c r="G159" s="299" t="s">
        <v>1708</v>
      </c>
      <c r="H159" s="204">
        <v>0</v>
      </c>
      <c r="I159" s="183">
        <v>0</v>
      </c>
      <c r="J159" s="183">
        <v>11211966.529999999</v>
      </c>
      <c r="K159" s="183">
        <v>5885400</v>
      </c>
      <c r="L159" s="183">
        <v>4159196.28</v>
      </c>
      <c r="M159" s="183">
        <v>3080954.83</v>
      </c>
      <c r="N159" s="183">
        <v>324933</v>
      </c>
      <c r="O159" s="183">
        <v>14801511</v>
      </c>
      <c r="P159" s="183">
        <v>2821877.9</v>
      </c>
      <c r="Q159" s="183">
        <v>20886505.960000001</v>
      </c>
      <c r="R159" s="183">
        <v>2861219.98</v>
      </c>
      <c r="S159" s="183">
        <v>7174512.9800000004</v>
      </c>
      <c r="T159" s="183">
        <v>20078976.52</v>
      </c>
      <c r="U159" s="183">
        <v>12678271.689999999</v>
      </c>
      <c r="V159" s="183">
        <v>3008660.84</v>
      </c>
      <c r="W159" s="183">
        <v>6876962</v>
      </c>
      <c r="X159" s="183">
        <v>102984</v>
      </c>
      <c r="Y159" s="183">
        <v>1768643</v>
      </c>
      <c r="Z159" s="183">
        <v>67048</v>
      </c>
      <c r="AA159" s="183">
        <v>7825121.5099999998</v>
      </c>
      <c r="AB159" s="183">
        <v>2600309.59</v>
      </c>
      <c r="AC159" s="183">
        <v>0</v>
      </c>
      <c r="AD159" s="183">
        <v>2507432</v>
      </c>
      <c r="AE159" s="183">
        <v>0</v>
      </c>
      <c r="AF159" s="183">
        <v>1844368.99</v>
      </c>
      <c r="AG159" s="183">
        <v>0</v>
      </c>
      <c r="AH159" s="183">
        <v>0</v>
      </c>
      <c r="AI159" s="183">
        <v>136200</v>
      </c>
      <c r="AJ159" s="183">
        <v>5514309.1399999997</v>
      </c>
      <c r="AK159" s="183">
        <v>2555314.84</v>
      </c>
      <c r="AL159" s="183">
        <v>2241916.17</v>
      </c>
      <c r="AM159" s="183">
        <v>2173346.17</v>
      </c>
      <c r="AN159" s="183">
        <v>2332652</v>
      </c>
      <c r="AO159" s="183">
        <v>2312962.67</v>
      </c>
      <c r="AP159" s="183">
        <v>2653735.91</v>
      </c>
      <c r="AQ159" s="183">
        <v>4654375.9000000004</v>
      </c>
      <c r="AR159" s="183">
        <v>2891906.34</v>
      </c>
      <c r="AS159" s="183">
        <v>3177217</v>
      </c>
      <c r="AT159" s="183">
        <v>2286265.34</v>
      </c>
      <c r="AU159" s="183">
        <v>478931.61</v>
      </c>
      <c r="AV159" s="183">
        <v>1095004</v>
      </c>
      <c r="AW159" s="183">
        <v>1897783.97</v>
      </c>
      <c r="AX159" s="183">
        <v>1885394</v>
      </c>
      <c r="AY159" s="183">
        <v>1696086</v>
      </c>
      <c r="AZ159" s="183">
        <v>910691</v>
      </c>
      <c r="BA159" s="183">
        <v>986619.9</v>
      </c>
      <c r="BB159" s="183">
        <v>0</v>
      </c>
      <c r="BC159" s="183">
        <v>2340628</v>
      </c>
      <c r="BD159" s="183">
        <v>3423955.29</v>
      </c>
      <c r="BE159" s="183">
        <v>6318158.5</v>
      </c>
      <c r="BF159" s="183">
        <v>25350</v>
      </c>
      <c r="BG159" s="183">
        <v>12000</v>
      </c>
      <c r="BH159" s="183">
        <v>7339797.3099999996</v>
      </c>
      <c r="BI159" s="183">
        <v>25350</v>
      </c>
      <c r="BJ159" s="183">
        <v>3540966.82</v>
      </c>
      <c r="BK159" s="183">
        <v>2673023</v>
      </c>
      <c r="BL159" s="183">
        <v>1416227</v>
      </c>
      <c r="BM159" s="183">
        <v>0</v>
      </c>
      <c r="BN159" s="183">
        <v>7442275.6600000001</v>
      </c>
      <c r="BO159" s="183">
        <v>5009847</v>
      </c>
      <c r="BP159" s="183">
        <v>933483</v>
      </c>
      <c r="BQ159" s="183">
        <v>3292434.93</v>
      </c>
      <c r="BR159" s="183">
        <v>3131252</v>
      </c>
      <c r="BS159" s="183">
        <v>3456451</v>
      </c>
      <c r="BT159" s="183">
        <v>0</v>
      </c>
      <c r="BU159" s="183">
        <v>2451679</v>
      </c>
      <c r="BV159" s="183">
        <v>2833753.2</v>
      </c>
      <c r="BW159" s="183">
        <v>3807877.16</v>
      </c>
      <c r="BX159" s="183">
        <v>4600146.16</v>
      </c>
      <c r="BY159" s="183">
        <v>7094686</v>
      </c>
      <c r="BZ159" s="183">
        <v>3144073</v>
      </c>
      <c r="CA159" s="183">
        <v>1610414</v>
      </c>
      <c r="CB159" s="183">
        <v>1838554</v>
      </c>
      <c r="CC159" s="205">
        <f t="shared" si="21"/>
        <v>252209950.58999994</v>
      </c>
      <c r="CD159" s="101"/>
      <c r="CE159" s="101"/>
      <c r="CF159" s="101"/>
      <c r="CG159" s="101"/>
      <c r="CH159" s="101"/>
      <c r="CI159" s="101"/>
    </row>
    <row r="160" spans="1:87" s="102" customFormat="1">
      <c r="A160" s="134" t="s">
        <v>1648</v>
      </c>
      <c r="B160" s="295" t="s">
        <v>24</v>
      </c>
      <c r="C160" s="296" t="s">
        <v>25</v>
      </c>
      <c r="D160" s="297">
        <v>45110</v>
      </c>
      <c r="E160" s="296" t="s">
        <v>25</v>
      </c>
      <c r="F160" s="298" t="s">
        <v>647</v>
      </c>
      <c r="G160" s="299" t="s">
        <v>648</v>
      </c>
      <c r="H160" s="204">
        <v>0</v>
      </c>
      <c r="I160" s="204">
        <v>0</v>
      </c>
      <c r="J160" s="204">
        <v>0</v>
      </c>
      <c r="K160" s="204">
        <v>0</v>
      </c>
      <c r="L160" s="204">
        <v>0</v>
      </c>
      <c r="M160" s="204">
        <v>2877.48</v>
      </c>
      <c r="N160" s="204">
        <v>0</v>
      </c>
      <c r="O160" s="204">
        <v>0</v>
      </c>
      <c r="P160" s="204">
        <v>0</v>
      </c>
      <c r="Q160" s="204">
        <v>0</v>
      </c>
      <c r="R160" s="204">
        <v>0</v>
      </c>
      <c r="S160" s="204">
        <v>0</v>
      </c>
      <c r="T160" s="204">
        <v>0</v>
      </c>
      <c r="U160" s="204">
        <v>50000</v>
      </c>
      <c r="V160" s="204">
        <v>0</v>
      </c>
      <c r="W160" s="204">
        <v>0</v>
      </c>
      <c r="X160" s="204">
        <v>0</v>
      </c>
      <c r="Y160" s="204">
        <v>0</v>
      </c>
      <c r="Z160" s="204">
        <v>0</v>
      </c>
      <c r="AA160" s="204">
        <v>0</v>
      </c>
      <c r="AB160" s="204">
        <v>0</v>
      </c>
      <c r="AC160" s="204">
        <v>0</v>
      </c>
      <c r="AD160" s="204">
        <v>0</v>
      </c>
      <c r="AE160" s="204">
        <v>0</v>
      </c>
      <c r="AF160" s="204">
        <v>0</v>
      </c>
      <c r="AG160" s="204">
        <v>0</v>
      </c>
      <c r="AH160" s="204">
        <v>0</v>
      </c>
      <c r="AI160" s="204">
        <v>0</v>
      </c>
      <c r="AJ160" s="204">
        <v>0</v>
      </c>
      <c r="AK160" s="204">
        <v>0</v>
      </c>
      <c r="AL160" s="204">
        <v>0</v>
      </c>
      <c r="AM160" s="204">
        <v>0</v>
      </c>
      <c r="AN160" s="204">
        <v>0</v>
      </c>
      <c r="AO160" s="204">
        <v>0</v>
      </c>
      <c r="AP160" s="204">
        <v>0</v>
      </c>
      <c r="AQ160" s="204">
        <v>0</v>
      </c>
      <c r="AR160" s="204">
        <v>0</v>
      </c>
      <c r="AS160" s="204">
        <v>0</v>
      </c>
      <c r="AT160" s="204">
        <v>0</v>
      </c>
      <c r="AU160" s="204">
        <v>0</v>
      </c>
      <c r="AV160" s="204">
        <v>0</v>
      </c>
      <c r="AW160" s="204">
        <v>0</v>
      </c>
      <c r="AX160" s="204">
        <v>0</v>
      </c>
      <c r="AY160" s="204">
        <v>0</v>
      </c>
      <c r="AZ160" s="204">
        <v>0</v>
      </c>
      <c r="BA160" s="204">
        <v>0</v>
      </c>
      <c r="BB160" s="204">
        <v>0</v>
      </c>
      <c r="BC160" s="204">
        <v>0</v>
      </c>
      <c r="BD160" s="204">
        <v>0</v>
      </c>
      <c r="BE160" s="204">
        <v>0</v>
      </c>
      <c r="BF160" s="204">
        <v>0</v>
      </c>
      <c r="BG160" s="204">
        <v>0</v>
      </c>
      <c r="BH160" s="204">
        <v>0</v>
      </c>
      <c r="BI160" s="204">
        <v>0</v>
      </c>
      <c r="BJ160" s="204">
        <v>0</v>
      </c>
      <c r="BK160" s="204">
        <v>0</v>
      </c>
      <c r="BL160" s="204">
        <v>0</v>
      </c>
      <c r="BM160" s="204">
        <v>0</v>
      </c>
      <c r="BN160" s="204">
        <v>0</v>
      </c>
      <c r="BO160" s="204">
        <v>0</v>
      </c>
      <c r="BP160" s="204">
        <v>0</v>
      </c>
      <c r="BQ160" s="204">
        <v>0</v>
      </c>
      <c r="BR160" s="204">
        <v>0</v>
      </c>
      <c r="BS160" s="204">
        <v>74520</v>
      </c>
      <c r="BT160" s="204">
        <v>0</v>
      </c>
      <c r="BU160" s="204">
        <v>0</v>
      </c>
      <c r="BV160" s="204">
        <v>0</v>
      </c>
      <c r="BW160" s="204">
        <v>0</v>
      </c>
      <c r="BX160" s="204">
        <v>0</v>
      </c>
      <c r="BY160" s="204">
        <v>0</v>
      </c>
      <c r="BZ160" s="204">
        <v>0</v>
      </c>
      <c r="CA160" s="204">
        <v>0</v>
      </c>
      <c r="CB160" s="204">
        <v>0</v>
      </c>
      <c r="CC160" s="205">
        <f t="shared" si="21"/>
        <v>127397.48000000001</v>
      </c>
      <c r="CD160" s="101"/>
      <c r="CE160" s="101"/>
      <c r="CF160" s="101"/>
      <c r="CG160" s="101"/>
      <c r="CH160" s="101"/>
      <c r="CI160" s="101"/>
    </row>
    <row r="161" spans="1:87" s="102" customFormat="1">
      <c r="A161" s="134" t="s">
        <v>1648</v>
      </c>
      <c r="B161" s="295" t="s">
        <v>24</v>
      </c>
      <c r="C161" s="296" t="s">
        <v>25</v>
      </c>
      <c r="D161" s="297">
        <v>45110</v>
      </c>
      <c r="E161" s="296" t="s">
        <v>25</v>
      </c>
      <c r="F161" s="298" t="s">
        <v>649</v>
      </c>
      <c r="G161" s="299" t="s">
        <v>1709</v>
      </c>
      <c r="H161" s="204">
        <v>0</v>
      </c>
      <c r="I161" s="204">
        <v>0</v>
      </c>
      <c r="J161" s="204">
        <v>0</v>
      </c>
      <c r="K161" s="204">
        <v>0</v>
      </c>
      <c r="L161" s="204">
        <v>0</v>
      </c>
      <c r="M161" s="204">
        <v>212735.6</v>
      </c>
      <c r="N161" s="204">
        <v>0</v>
      </c>
      <c r="O161" s="204">
        <v>0</v>
      </c>
      <c r="P161" s="204">
        <v>0</v>
      </c>
      <c r="Q161" s="204">
        <v>0</v>
      </c>
      <c r="R161" s="204">
        <v>11556</v>
      </c>
      <c r="S161" s="204">
        <v>0</v>
      </c>
      <c r="T161" s="204">
        <v>0</v>
      </c>
      <c r="U161" s="204">
        <v>0</v>
      </c>
      <c r="V161" s="204">
        <v>0</v>
      </c>
      <c r="W161" s="204">
        <v>0</v>
      </c>
      <c r="X161" s="204">
        <v>0</v>
      </c>
      <c r="Y161" s="204">
        <v>0</v>
      </c>
      <c r="Z161" s="204">
        <v>0</v>
      </c>
      <c r="AA161" s="204">
        <v>0</v>
      </c>
      <c r="AB161" s="204">
        <v>0</v>
      </c>
      <c r="AC161" s="204">
        <v>0</v>
      </c>
      <c r="AD161" s="204">
        <v>0</v>
      </c>
      <c r="AE161" s="204">
        <v>0</v>
      </c>
      <c r="AF161" s="204">
        <v>0</v>
      </c>
      <c r="AG161" s="204">
        <v>0</v>
      </c>
      <c r="AH161" s="204">
        <v>0</v>
      </c>
      <c r="AI161" s="204">
        <v>0</v>
      </c>
      <c r="AJ161" s="204">
        <v>0</v>
      </c>
      <c r="AK161" s="204">
        <v>0</v>
      </c>
      <c r="AL161" s="204">
        <v>0</v>
      </c>
      <c r="AM161" s="204">
        <v>0</v>
      </c>
      <c r="AN161" s="204">
        <v>0</v>
      </c>
      <c r="AO161" s="204">
        <v>0</v>
      </c>
      <c r="AP161" s="204">
        <v>0</v>
      </c>
      <c r="AQ161" s="204">
        <v>0</v>
      </c>
      <c r="AR161" s="204">
        <v>0</v>
      </c>
      <c r="AS161" s="204">
        <v>0</v>
      </c>
      <c r="AT161" s="204">
        <v>0</v>
      </c>
      <c r="AU161" s="204">
        <v>0</v>
      </c>
      <c r="AV161" s="204">
        <v>0</v>
      </c>
      <c r="AW161" s="204">
        <v>0</v>
      </c>
      <c r="AX161" s="204">
        <v>0</v>
      </c>
      <c r="AY161" s="204">
        <v>0</v>
      </c>
      <c r="AZ161" s="204">
        <v>0</v>
      </c>
      <c r="BA161" s="204">
        <v>0</v>
      </c>
      <c r="BB161" s="204">
        <v>0</v>
      </c>
      <c r="BC161" s="204">
        <v>161129.9</v>
      </c>
      <c r="BD161" s="204">
        <v>1345060.75</v>
      </c>
      <c r="BE161" s="204">
        <v>993794.53</v>
      </c>
      <c r="BF161" s="204">
        <v>0</v>
      </c>
      <c r="BG161" s="204">
        <v>0</v>
      </c>
      <c r="BH161" s="204">
        <v>73790.98</v>
      </c>
      <c r="BI161" s="204">
        <v>0</v>
      </c>
      <c r="BJ161" s="204">
        <v>0</v>
      </c>
      <c r="BK161" s="204">
        <v>0</v>
      </c>
      <c r="BL161" s="204">
        <v>0</v>
      </c>
      <c r="BM161" s="204">
        <v>71237.649999999994</v>
      </c>
      <c r="BN161" s="204">
        <v>0</v>
      </c>
      <c r="BO161" s="204">
        <v>0</v>
      </c>
      <c r="BP161" s="204">
        <v>0</v>
      </c>
      <c r="BQ161" s="204">
        <v>0</v>
      </c>
      <c r="BR161" s="204">
        <v>35625</v>
      </c>
      <c r="BS161" s="204">
        <v>0</v>
      </c>
      <c r="BT161" s="204">
        <v>0</v>
      </c>
      <c r="BU161" s="204">
        <v>0</v>
      </c>
      <c r="BV161" s="204">
        <v>0</v>
      </c>
      <c r="BW161" s="204">
        <v>0</v>
      </c>
      <c r="BX161" s="204">
        <v>0</v>
      </c>
      <c r="BY161" s="204">
        <v>0</v>
      </c>
      <c r="BZ161" s="204">
        <v>0</v>
      </c>
      <c r="CA161" s="204">
        <v>0</v>
      </c>
      <c r="CB161" s="204">
        <v>0</v>
      </c>
      <c r="CC161" s="205">
        <f t="shared" si="21"/>
        <v>2904930.41</v>
      </c>
      <c r="CD161" s="101"/>
      <c r="CE161" s="101"/>
      <c r="CF161" s="101"/>
      <c r="CG161" s="101"/>
      <c r="CH161" s="101"/>
      <c r="CI161" s="101"/>
    </row>
    <row r="162" spans="1:87" s="102" customFormat="1">
      <c r="A162" s="134" t="s">
        <v>1648</v>
      </c>
      <c r="B162" s="295" t="s">
        <v>24</v>
      </c>
      <c r="C162" s="296" t="s">
        <v>25</v>
      </c>
      <c r="D162" s="297">
        <v>45110</v>
      </c>
      <c r="E162" s="296" t="s">
        <v>25</v>
      </c>
      <c r="F162" s="298" t="s">
        <v>650</v>
      </c>
      <c r="G162" s="299" t="s">
        <v>651</v>
      </c>
      <c r="H162" s="204">
        <v>5881062.5</v>
      </c>
      <c r="I162" s="183">
        <v>1131938</v>
      </c>
      <c r="J162" s="183">
        <v>2282679</v>
      </c>
      <c r="K162" s="183">
        <v>1213520</v>
      </c>
      <c r="L162" s="183">
        <v>974139.83</v>
      </c>
      <c r="M162" s="183">
        <v>1002510</v>
      </c>
      <c r="N162" s="183">
        <v>4104562.5</v>
      </c>
      <c r="O162" s="183">
        <v>921906.5</v>
      </c>
      <c r="P162" s="183">
        <v>1017099.5</v>
      </c>
      <c r="Q162" s="183">
        <v>3589042.5</v>
      </c>
      <c r="R162" s="183">
        <v>722742.5</v>
      </c>
      <c r="S162" s="183">
        <v>1177256.5</v>
      </c>
      <c r="T162" s="183">
        <v>918142</v>
      </c>
      <c r="U162" s="183">
        <v>2190952</v>
      </c>
      <c r="V162" s="183">
        <v>837207</v>
      </c>
      <c r="W162" s="183">
        <v>858055.5</v>
      </c>
      <c r="X162" s="183">
        <v>174022.5</v>
      </c>
      <c r="Y162" s="183">
        <v>92896.5</v>
      </c>
      <c r="Z162" s="183">
        <v>0</v>
      </c>
      <c r="AA162" s="183">
        <v>1228898.5</v>
      </c>
      <c r="AB162" s="183">
        <v>658593.5</v>
      </c>
      <c r="AC162" s="183">
        <v>1892099.5</v>
      </c>
      <c r="AD162" s="183">
        <v>176487.5</v>
      </c>
      <c r="AE162" s="183">
        <v>190000</v>
      </c>
      <c r="AF162" s="183">
        <v>116126.68</v>
      </c>
      <c r="AG162" s="183">
        <v>0</v>
      </c>
      <c r="AH162" s="183">
        <v>5950</v>
      </c>
      <c r="AI162" s="183">
        <v>1880593.75</v>
      </c>
      <c r="AJ162" s="183">
        <v>350233.71</v>
      </c>
      <c r="AK162" s="183">
        <v>273417.75</v>
      </c>
      <c r="AL162" s="183">
        <v>94466</v>
      </c>
      <c r="AM162" s="183">
        <v>164228</v>
      </c>
      <c r="AN162" s="183">
        <v>407229.25</v>
      </c>
      <c r="AO162" s="183">
        <v>249503.25</v>
      </c>
      <c r="AP162" s="183">
        <v>236996.75</v>
      </c>
      <c r="AQ162" s="183">
        <v>360370.5</v>
      </c>
      <c r="AR162" s="183">
        <v>109304.5</v>
      </c>
      <c r="AS162" s="183">
        <v>250446</v>
      </c>
      <c r="AT162" s="183">
        <v>198208</v>
      </c>
      <c r="AU162" s="183">
        <v>716200</v>
      </c>
      <c r="AV162" s="183">
        <v>1469266</v>
      </c>
      <c r="AW162" s="183">
        <v>421624.25</v>
      </c>
      <c r="AX162" s="183">
        <v>276256.75</v>
      </c>
      <c r="AY162" s="183">
        <v>424923.7</v>
      </c>
      <c r="AZ162" s="183">
        <v>17275</v>
      </c>
      <c r="BA162" s="183">
        <v>597266.5</v>
      </c>
      <c r="BB162" s="183">
        <v>77347.009999999995</v>
      </c>
      <c r="BC162" s="183">
        <v>476359</v>
      </c>
      <c r="BD162" s="183">
        <v>926979.71</v>
      </c>
      <c r="BE162" s="183">
        <v>2542947.8199999998</v>
      </c>
      <c r="BF162" s="183">
        <v>285000</v>
      </c>
      <c r="BG162" s="183">
        <v>3963368.31</v>
      </c>
      <c r="BH162" s="183">
        <v>1335516</v>
      </c>
      <c r="BI162" s="183">
        <v>2467715</v>
      </c>
      <c r="BJ162" s="183">
        <v>739259</v>
      </c>
      <c r="BK162" s="183">
        <v>139779</v>
      </c>
      <c r="BL162" s="183">
        <v>241638</v>
      </c>
      <c r="BM162" s="183">
        <v>1959810</v>
      </c>
      <c r="BN162" s="183">
        <v>520848</v>
      </c>
      <c r="BO162" s="183">
        <v>773510.29</v>
      </c>
      <c r="BP162" s="183">
        <v>135785.75</v>
      </c>
      <c r="BQ162" s="183">
        <v>503696.25</v>
      </c>
      <c r="BR162" s="183">
        <v>1608324.5</v>
      </c>
      <c r="BS162" s="183">
        <v>416542.75</v>
      </c>
      <c r="BT162" s="183">
        <v>0</v>
      </c>
      <c r="BU162" s="183">
        <v>141788.5</v>
      </c>
      <c r="BV162" s="183">
        <v>286245.5</v>
      </c>
      <c r="BW162" s="183">
        <v>542605</v>
      </c>
      <c r="BX162" s="183">
        <v>599039</v>
      </c>
      <c r="BY162" s="183">
        <v>2773573.49</v>
      </c>
      <c r="BZ162" s="183">
        <v>186486</v>
      </c>
      <c r="CA162" s="183">
        <v>48191</v>
      </c>
      <c r="CB162" s="183">
        <v>310441</v>
      </c>
      <c r="CC162" s="205">
        <f t="shared" si="21"/>
        <v>65858496.050000004</v>
      </c>
      <c r="CD162" s="101"/>
      <c r="CE162" s="101"/>
      <c r="CF162" s="101"/>
      <c r="CG162" s="101"/>
      <c r="CH162" s="101"/>
      <c r="CI162" s="101"/>
    </row>
    <row r="163" spans="1:87" s="102" customFormat="1">
      <c r="A163" s="134" t="s">
        <v>1648</v>
      </c>
      <c r="B163" s="295" t="s">
        <v>24</v>
      </c>
      <c r="C163" s="296" t="s">
        <v>25</v>
      </c>
      <c r="D163" s="297">
        <v>45110</v>
      </c>
      <c r="E163" s="296" t="s">
        <v>25</v>
      </c>
      <c r="F163" s="298" t="s">
        <v>652</v>
      </c>
      <c r="G163" s="299" t="s">
        <v>653</v>
      </c>
      <c r="H163" s="204">
        <v>0</v>
      </c>
      <c r="I163" s="183">
        <v>0</v>
      </c>
      <c r="J163" s="183">
        <v>0</v>
      </c>
      <c r="K163" s="183">
        <v>561029</v>
      </c>
      <c r="L163" s="183">
        <v>400277</v>
      </c>
      <c r="M163" s="183">
        <v>539398</v>
      </c>
      <c r="N163" s="183">
        <v>2837570</v>
      </c>
      <c r="O163" s="183">
        <v>0</v>
      </c>
      <c r="P163" s="183">
        <v>85850</v>
      </c>
      <c r="Q163" s="183">
        <v>1231080</v>
      </c>
      <c r="R163" s="183">
        <v>58020</v>
      </c>
      <c r="S163" s="183">
        <v>372480</v>
      </c>
      <c r="T163" s="183">
        <v>0</v>
      </c>
      <c r="U163" s="183">
        <v>1120140</v>
      </c>
      <c r="V163" s="183">
        <v>117590</v>
      </c>
      <c r="W163" s="183">
        <v>483620</v>
      </c>
      <c r="X163" s="183">
        <v>0</v>
      </c>
      <c r="Y163" s="183">
        <v>217290</v>
      </c>
      <c r="Z163" s="183">
        <v>2762650</v>
      </c>
      <c r="AA163" s="183">
        <v>806080</v>
      </c>
      <c r="AB163" s="183">
        <v>569460</v>
      </c>
      <c r="AC163" s="183">
        <v>979340</v>
      </c>
      <c r="AD163" s="183">
        <v>364670</v>
      </c>
      <c r="AE163" s="183">
        <v>0</v>
      </c>
      <c r="AF163" s="183">
        <v>596603</v>
      </c>
      <c r="AG163" s="183">
        <v>295513</v>
      </c>
      <c r="AH163" s="183">
        <v>0</v>
      </c>
      <c r="AI163" s="183">
        <v>1791750</v>
      </c>
      <c r="AJ163" s="183">
        <v>669508</v>
      </c>
      <c r="AK163" s="183">
        <v>356238</v>
      </c>
      <c r="AL163" s="183">
        <v>211040</v>
      </c>
      <c r="AM163" s="183">
        <v>304288</v>
      </c>
      <c r="AN163" s="183">
        <v>228835</v>
      </c>
      <c r="AO163" s="183">
        <v>363555</v>
      </c>
      <c r="AP163" s="183">
        <v>338670</v>
      </c>
      <c r="AQ163" s="183">
        <v>459413</v>
      </c>
      <c r="AR163" s="183">
        <v>252750</v>
      </c>
      <c r="AS163" s="183">
        <v>452190</v>
      </c>
      <c r="AT163" s="183">
        <v>461310</v>
      </c>
      <c r="AU163" s="183">
        <v>1167740</v>
      </c>
      <c r="AV163" s="183">
        <v>167360</v>
      </c>
      <c r="AW163" s="183">
        <v>274759</v>
      </c>
      <c r="AX163" s="183">
        <v>851296</v>
      </c>
      <c r="AY163" s="183">
        <v>0</v>
      </c>
      <c r="AZ163" s="183">
        <v>129095</v>
      </c>
      <c r="BA163" s="183">
        <v>208816</v>
      </c>
      <c r="BB163" s="183">
        <v>0</v>
      </c>
      <c r="BC163" s="183">
        <v>318340</v>
      </c>
      <c r="BD163" s="183">
        <v>0</v>
      </c>
      <c r="BE163" s="183">
        <v>0</v>
      </c>
      <c r="BF163" s="183">
        <v>373642</v>
      </c>
      <c r="BG163" s="183">
        <v>0</v>
      </c>
      <c r="BH163" s="183">
        <v>472440</v>
      </c>
      <c r="BI163" s="183">
        <v>488063</v>
      </c>
      <c r="BJ163" s="183">
        <v>310877</v>
      </c>
      <c r="BK163" s="183">
        <v>168104</v>
      </c>
      <c r="BL163" s="183">
        <v>85290</v>
      </c>
      <c r="BM163" s="183">
        <v>0</v>
      </c>
      <c r="BN163" s="183">
        <v>781998</v>
      </c>
      <c r="BO163" s="183">
        <v>293570</v>
      </c>
      <c r="BP163" s="183">
        <v>276435</v>
      </c>
      <c r="BQ163" s="183">
        <v>0</v>
      </c>
      <c r="BR163" s="183">
        <v>390600</v>
      </c>
      <c r="BS163" s="183">
        <v>0</v>
      </c>
      <c r="BT163" s="183">
        <v>825323</v>
      </c>
      <c r="BU163" s="183">
        <v>213860</v>
      </c>
      <c r="BV163" s="183">
        <v>238420</v>
      </c>
      <c r="BW163" s="183">
        <v>352370</v>
      </c>
      <c r="BX163" s="183">
        <v>307980</v>
      </c>
      <c r="BY163" s="183">
        <v>614924</v>
      </c>
      <c r="BZ163" s="183">
        <v>337895</v>
      </c>
      <c r="CA163" s="183">
        <v>199240</v>
      </c>
      <c r="CB163" s="183">
        <v>233895.5</v>
      </c>
      <c r="CC163" s="205">
        <f t="shared" si="21"/>
        <v>30370539.5</v>
      </c>
      <c r="CD163" s="101"/>
      <c r="CE163" s="101"/>
      <c r="CF163" s="101"/>
      <c r="CG163" s="101"/>
      <c r="CH163" s="101"/>
      <c r="CI163" s="101"/>
    </row>
    <row r="164" spans="1:87" s="311" customFormat="1">
      <c r="A164" s="309"/>
      <c r="B164" s="421" t="s">
        <v>654</v>
      </c>
      <c r="C164" s="422"/>
      <c r="D164" s="422"/>
      <c r="E164" s="422"/>
      <c r="F164" s="422"/>
      <c r="G164" s="423"/>
      <c r="H164" s="207">
        <f>SUM(H122:H163)</f>
        <v>122449325.78999999</v>
      </c>
      <c r="I164" s="207">
        <f t="shared" ref="I164:BT164" si="22">SUM(I122:I163)</f>
        <v>23495384.259999998</v>
      </c>
      <c r="J164" s="207">
        <f t="shared" si="22"/>
        <v>44305386.380000003</v>
      </c>
      <c r="K164" s="207">
        <f t="shared" si="22"/>
        <v>14063854.949999999</v>
      </c>
      <c r="L164" s="207">
        <f t="shared" si="22"/>
        <v>11960782.610000001</v>
      </c>
      <c r="M164" s="207">
        <f t="shared" si="22"/>
        <v>10703848.879999999</v>
      </c>
      <c r="N164" s="207">
        <f t="shared" si="22"/>
        <v>187683888.30000001</v>
      </c>
      <c r="O164" s="207">
        <f t="shared" si="22"/>
        <v>39525043.759999998</v>
      </c>
      <c r="P164" s="207">
        <f t="shared" si="22"/>
        <v>6830564.4199999999</v>
      </c>
      <c r="Q164" s="207">
        <f t="shared" si="22"/>
        <v>63264858.300000004</v>
      </c>
      <c r="R164" s="207">
        <f t="shared" si="22"/>
        <v>5705954.5899999999</v>
      </c>
      <c r="S164" s="207">
        <f t="shared" si="22"/>
        <v>18194912.539999999</v>
      </c>
      <c r="T164" s="207">
        <f t="shared" si="22"/>
        <v>53198865.480000004</v>
      </c>
      <c r="U164" s="207">
        <f t="shared" si="22"/>
        <v>65003625.899999999</v>
      </c>
      <c r="V164" s="207">
        <f t="shared" si="22"/>
        <v>5457008.4000000004</v>
      </c>
      <c r="W164" s="207">
        <f t="shared" si="22"/>
        <v>14224922.67</v>
      </c>
      <c r="X164" s="207">
        <f t="shared" si="22"/>
        <v>8394355.129999999</v>
      </c>
      <c r="Y164" s="207">
        <f t="shared" si="22"/>
        <v>3805660.0729999999</v>
      </c>
      <c r="Z164" s="207">
        <f t="shared" si="22"/>
        <v>130773023.61</v>
      </c>
      <c r="AA164" s="207">
        <f t="shared" si="22"/>
        <v>39536809.369999997</v>
      </c>
      <c r="AB164" s="207">
        <f t="shared" si="22"/>
        <v>27256887.18</v>
      </c>
      <c r="AC164" s="207">
        <f t="shared" si="22"/>
        <v>48405296.520000003</v>
      </c>
      <c r="AD164" s="207">
        <f t="shared" si="22"/>
        <v>9656692.5899999999</v>
      </c>
      <c r="AE164" s="207">
        <f t="shared" si="22"/>
        <v>2822101.67</v>
      </c>
      <c r="AF164" s="207">
        <f t="shared" si="22"/>
        <v>14457246.02</v>
      </c>
      <c r="AG164" s="207">
        <f t="shared" si="22"/>
        <v>3732997.2800000003</v>
      </c>
      <c r="AH164" s="207">
        <f t="shared" si="22"/>
        <v>4615039.5600000005</v>
      </c>
      <c r="AI164" s="207">
        <f t="shared" si="22"/>
        <v>165905262.15000001</v>
      </c>
      <c r="AJ164" s="207">
        <f t="shared" si="22"/>
        <v>9943266.2400000002</v>
      </c>
      <c r="AK164" s="207">
        <f t="shared" si="22"/>
        <v>5391348</v>
      </c>
      <c r="AL164" s="207">
        <f t="shared" si="22"/>
        <v>5005942.1999999993</v>
      </c>
      <c r="AM164" s="207">
        <f t="shared" si="22"/>
        <v>5309956.88</v>
      </c>
      <c r="AN164" s="207">
        <f t="shared" si="22"/>
        <v>5560426.6299999999</v>
      </c>
      <c r="AO164" s="207">
        <f t="shared" si="22"/>
        <v>5403082.3099999996</v>
      </c>
      <c r="AP164" s="207">
        <f t="shared" si="22"/>
        <v>6674624.0899999999</v>
      </c>
      <c r="AQ164" s="207">
        <f t="shared" si="22"/>
        <v>17606162.5</v>
      </c>
      <c r="AR164" s="207">
        <f t="shared" si="22"/>
        <v>5369031.4100000001</v>
      </c>
      <c r="AS164" s="207">
        <f t="shared" si="22"/>
        <v>6362014.1899999995</v>
      </c>
      <c r="AT164" s="207">
        <f t="shared" si="22"/>
        <v>4978872.91</v>
      </c>
      <c r="AU164" s="207">
        <f t="shared" si="22"/>
        <v>44039467.009999998</v>
      </c>
      <c r="AV164" s="207">
        <f t="shared" si="22"/>
        <v>4617908.8500000006</v>
      </c>
      <c r="AW164" s="207">
        <f t="shared" si="22"/>
        <v>3851140.55</v>
      </c>
      <c r="AX164" s="207">
        <f t="shared" si="22"/>
        <v>5054874.4000000004</v>
      </c>
      <c r="AY164" s="207">
        <f t="shared" si="22"/>
        <v>3736633.61</v>
      </c>
      <c r="AZ164" s="207">
        <f t="shared" si="22"/>
        <v>1914515.78</v>
      </c>
      <c r="BA164" s="207">
        <f t="shared" si="22"/>
        <v>2734630.65</v>
      </c>
      <c r="BB164" s="207">
        <f t="shared" si="22"/>
        <v>139537889.02999997</v>
      </c>
      <c r="BC164" s="207">
        <f t="shared" si="22"/>
        <v>10249235.609999999</v>
      </c>
      <c r="BD164" s="207">
        <f t="shared" si="22"/>
        <v>10193866.640000001</v>
      </c>
      <c r="BE164" s="207">
        <f t="shared" si="22"/>
        <v>12863018.66</v>
      </c>
      <c r="BF164" s="207">
        <f t="shared" si="22"/>
        <v>10994186.949999999</v>
      </c>
      <c r="BG164" s="207">
        <f t="shared" si="22"/>
        <v>6765041.2100000009</v>
      </c>
      <c r="BH164" s="207">
        <f t="shared" si="22"/>
        <v>15886166.639899999</v>
      </c>
      <c r="BI164" s="207">
        <f t="shared" si="22"/>
        <v>18595982.030000001</v>
      </c>
      <c r="BJ164" s="207">
        <f t="shared" si="22"/>
        <v>8310934.3200000003</v>
      </c>
      <c r="BK164" s="207">
        <f t="shared" si="22"/>
        <v>5495218.4399999995</v>
      </c>
      <c r="BL164" s="207">
        <f t="shared" si="22"/>
        <v>3865601.36</v>
      </c>
      <c r="BM164" s="207">
        <f t="shared" si="22"/>
        <v>199431084.03999996</v>
      </c>
      <c r="BN164" s="207">
        <f t="shared" si="22"/>
        <v>26679246.009999998</v>
      </c>
      <c r="BO164" s="207">
        <f t="shared" si="22"/>
        <v>12839694.75</v>
      </c>
      <c r="BP164" s="207">
        <f t="shared" si="22"/>
        <v>4996976.1400000006</v>
      </c>
      <c r="BQ164" s="207">
        <f t="shared" si="22"/>
        <v>5876373.46</v>
      </c>
      <c r="BR164" s="207">
        <f t="shared" si="22"/>
        <v>8103261.9700000007</v>
      </c>
      <c r="BS164" s="207">
        <f t="shared" si="22"/>
        <v>5391131.54</v>
      </c>
      <c r="BT164" s="207">
        <f t="shared" si="22"/>
        <v>62334438.150000006</v>
      </c>
      <c r="BU164" s="207">
        <f t="shared" ref="BU164:CC164" si="23">SUM(BU122:BU163)</f>
        <v>5240249.6899999995</v>
      </c>
      <c r="BV164" s="207">
        <f t="shared" si="23"/>
        <v>6400791.9500000002</v>
      </c>
      <c r="BW164" s="207">
        <f t="shared" si="23"/>
        <v>7756739.2400000002</v>
      </c>
      <c r="BX164" s="207">
        <f t="shared" si="23"/>
        <v>9858048.3499999996</v>
      </c>
      <c r="BY164" s="207">
        <f t="shared" si="23"/>
        <v>28453971.75</v>
      </c>
      <c r="BZ164" s="207">
        <f t="shared" si="23"/>
        <v>5317283</v>
      </c>
      <c r="CA164" s="207">
        <f t="shared" si="23"/>
        <v>3428346.04</v>
      </c>
      <c r="CB164" s="207">
        <f t="shared" si="23"/>
        <v>7014046.0599999996</v>
      </c>
      <c r="CC164" s="207">
        <f t="shared" si="23"/>
        <v>1930862319.6229002</v>
      </c>
      <c r="CD164" s="310"/>
      <c r="CE164" s="310"/>
      <c r="CF164" s="310"/>
      <c r="CG164" s="310"/>
      <c r="CH164" s="310"/>
      <c r="CI164" s="310"/>
    </row>
    <row r="165" spans="1:87" s="102" customFormat="1" ht="27.75" customHeight="1">
      <c r="A165" s="134" t="s">
        <v>1648</v>
      </c>
      <c r="B165" s="295" t="s">
        <v>1652</v>
      </c>
      <c r="C165" s="296" t="s">
        <v>1653</v>
      </c>
      <c r="D165" s="297"/>
      <c r="E165" s="296"/>
      <c r="F165" s="298" t="s">
        <v>594</v>
      </c>
      <c r="G165" s="299" t="s">
        <v>595</v>
      </c>
      <c r="H165" s="204">
        <v>0</v>
      </c>
      <c r="I165" s="204">
        <v>0</v>
      </c>
      <c r="J165" s="204">
        <v>0</v>
      </c>
      <c r="K165" s="204">
        <v>0</v>
      </c>
      <c r="L165" s="204">
        <v>0</v>
      </c>
      <c r="M165" s="204">
        <v>0</v>
      </c>
      <c r="N165" s="204">
        <v>16464000</v>
      </c>
      <c r="O165" s="204">
        <v>0</v>
      </c>
      <c r="P165" s="204">
        <v>0</v>
      </c>
      <c r="Q165" s="204">
        <v>0</v>
      </c>
      <c r="R165" s="204">
        <v>0</v>
      </c>
      <c r="S165" s="204">
        <v>0</v>
      </c>
      <c r="T165" s="204">
        <v>0</v>
      </c>
      <c r="U165" s="204">
        <v>0</v>
      </c>
      <c r="V165" s="204">
        <v>0</v>
      </c>
      <c r="W165" s="204">
        <v>0</v>
      </c>
      <c r="X165" s="204">
        <v>0</v>
      </c>
      <c r="Y165" s="204">
        <v>0</v>
      </c>
      <c r="Z165" s="204">
        <v>0</v>
      </c>
      <c r="AA165" s="204">
        <v>0</v>
      </c>
      <c r="AB165" s="204">
        <v>0</v>
      </c>
      <c r="AC165" s="204">
        <v>0</v>
      </c>
      <c r="AD165" s="204">
        <v>0</v>
      </c>
      <c r="AE165" s="204">
        <v>0</v>
      </c>
      <c r="AF165" s="204">
        <v>0</v>
      </c>
      <c r="AG165" s="204">
        <v>0</v>
      </c>
      <c r="AH165" s="204">
        <v>0</v>
      </c>
      <c r="AI165" s="204">
        <v>35049000</v>
      </c>
      <c r="AJ165" s="204">
        <v>0</v>
      </c>
      <c r="AK165" s="204">
        <v>0</v>
      </c>
      <c r="AL165" s="204">
        <v>0</v>
      </c>
      <c r="AM165" s="204">
        <v>0</v>
      </c>
      <c r="AN165" s="204">
        <v>0</v>
      </c>
      <c r="AO165" s="204">
        <v>0</v>
      </c>
      <c r="AP165" s="204">
        <v>0</v>
      </c>
      <c r="AQ165" s="204">
        <v>0</v>
      </c>
      <c r="AR165" s="204">
        <v>0</v>
      </c>
      <c r="AS165" s="204">
        <v>0</v>
      </c>
      <c r="AT165" s="204">
        <v>0</v>
      </c>
      <c r="AU165" s="204">
        <v>0</v>
      </c>
      <c r="AV165" s="204">
        <v>0</v>
      </c>
      <c r="AW165" s="204">
        <v>0</v>
      </c>
      <c r="AX165" s="204">
        <v>0</v>
      </c>
      <c r="AY165" s="204">
        <v>0</v>
      </c>
      <c r="AZ165" s="204">
        <v>0</v>
      </c>
      <c r="BA165" s="204">
        <v>0</v>
      </c>
      <c r="BB165" s="204">
        <v>0</v>
      </c>
      <c r="BC165" s="204">
        <v>0</v>
      </c>
      <c r="BD165" s="204">
        <v>0</v>
      </c>
      <c r="BE165" s="204">
        <v>0</v>
      </c>
      <c r="BF165" s="204">
        <v>0</v>
      </c>
      <c r="BG165" s="204">
        <v>0</v>
      </c>
      <c r="BH165" s="204">
        <v>0</v>
      </c>
      <c r="BI165" s="204">
        <v>0</v>
      </c>
      <c r="BJ165" s="204">
        <v>0</v>
      </c>
      <c r="BK165" s="204">
        <v>0</v>
      </c>
      <c r="BL165" s="204">
        <v>0</v>
      </c>
      <c r="BM165" s="204">
        <v>193515.83</v>
      </c>
      <c r="BN165" s="204">
        <v>0</v>
      </c>
      <c r="BO165" s="204">
        <v>0</v>
      </c>
      <c r="BP165" s="204">
        <v>0</v>
      </c>
      <c r="BQ165" s="204">
        <v>0</v>
      </c>
      <c r="BR165" s="204">
        <v>0</v>
      </c>
      <c r="BS165" s="204">
        <v>0</v>
      </c>
      <c r="BT165" s="204">
        <v>0</v>
      </c>
      <c r="BU165" s="204">
        <v>0</v>
      </c>
      <c r="BV165" s="204">
        <v>0</v>
      </c>
      <c r="BW165" s="204">
        <v>0</v>
      </c>
      <c r="BX165" s="204">
        <v>0</v>
      </c>
      <c r="BY165" s="204">
        <v>0</v>
      </c>
      <c r="BZ165" s="204">
        <v>0</v>
      </c>
      <c r="CA165" s="204">
        <v>0</v>
      </c>
      <c r="CB165" s="204">
        <v>0</v>
      </c>
      <c r="CC165" s="205">
        <f t="shared" ref="CC165:CC171" si="24">SUM(H165:CB165)</f>
        <v>51706515.829999998</v>
      </c>
      <c r="CD165" s="101"/>
      <c r="CE165" s="101"/>
      <c r="CF165" s="101"/>
      <c r="CG165" s="101"/>
      <c r="CH165" s="101"/>
      <c r="CI165" s="101"/>
    </row>
    <row r="166" spans="1:87" s="102" customFormat="1" ht="27.75" customHeight="1">
      <c r="A166" s="134" t="s">
        <v>1648</v>
      </c>
      <c r="B166" s="295" t="s">
        <v>1652</v>
      </c>
      <c r="C166" s="296" t="s">
        <v>1653</v>
      </c>
      <c r="D166" s="297"/>
      <c r="E166" s="296"/>
      <c r="F166" s="298" t="s">
        <v>612</v>
      </c>
      <c r="G166" s="299" t="s">
        <v>613</v>
      </c>
      <c r="H166" s="204">
        <v>0</v>
      </c>
      <c r="I166" s="204">
        <v>0</v>
      </c>
      <c r="J166" s="204">
        <v>0</v>
      </c>
      <c r="K166" s="204">
        <v>0</v>
      </c>
      <c r="L166" s="204">
        <v>0</v>
      </c>
      <c r="M166" s="204">
        <v>0</v>
      </c>
      <c r="N166" s="204">
        <v>930339246.08000004</v>
      </c>
      <c r="O166" s="204">
        <v>0</v>
      </c>
      <c r="P166" s="204">
        <v>0</v>
      </c>
      <c r="Q166" s="204">
        <v>0</v>
      </c>
      <c r="R166" s="204">
        <v>0</v>
      </c>
      <c r="S166" s="204">
        <v>0</v>
      </c>
      <c r="T166" s="204">
        <v>0</v>
      </c>
      <c r="U166" s="204">
        <v>0</v>
      </c>
      <c r="V166" s="204">
        <v>0</v>
      </c>
      <c r="W166" s="204">
        <v>0</v>
      </c>
      <c r="X166" s="204">
        <v>0</v>
      </c>
      <c r="Y166" s="204">
        <v>0</v>
      </c>
      <c r="Z166" s="204">
        <v>0</v>
      </c>
      <c r="AA166" s="204">
        <v>228900</v>
      </c>
      <c r="AB166" s="204">
        <v>0</v>
      </c>
      <c r="AC166" s="204">
        <v>0</v>
      </c>
      <c r="AD166" s="204">
        <v>0</v>
      </c>
      <c r="AE166" s="204">
        <v>0</v>
      </c>
      <c r="AF166" s="204">
        <v>0</v>
      </c>
      <c r="AG166" s="204">
        <v>0</v>
      </c>
      <c r="AH166" s="204">
        <v>0</v>
      </c>
      <c r="AI166" s="204">
        <v>66655418.799999997</v>
      </c>
      <c r="AJ166" s="204">
        <v>0</v>
      </c>
      <c r="AK166" s="204">
        <v>0</v>
      </c>
      <c r="AL166" s="204">
        <v>0</v>
      </c>
      <c r="AM166" s="204">
        <v>0</v>
      </c>
      <c r="AN166" s="204">
        <v>0</v>
      </c>
      <c r="AO166" s="204">
        <v>0</v>
      </c>
      <c r="AP166" s="204">
        <v>0</v>
      </c>
      <c r="AQ166" s="204">
        <v>0</v>
      </c>
      <c r="AR166" s="204">
        <v>0</v>
      </c>
      <c r="AS166" s="204">
        <v>0</v>
      </c>
      <c r="AT166" s="204">
        <v>0</v>
      </c>
      <c r="AU166" s="204">
        <v>25564823.850000001</v>
      </c>
      <c r="AV166" s="204">
        <v>0</v>
      </c>
      <c r="AW166" s="204">
        <v>0</v>
      </c>
      <c r="AX166" s="204">
        <v>0</v>
      </c>
      <c r="AY166" s="204">
        <v>0</v>
      </c>
      <c r="AZ166" s="204">
        <v>0</v>
      </c>
      <c r="BA166" s="204">
        <v>0</v>
      </c>
      <c r="BB166" s="204">
        <v>533297890.72000003</v>
      </c>
      <c r="BC166" s="204">
        <v>0</v>
      </c>
      <c r="BD166" s="204">
        <v>0</v>
      </c>
      <c r="BE166" s="204">
        <v>0</v>
      </c>
      <c r="BF166" s="204">
        <v>0</v>
      </c>
      <c r="BG166" s="204">
        <v>0</v>
      </c>
      <c r="BH166" s="204">
        <v>0</v>
      </c>
      <c r="BI166" s="204">
        <v>0</v>
      </c>
      <c r="BJ166" s="204">
        <v>0</v>
      </c>
      <c r="BK166" s="204">
        <v>0</v>
      </c>
      <c r="BL166" s="204">
        <v>0</v>
      </c>
      <c r="BM166" s="204">
        <v>423410173.38</v>
      </c>
      <c r="BN166" s="204">
        <v>0</v>
      </c>
      <c r="BO166" s="204">
        <v>0</v>
      </c>
      <c r="BP166" s="204">
        <v>0</v>
      </c>
      <c r="BQ166" s="204">
        <v>0</v>
      </c>
      <c r="BR166" s="204">
        <v>0</v>
      </c>
      <c r="BS166" s="204">
        <v>0</v>
      </c>
      <c r="BT166" s="204">
        <v>0</v>
      </c>
      <c r="BU166" s="204">
        <v>0</v>
      </c>
      <c r="BV166" s="204">
        <v>0</v>
      </c>
      <c r="BW166" s="204">
        <v>0</v>
      </c>
      <c r="BX166" s="204">
        <v>0</v>
      </c>
      <c r="BY166" s="204">
        <v>0</v>
      </c>
      <c r="BZ166" s="204">
        <v>0</v>
      </c>
      <c r="CA166" s="204">
        <v>0</v>
      </c>
      <c r="CB166" s="204">
        <v>0</v>
      </c>
      <c r="CC166" s="205">
        <f t="shared" si="24"/>
        <v>1979496452.8299999</v>
      </c>
      <c r="CD166" s="101"/>
      <c r="CE166" s="101"/>
      <c r="CF166" s="101"/>
      <c r="CG166" s="101"/>
      <c r="CH166" s="101"/>
      <c r="CI166" s="101"/>
    </row>
    <row r="167" spans="1:87" s="102" customFormat="1" ht="27.75" customHeight="1">
      <c r="A167" s="134" t="s">
        <v>1648</v>
      </c>
      <c r="B167" s="295" t="s">
        <v>1652</v>
      </c>
      <c r="C167" s="296" t="s">
        <v>1653</v>
      </c>
      <c r="D167" s="297"/>
      <c r="E167" s="296"/>
      <c r="F167" s="298" t="s">
        <v>614</v>
      </c>
      <c r="G167" s="299" t="s">
        <v>615</v>
      </c>
      <c r="H167" s="204">
        <v>0</v>
      </c>
      <c r="I167" s="204">
        <v>0</v>
      </c>
      <c r="J167" s="204">
        <v>0</v>
      </c>
      <c r="K167" s="204">
        <v>0</v>
      </c>
      <c r="L167" s="204">
        <v>0</v>
      </c>
      <c r="M167" s="204">
        <v>0</v>
      </c>
      <c r="N167" s="204">
        <v>0</v>
      </c>
      <c r="O167" s="204">
        <v>0</v>
      </c>
      <c r="P167" s="204">
        <v>0</v>
      </c>
      <c r="Q167" s="204">
        <v>0</v>
      </c>
      <c r="R167" s="204">
        <v>0</v>
      </c>
      <c r="S167" s="204">
        <v>0</v>
      </c>
      <c r="T167" s="204">
        <v>0</v>
      </c>
      <c r="U167" s="204">
        <v>0</v>
      </c>
      <c r="V167" s="204">
        <v>0</v>
      </c>
      <c r="W167" s="204">
        <v>0</v>
      </c>
      <c r="X167" s="204">
        <v>0</v>
      </c>
      <c r="Y167" s="204">
        <v>0</v>
      </c>
      <c r="Z167" s="204">
        <v>0</v>
      </c>
      <c r="AA167" s="204">
        <v>0</v>
      </c>
      <c r="AB167" s="204">
        <v>0</v>
      </c>
      <c r="AC167" s="204">
        <v>111500</v>
      </c>
      <c r="AD167" s="204">
        <v>0</v>
      </c>
      <c r="AE167" s="204">
        <v>0</v>
      </c>
      <c r="AF167" s="204">
        <v>0</v>
      </c>
      <c r="AG167" s="204">
        <v>0</v>
      </c>
      <c r="AH167" s="204">
        <v>0</v>
      </c>
      <c r="AI167" s="204">
        <v>91364883.269999996</v>
      </c>
      <c r="AJ167" s="204">
        <v>0</v>
      </c>
      <c r="AK167" s="204">
        <v>0</v>
      </c>
      <c r="AL167" s="204">
        <v>0</v>
      </c>
      <c r="AM167" s="204">
        <v>0</v>
      </c>
      <c r="AN167" s="204">
        <v>0</v>
      </c>
      <c r="AO167" s="204">
        <v>0</v>
      </c>
      <c r="AP167" s="204">
        <v>0</v>
      </c>
      <c r="AQ167" s="204">
        <v>0</v>
      </c>
      <c r="AR167" s="204">
        <v>0</v>
      </c>
      <c r="AS167" s="204">
        <v>0</v>
      </c>
      <c r="AT167" s="204">
        <v>0</v>
      </c>
      <c r="AU167" s="204">
        <v>0</v>
      </c>
      <c r="AV167" s="204">
        <v>0</v>
      </c>
      <c r="AW167" s="204">
        <v>0</v>
      </c>
      <c r="AX167" s="204">
        <v>0</v>
      </c>
      <c r="AY167" s="204">
        <v>0</v>
      </c>
      <c r="AZ167" s="204">
        <v>0</v>
      </c>
      <c r="BA167" s="204">
        <v>0</v>
      </c>
      <c r="BB167" s="204">
        <v>0</v>
      </c>
      <c r="BC167" s="204">
        <v>0</v>
      </c>
      <c r="BD167" s="204">
        <v>0</v>
      </c>
      <c r="BE167" s="204">
        <v>0</v>
      </c>
      <c r="BF167" s="204">
        <v>0</v>
      </c>
      <c r="BG167" s="204">
        <v>0</v>
      </c>
      <c r="BH167" s="204">
        <v>0</v>
      </c>
      <c r="BI167" s="204">
        <v>0</v>
      </c>
      <c r="BJ167" s="204">
        <v>0</v>
      </c>
      <c r="BK167" s="204">
        <v>0</v>
      </c>
      <c r="BL167" s="204">
        <v>0</v>
      </c>
      <c r="BM167" s="204">
        <v>431014936.91000003</v>
      </c>
      <c r="BN167" s="204">
        <v>0</v>
      </c>
      <c r="BO167" s="204">
        <v>0</v>
      </c>
      <c r="BP167" s="204">
        <v>0</v>
      </c>
      <c r="BQ167" s="204">
        <v>0</v>
      </c>
      <c r="BR167" s="204">
        <v>0</v>
      </c>
      <c r="BS167" s="204">
        <v>0</v>
      </c>
      <c r="BT167" s="204">
        <v>0</v>
      </c>
      <c r="BU167" s="204">
        <v>0</v>
      </c>
      <c r="BV167" s="204">
        <v>0</v>
      </c>
      <c r="BW167" s="204">
        <v>0</v>
      </c>
      <c r="BX167" s="204">
        <v>0</v>
      </c>
      <c r="BY167" s="204">
        <v>0</v>
      </c>
      <c r="BZ167" s="204">
        <v>0</v>
      </c>
      <c r="CA167" s="204">
        <v>0</v>
      </c>
      <c r="CB167" s="204">
        <v>0</v>
      </c>
      <c r="CC167" s="205">
        <f t="shared" si="24"/>
        <v>522491320.18000001</v>
      </c>
      <c r="CD167" s="101"/>
      <c r="CE167" s="101"/>
      <c r="CF167" s="101"/>
      <c r="CG167" s="101"/>
      <c r="CH167" s="101"/>
      <c r="CI167" s="101"/>
    </row>
    <row r="168" spans="1:87" s="102" customFormat="1" ht="27.75" customHeight="1">
      <c r="A168" s="134" t="s">
        <v>1648</v>
      </c>
      <c r="B168" s="295" t="s">
        <v>1652</v>
      </c>
      <c r="C168" s="296" t="s">
        <v>1653</v>
      </c>
      <c r="D168" s="297"/>
      <c r="E168" s="296"/>
      <c r="F168" s="298" t="s">
        <v>616</v>
      </c>
      <c r="G168" s="299" t="s">
        <v>617</v>
      </c>
      <c r="H168" s="250">
        <v>0</v>
      </c>
      <c r="I168" s="250">
        <v>0</v>
      </c>
      <c r="J168" s="250">
        <v>0</v>
      </c>
      <c r="K168" s="250">
        <v>0</v>
      </c>
      <c r="L168" s="250">
        <v>0</v>
      </c>
      <c r="M168" s="250">
        <v>0</v>
      </c>
      <c r="N168" s="250">
        <v>0</v>
      </c>
      <c r="O168" s="250">
        <v>0</v>
      </c>
      <c r="P168" s="250">
        <v>0</v>
      </c>
      <c r="Q168" s="250">
        <v>0</v>
      </c>
      <c r="R168" s="250">
        <v>0</v>
      </c>
      <c r="S168" s="250">
        <v>0</v>
      </c>
      <c r="T168" s="250">
        <v>0</v>
      </c>
      <c r="U168" s="250">
        <v>0</v>
      </c>
      <c r="V168" s="250">
        <v>0</v>
      </c>
      <c r="W168" s="250">
        <v>0</v>
      </c>
      <c r="X168" s="250">
        <v>0</v>
      </c>
      <c r="Y168" s="250">
        <v>0</v>
      </c>
      <c r="Z168" s="250">
        <v>0</v>
      </c>
      <c r="AA168" s="250">
        <v>0</v>
      </c>
      <c r="AB168" s="250">
        <v>0</v>
      </c>
      <c r="AC168" s="250">
        <v>0</v>
      </c>
      <c r="AD168" s="250">
        <v>0</v>
      </c>
      <c r="AE168" s="250">
        <v>0</v>
      </c>
      <c r="AF168" s="250">
        <v>0</v>
      </c>
      <c r="AG168" s="250">
        <v>0</v>
      </c>
      <c r="AH168" s="250">
        <v>0</v>
      </c>
      <c r="AI168" s="250">
        <v>0</v>
      </c>
      <c r="AJ168" s="250">
        <v>0</v>
      </c>
      <c r="AK168" s="250">
        <v>0</v>
      </c>
      <c r="AL168" s="250">
        <v>0</v>
      </c>
      <c r="AM168" s="250">
        <v>0</v>
      </c>
      <c r="AN168" s="250">
        <v>0</v>
      </c>
      <c r="AO168" s="250">
        <v>0</v>
      </c>
      <c r="AP168" s="250">
        <v>0</v>
      </c>
      <c r="AQ168" s="250">
        <v>0</v>
      </c>
      <c r="AR168" s="250">
        <v>0</v>
      </c>
      <c r="AS168" s="250">
        <v>0</v>
      </c>
      <c r="AT168" s="250">
        <v>0</v>
      </c>
      <c r="AU168" s="250">
        <v>0</v>
      </c>
      <c r="AV168" s="250">
        <v>0</v>
      </c>
      <c r="AW168" s="250">
        <v>0</v>
      </c>
      <c r="AX168" s="250">
        <v>0</v>
      </c>
      <c r="AY168" s="250">
        <v>0</v>
      </c>
      <c r="AZ168" s="250">
        <v>0</v>
      </c>
      <c r="BA168" s="250">
        <v>0</v>
      </c>
      <c r="BB168" s="250">
        <v>0</v>
      </c>
      <c r="BC168" s="250">
        <v>0</v>
      </c>
      <c r="BD168" s="250">
        <v>0</v>
      </c>
      <c r="BE168" s="250">
        <v>0</v>
      </c>
      <c r="BF168" s="250">
        <v>0</v>
      </c>
      <c r="BG168" s="250">
        <v>0</v>
      </c>
      <c r="BH168" s="250">
        <v>0</v>
      </c>
      <c r="BI168" s="250">
        <v>0</v>
      </c>
      <c r="BJ168" s="250">
        <v>0</v>
      </c>
      <c r="BK168" s="250">
        <v>0</v>
      </c>
      <c r="BL168" s="250">
        <v>0</v>
      </c>
      <c r="BM168" s="250">
        <v>0</v>
      </c>
      <c r="BN168" s="250">
        <v>0</v>
      </c>
      <c r="BO168" s="250">
        <v>0</v>
      </c>
      <c r="BP168" s="250">
        <v>0</v>
      </c>
      <c r="BQ168" s="250">
        <v>0</v>
      </c>
      <c r="BR168" s="250">
        <v>0</v>
      </c>
      <c r="BS168" s="250">
        <v>0</v>
      </c>
      <c r="BT168" s="250">
        <v>0</v>
      </c>
      <c r="BU168" s="250">
        <v>0</v>
      </c>
      <c r="BV168" s="250">
        <v>0</v>
      </c>
      <c r="BW168" s="250">
        <v>0</v>
      </c>
      <c r="BX168" s="250">
        <v>0</v>
      </c>
      <c r="BY168" s="250">
        <v>0</v>
      </c>
      <c r="BZ168" s="250">
        <v>0</v>
      </c>
      <c r="CA168" s="250">
        <v>0</v>
      </c>
      <c r="CB168" s="250">
        <v>0</v>
      </c>
      <c r="CC168" s="205">
        <f t="shared" si="24"/>
        <v>0</v>
      </c>
      <c r="CD168" s="101"/>
      <c r="CE168" s="101"/>
      <c r="CF168" s="101"/>
      <c r="CG168" s="101"/>
      <c r="CH168" s="101"/>
      <c r="CI168" s="101"/>
    </row>
    <row r="169" spans="1:87" s="102" customFormat="1" ht="27.75" customHeight="1">
      <c r="A169" s="134" t="s">
        <v>1648</v>
      </c>
      <c r="B169" s="295" t="s">
        <v>1652</v>
      </c>
      <c r="C169" s="296" t="s">
        <v>1653</v>
      </c>
      <c r="D169" s="297">
        <v>45110</v>
      </c>
      <c r="E169" s="296" t="s">
        <v>25</v>
      </c>
      <c r="F169" s="298" t="s">
        <v>618</v>
      </c>
      <c r="G169" s="299" t="s">
        <v>619</v>
      </c>
      <c r="H169" s="204">
        <v>0</v>
      </c>
      <c r="I169" s="204">
        <v>0</v>
      </c>
      <c r="J169" s="204">
        <v>0</v>
      </c>
      <c r="K169" s="204">
        <v>0</v>
      </c>
      <c r="L169" s="204">
        <v>0</v>
      </c>
      <c r="M169" s="204">
        <v>0</v>
      </c>
      <c r="N169" s="204">
        <v>0</v>
      </c>
      <c r="O169" s="204">
        <v>0</v>
      </c>
      <c r="P169" s="204">
        <v>0</v>
      </c>
      <c r="Q169" s="204">
        <v>0</v>
      </c>
      <c r="R169" s="204">
        <v>0</v>
      </c>
      <c r="S169" s="204">
        <v>0</v>
      </c>
      <c r="T169" s="204">
        <v>0</v>
      </c>
      <c r="U169" s="204">
        <v>0</v>
      </c>
      <c r="V169" s="204">
        <v>0</v>
      </c>
      <c r="W169" s="204">
        <v>0</v>
      </c>
      <c r="X169" s="204">
        <v>0</v>
      </c>
      <c r="Y169" s="204">
        <v>0</v>
      </c>
      <c r="Z169" s="204">
        <v>0</v>
      </c>
      <c r="AA169" s="204">
        <v>0</v>
      </c>
      <c r="AB169" s="204">
        <v>0</v>
      </c>
      <c r="AC169" s="204">
        <v>0</v>
      </c>
      <c r="AD169" s="204">
        <v>0</v>
      </c>
      <c r="AE169" s="204">
        <v>0</v>
      </c>
      <c r="AF169" s="204">
        <v>0</v>
      </c>
      <c r="AG169" s="204">
        <v>0</v>
      </c>
      <c r="AH169" s="204">
        <v>0</v>
      </c>
      <c r="AI169" s="204">
        <v>0</v>
      </c>
      <c r="AJ169" s="204">
        <v>0</v>
      </c>
      <c r="AK169" s="204">
        <v>0</v>
      </c>
      <c r="AL169" s="204">
        <v>0</v>
      </c>
      <c r="AM169" s="204">
        <v>0</v>
      </c>
      <c r="AN169" s="204">
        <v>0</v>
      </c>
      <c r="AO169" s="204">
        <v>0</v>
      </c>
      <c r="AP169" s="204">
        <v>0</v>
      </c>
      <c r="AQ169" s="204">
        <v>0</v>
      </c>
      <c r="AR169" s="204">
        <v>0</v>
      </c>
      <c r="AS169" s="204">
        <v>0</v>
      </c>
      <c r="AT169" s="204">
        <v>0</v>
      </c>
      <c r="AU169" s="204">
        <v>0</v>
      </c>
      <c r="AV169" s="204">
        <v>0</v>
      </c>
      <c r="AW169" s="204">
        <v>0</v>
      </c>
      <c r="AX169" s="204">
        <v>0</v>
      </c>
      <c r="AY169" s="204">
        <v>0</v>
      </c>
      <c r="AZ169" s="204">
        <v>0</v>
      </c>
      <c r="BA169" s="204">
        <v>0</v>
      </c>
      <c r="BB169" s="204">
        <v>0</v>
      </c>
      <c r="BC169" s="204">
        <v>0</v>
      </c>
      <c r="BD169" s="204">
        <v>0</v>
      </c>
      <c r="BE169" s="204">
        <v>0</v>
      </c>
      <c r="BF169" s="204">
        <v>0</v>
      </c>
      <c r="BG169" s="204">
        <v>0</v>
      </c>
      <c r="BH169" s="204">
        <v>0</v>
      </c>
      <c r="BI169" s="204">
        <v>0</v>
      </c>
      <c r="BJ169" s="204">
        <v>0</v>
      </c>
      <c r="BK169" s="204">
        <v>0</v>
      </c>
      <c r="BL169" s="204">
        <v>0</v>
      </c>
      <c r="BM169" s="204">
        <v>414</v>
      </c>
      <c r="BN169" s="204">
        <v>0</v>
      </c>
      <c r="BO169" s="204">
        <v>0</v>
      </c>
      <c r="BP169" s="204">
        <v>0</v>
      </c>
      <c r="BQ169" s="204">
        <v>0</v>
      </c>
      <c r="BR169" s="204">
        <v>0</v>
      </c>
      <c r="BS169" s="204">
        <v>0</v>
      </c>
      <c r="BT169" s="204">
        <v>0</v>
      </c>
      <c r="BU169" s="204">
        <v>0</v>
      </c>
      <c r="BV169" s="204">
        <v>0</v>
      </c>
      <c r="BW169" s="204">
        <v>0</v>
      </c>
      <c r="BX169" s="204">
        <v>0</v>
      </c>
      <c r="BY169" s="204">
        <v>0</v>
      </c>
      <c r="BZ169" s="204">
        <v>0</v>
      </c>
      <c r="CA169" s="204">
        <v>0</v>
      </c>
      <c r="CB169" s="204">
        <v>0</v>
      </c>
      <c r="CC169" s="205">
        <f t="shared" si="24"/>
        <v>414</v>
      </c>
      <c r="CD169" s="101"/>
      <c r="CE169" s="101"/>
      <c r="CF169" s="101"/>
      <c r="CG169" s="101"/>
      <c r="CH169" s="101"/>
      <c r="CI169" s="101"/>
    </row>
    <row r="170" spans="1:87" s="102" customFormat="1" ht="27.75" customHeight="1">
      <c r="A170" s="134" t="s">
        <v>1648</v>
      </c>
      <c r="B170" s="295" t="s">
        <v>1652</v>
      </c>
      <c r="C170" s="296" t="s">
        <v>1653</v>
      </c>
      <c r="D170" s="297"/>
      <c r="E170" s="296"/>
      <c r="F170" s="298" t="s">
        <v>620</v>
      </c>
      <c r="G170" s="299" t="s">
        <v>621</v>
      </c>
      <c r="H170" s="250">
        <v>0</v>
      </c>
      <c r="I170" s="250">
        <v>0</v>
      </c>
      <c r="J170" s="250">
        <v>0</v>
      </c>
      <c r="K170" s="250">
        <v>0</v>
      </c>
      <c r="L170" s="250">
        <v>0</v>
      </c>
      <c r="M170" s="250">
        <v>0</v>
      </c>
      <c r="N170" s="250">
        <v>0</v>
      </c>
      <c r="O170" s="250">
        <v>0</v>
      </c>
      <c r="P170" s="250">
        <v>0</v>
      </c>
      <c r="Q170" s="250">
        <v>0</v>
      </c>
      <c r="R170" s="250">
        <v>0</v>
      </c>
      <c r="S170" s="250">
        <v>0</v>
      </c>
      <c r="T170" s="250">
        <v>0</v>
      </c>
      <c r="U170" s="250">
        <v>0</v>
      </c>
      <c r="V170" s="250">
        <v>0</v>
      </c>
      <c r="W170" s="250">
        <v>0</v>
      </c>
      <c r="X170" s="250">
        <v>0</v>
      </c>
      <c r="Y170" s="250">
        <v>0</v>
      </c>
      <c r="Z170" s="250">
        <v>0</v>
      </c>
      <c r="AA170" s="250">
        <v>0</v>
      </c>
      <c r="AB170" s="250">
        <v>0</v>
      </c>
      <c r="AC170" s="250">
        <v>0</v>
      </c>
      <c r="AD170" s="250">
        <v>0</v>
      </c>
      <c r="AE170" s="250">
        <v>0</v>
      </c>
      <c r="AF170" s="250">
        <v>0</v>
      </c>
      <c r="AG170" s="250">
        <v>0</v>
      </c>
      <c r="AH170" s="250">
        <v>0</v>
      </c>
      <c r="AI170" s="250">
        <v>0</v>
      </c>
      <c r="AJ170" s="250">
        <v>0</v>
      </c>
      <c r="AK170" s="250">
        <v>0</v>
      </c>
      <c r="AL170" s="250">
        <v>0</v>
      </c>
      <c r="AM170" s="250">
        <v>0</v>
      </c>
      <c r="AN170" s="250">
        <v>0</v>
      </c>
      <c r="AO170" s="250">
        <v>0</v>
      </c>
      <c r="AP170" s="250">
        <v>0</v>
      </c>
      <c r="AQ170" s="250">
        <v>0</v>
      </c>
      <c r="AR170" s="250">
        <v>0</v>
      </c>
      <c r="AS170" s="250">
        <v>0</v>
      </c>
      <c r="AT170" s="250">
        <v>0</v>
      </c>
      <c r="AU170" s="250">
        <v>0</v>
      </c>
      <c r="AV170" s="250">
        <v>0</v>
      </c>
      <c r="AW170" s="250">
        <v>0</v>
      </c>
      <c r="AX170" s="250">
        <v>0</v>
      </c>
      <c r="AY170" s="250">
        <v>0</v>
      </c>
      <c r="AZ170" s="250">
        <v>0</v>
      </c>
      <c r="BA170" s="250">
        <v>0</v>
      </c>
      <c r="BB170" s="250">
        <v>0</v>
      </c>
      <c r="BC170" s="250">
        <v>0</v>
      </c>
      <c r="BD170" s="250">
        <v>0</v>
      </c>
      <c r="BE170" s="250">
        <v>0</v>
      </c>
      <c r="BF170" s="250">
        <v>0</v>
      </c>
      <c r="BG170" s="250">
        <v>0</v>
      </c>
      <c r="BH170" s="250">
        <v>0</v>
      </c>
      <c r="BI170" s="250">
        <v>0</v>
      </c>
      <c r="BJ170" s="250">
        <v>0</v>
      </c>
      <c r="BK170" s="250">
        <v>0</v>
      </c>
      <c r="BL170" s="250">
        <v>0</v>
      </c>
      <c r="BM170" s="250">
        <v>0</v>
      </c>
      <c r="BN170" s="250">
        <v>0</v>
      </c>
      <c r="BO170" s="250">
        <v>0</v>
      </c>
      <c r="BP170" s="250">
        <v>0</v>
      </c>
      <c r="BQ170" s="250">
        <v>0</v>
      </c>
      <c r="BR170" s="250">
        <v>0</v>
      </c>
      <c r="BS170" s="250">
        <v>0</v>
      </c>
      <c r="BT170" s="250">
        <v>0</v>
      </c>
      <c r="BU170" s="250">
        <v>0</v>
      </c>
      <c r="BV170" s="250">
        <v>0</v>
      </c>
      <c r="BW170" s="250">
        <v>0</v>
      </c>
      <c r="BX170" s="250">
        <v>0</v>
      </c>
      <c r="BY170" s="250">
        <v>0</v>
      </c>
      <c r="BZ170" s="250">
        <v>0</v>
      </c>
      <c r="CA170" s="250">
        <v>0</v>
      </c>
      <c r="CB170" s="250">
        <v>0</v>
      </c>
      <c r="CC170" s="205">
        <f t="shared" si="24"/>
        <v>0</v>
      </c>
      <c r="CD170" s="101"/>
      <c r="CE170" s="101"/>
      <c r="CF170" s="101"/>
      <c r="CG170" s="101"/>
      <c r="CH170" s="101"/>
      <c r="CI170" s="101"/>
    </row>
    <row r="171" spans="1:87" s="102" customFormat="1" ht="27.75" customHeight="1">
      <c r="A171" s="134" t="s">
        <v>1648</v>
      </c>
      <c r="B171" s="295" t="s">
        <v>1652</v>
      </c>
      <c r="C171" s="296" t="s">
        <v>1653</v>
      </c>
      <c r="D171" s="297">
        <v>45110</v>
      </c>
      <c r="E171" s="296" t="s">
        <v>25</v>
      </c>
      <c r="F171" s="298" t="s">
        <v>622</v>
      </c>
      <c r="G171" s="299" t="s">
        <v>623</v>
      </c>
      <c r="H171" s="204">
        <v>0</v>
      </c>
      <c r="I171" s="183">
        <v>0</v>
      </c>
      <c r="J171" s="183">
        <v>0</v>
      </c>
      <c r="K171" s="183">
        <v>0</v>
      </c>
      <c r="L171" s="183">
        <v>0</v>
      </c>
      <c r="M171" s="183">
        <v>0</v>
      </c>
      <c r="N171" s="183">
        <v>0</v>
      </c>
      <c r="O171" s="183">
        <v>0</v>
      </c>
      <c r="P171" s="183">
        <v>0</v>
      </c>
      <c r="Q171" s="183">
        <v>0</v>
      </c>
      <c r="R171" s="183">
        <v>0</v>
      </c>
      <c r="S171" s="183">
        <v>0</v>
      </c>
      <c r="T171" s="183">
        <v>0</v>
      </c>
      <c r="U171" s="183">
        <v>0</v>
      </c>
      <c r="V171" s="183">
        <v>0</v>
      </c>
      <c r="W171" s="183">
        <v>0</v>
      </c>
      <c r="X171" s="183">
        <v>0</v>
      </c>
      <c r="Y171" s="183">
        <v>0</v>
      </c>
      <c r="Z171" s="183">
        <v>301</v>
      </c>
      <c r="AA171" s="183">
        <v>63900</v>
      </c>
      <c r="AB171" s="183">
        <v>0</v>
      </c>
      <c r="AC171" s="183">
        <v>590269.4</v>
      </c>
      <c r="AD171" s="183">
        <v>0</v>
      </c>
      <c r="AE171" s="183">
        <v>0</v>
      </c>
      <c r="AF171" s="183">
        <v>0</v>
      </c>
      <c r="AG171" s="183">
        <v>0</v>
      </c>
      <c r="AH171" s="183">
        <v>0</v>
      </c>
      <c r="AI171" s="183">
        <v>682988.53</v>
      </c>
      <c r="AJ171" s="183">
        <v>0</v>
      </c>
      <c r="AK171" s="183">
        <v>0</v>
      </c>
      <c r="AL171" s="183">
        <v>0</v>
      </c>
      <c r="AM171" s="183">
        <v>0</v>
      </c>
      <c r="AN171" s="183">
        <v>0</v>
      </c>
      <c r="AO171" s="183">
        <v>0</v>
      </c>
      <c r="AP171" s="183">
        <v>0</v>
      </c>
      <c r="AQ171" s="183">
        <v>0</v>
      </c>
      <c r="AR171" s="183">
        <v>0</v>
      </c>
      <c r="AS171" s="183">
        <v>0</v>
      </c>
      <c r="AT171" s="183">
        <v>0</v>
      </c>
      <c r="AU171" s="183">
        <v>3</v>
      </c>
      <c r="AV171" s="183">
        <v>0</v>
      </c>
      <c r="AW171" s="183">
        <v>0</v>
      </c>
      <c r="AX171" s="183">
        <v>0</v>
      </c>
      <c r="AY171" s="183">
        <v>0</v>
      </c>
      <c r="AZ171" s="183">
        <v>0</v>
      </c>
      <c r="BA171" s="183">
        <v>0</v>
      </c>
      <c r="BB171" s="183">
        <v>0</v>
      </c>
      <c r="BC171" s="183">
        <v>0</v>
      </c>
      <c r="BD171" s="183">
        <v>0</v>
      </c>
      <c r="BE171" s="183">
        <v>0</v>
      </c>
      <c r="BF171" s="183">
        <v>0</v>
      </c>
      <c r="BG171" s="183">
        <v>0</v>
      </c>
      <c r="BH171" s="183">
        <v>0</v>
      </c>
      <c r="BI171" s="183">
        <v>0</v>
      </c>
      <c r="BJ171" s="183">
        <v>0</v>
      </c>
      <c r="BK171" s="183">
        <v>0</v>
      </c>
      <c r="BL171" s="183">
        <v>0</v>
      </c>
      <c r="BM171" s="183">
        <v>43008.73</v>
      </c>
      <c r="BN171" s="183">
        <v>0</v>
      </c>
      <c r="BO171" s="183">
        <v>0</v>
      </c>
      <c r="BP171" s="183">
        <v>0</v>
      </c>
      <c r="BQ171" s="183">
        <v>0</v>
      </c>
      <c r="BR171" s="183">
        <v>0</v>
      </c>
      <c r="BS171" s="183">
        <v>0</v>
      </c>
      <c r="BT171" s="183">
        <v>0</v>
      </c>
      <c r="BU171" s="183">
        <v>0</v>
      </c>
      <c r="BV171" s="183">
        <v>0</v>
      </c>
      <c r="BW171" s="183">
        <v>0</v>
      </c>
      <c r="BX171" s="183">
        <v>0</v>
      </c>
      <c r="BY171" s="183">
        <v>0</v>
      </c>
      <c r="BZ171" s="183">
        <v>0</v>
      </c>
      <c r="CA171" s="183">
        <v>0</v>
      </c>
      <c r="CB171" s="183">
        <v>0</v>
      </c>
      <c r="CC171" s="205">
        <f t="shared" si="24"/>
        <v>1380470.6600000001</v>
      </c>
      <c r="CD171" s="101"/>
      <c r="CE171" s="101"/>
      <c r="CF171" s="101"/>
      <c r="CG171" s="101"/>
      <c r="CH171" s="101"/>
      <c r="CI171" s="101"/>
    </row>
    <row r="172" spans="1:87" s="311" customFormat="1">
      <c r="A172" s="309"/>
      <c r="B172" s="421" t="s">
        <v>1656</v>
      </c>
      <c r="C172" s="422"/>
      <c r="D172" s="422"/>
      <c r="E172" s="422"/>
      <c r="F172" s="422"/>
      <c r="G172" s="423"/>
      <c r="H172" s="207">
        <f>SUM(H165:H171)</f>
        <v>0</v>
      </c>
      <c r="I172" s="207">
        <f>SUM(I165:I171)</f>
        <v>0</v>
      </c>
      <c r="J172" s="207">
        <f t="shared" ref="J172:BU172" si="25">SUM(J165:J171)</f>
        <v>0</v>
      </c>
      <c r="K172" s="207">
        <f t="shared" si="25"/>
        <v>0</v>
      </c>
      <c r="L172" s="207">
        <f t="shared" si="25"/>
        <v>0</v>
      </c>
      <c r="M172" s="207">
        <f t="shared" si="25"/>
        <v>0</v>
      </c>
      <c r="N172" s="207">
        <f t="shared" si="25"/>
        <v>946803246.08000004</v>
      </c>
      <c r="O172" s="207">
        <f t="shared" si="25"/>
        <v>0</v>
      </c>
      <c r="P172" s="207">
        <f t="shared" si="25"/>
        <v>0</v>
      </c>
      <c r="Q172" s="207">
        <f t="shared" si="25"/>
        <v>0</v>
      </c>
      <c r="R172" s="207">
        <f t="shared" si="25"/>
        <v>0</v>
      </c>
      <c r="S172" s="207">
        <f t="shared" si="25"/>
        <v>0</v>
      </c>
      <c r="T172" s="207">
        <f t="shared" si="25"/>
        <v>0</v>
      </c>
      <c r="U172" s="207">
        <f t="shared" si="25"/>
        <v>0</v>
      </c>
      <c r="V172" s="207">
        <f t="shared" si="25"/>
        <v>0</v>
      </c>
      <c r="W172" s="207">
        <f t="shared" si="25"/>
        <v>0</v>
      </c>
      <c r="X172" s="207">
        <f t="shared" si="25"/>
        <v>0</v>
      </c>
      <c r="Y172" s="207">
        <f t="shared" si="25"/>
        <v>0</v>
      </c>
      <c r="Z172" s="207">
        <f t="shared" si="25"/>
        <v>301</v>
      </c>
      <c r="AA172" s="207">
        <f t="shared" si="25"/>
        <v>292800</v>
      </c>
      <c r="AB172" s="207">
        <f t="shared" si="25"/>
        <v>0</v>
      </c>
      <c r="AC172" s="207">
        <f t="shared" si="25"/>
        <v>701769.4</v>
      </c>
      <c r="AD172" s="207">
        <f t="shared" si="25"/>
        <v>0</v>
      </c>
      <c r="AE172" s="207">
        <f t="shared" si="25"/>
        <v>0</v>
      </c>
      <c r="AF172" s="207">
        <f t="shared" si="25"/>
        <v>0</v>
      </c>
      <c r="AG172" s="207">
        <f t="shared" si="25"/>
        <v>0</v>
      </c>
      <c r="AH172" s="207">
        <f t="shared" si="25"/>
        <v>0</v>
      </c>
      <c r="AI172" s="207">
        <f t="shared" si="25"/>
        <v>193752290.59999999</v>
      </c>
      <c r="AJ172" s="207">
        <f t="shared" si="25"/>
        <v>0</v>
      </c>
      <c r="AK172" s="207">
        <f t="shared" si="25"/>
        <v>0</v>
      </c>
      <c r="AL172" s="207">
        <f t="shared" si="25"/>
        <v>0</v>
      </c>
      <c r="AM172" s="207">
        <f t="shared" si="25"/>
        <v>0</v>
      </c>
      <c r="AN172" s="207">
        <f t="shared" si="25"/>
        <v>0</v>
      </c>
      <c r="AO172" s="207">
        <f t="shared" si="25"/>
        <v>0</v>
      </c>
      <c r="AP172" s="207">
        <f t="shared" si="25"/>
        <v>0</v>
      </c>
      <c r="AQ172" s="207">
        <f t="shared" si="25"/>
        <v>0</v>
      </c>
      <c r="AR172" s="207">
        <f t="shared" si="25"/>
        <v>0</v>
      </c>
      <c r="AS172" s="207">
        <f t="shared" si="25"/>
        <v>0</v>
      </c>
      <c r="AT172" s="207">
        <f t="shared" si="25"/>
        <v>0</v>
      </c>
      <c r="AU172" s="207">
        <f t="shared" si="25"/>
        <v>25564826.850000001</v>
      </c>
      <c r="AV172" s="207">
        <f t="shared" si="25"/>
        <v>0</v>
      </c>
      <c r="AW172" s="207">
        <f t="shared" si="25"/>
        <v>0</v>
      </c>
      <c r="AX172" s="207">
        <f t="shared" si="25"/>
        <v>0</v>
      </c>
      <c r="AY172" s="207">
        <f t="shared" si="25"/>
        <v>0</v>
      </c>
      <c r="AZ172" s="207">
        <f t="shared" si="25"/>
        <v>0</v>
      </c>
      <c r="BA172" s="207">
        <f t="shared" si="25"/>
        <v>0</v>
      </c>
      <c r="BB172" s="207">
        <f t="shared" si="25"/>
        <v>533297890.72000003</v>
      </c>
      <c r="BC172" s="207">
        <f t="shared" si="25"/>
        <v>0</v>
      </c>
      <c r="BD172" s="207">
        <f t="shared" si="25"/>
        <v>0</v>
      </c>
      <c r="BE172" s="207">
        <f t="shared" si="25"/>
        <v>0</v>
      </c>
      <c r="BF172" s="207">
        <f t="shared" si="25"/>
        <v>0</v>
      </c>
      <c r="BG172" s="207">
        <f t="shared" si="25"/>
        <v>0</v>
      </c>
      <c r="BH172" s="207">
        <f t="shared" si="25"/>
        <v>0</v>
      </c>
      <c r="BI172" s="207">
        <f t="shared" si="25"/>
        <v>0</v>
      </c>
      <c r="BJ172" s="207">
        <f t="shared" si="25"/>
        <v>0</v>
      </c>
      <c r="BK172" s="207">
        <f t="shared" si="25"/>
        <v>0</v>
      </c>
      <c r="BL172" s="207">
        <f t="shared" si="25"/>
        <v>0</v>
      </c>
      <c r="BM172" s="207">
        <f>SUM(BM165:BM171)</f>
        <v>854662048.85000002</v>
      </c>
      <c r="BN172" s="207">
        <f t="shared" si="25"/>
        <v>0</v>
      </c>
      <c r="BO172" s="207">
        <f t="shared" si="25"/>
        <v>0</v>
      </c>
      <c r="BP172" s="207">
        <f t="shared" si="25"/>
        <v>0</v>
      </c>
      <c r="BQ172" s="207">
        <f t="shared" si="25"/>
        <v>0</v>
      </c>
      <c r="BR172" s="207">
        <f t="shared" si="25"/>
        <v>0</v>
      </c>
      <c r="BS172" s="207">
        <f t="shared" si="25"/>
        <v>0</v>
      </c>
      <c r="BT172" s="207">
        <f t="shared" si="25"/>
        <v>0</v>
      </c>
      <c r="BU172" s="207">
        <f t="shared" si="25"/>
        <v>0</v>
      </c>
      <c r="BV172" s="207">
        <f t="shared" ref="BV172:CC172" si="26">SUM(BV165:BV171)</f>
        <v>0</v>
      </c>
      <c r="BW172" s="207">
        <f t="shared" si="26"/>
        <v>0</v>
      </c>
      <c r="BX172" s="207">
        <f t="shared" si="26"/>
        <v>0</v>
      </c>
      <c r="BY172" s="207">
        <f t="shared" si="26"/>
        <v>0</v>
      </c>
      <c r="BZ172" s="207">
        <f t="shared" si="26"/>
        <v>0</v>
      </c>
      <c r="CA172" s="207">
        <f t="shared" si="26"/>
        <v>0</v>
      </c>
      <c r="CB172" s="207">
        <f t="shared" si="26"/>
        <v>0</v>
      </c>
      <c r="CC172" s="207">
        <f>SUM(CC165:CC171)</f>
        <v>2555075173.4999995</v>
      </c>
      <c r="CD172" s="310"/>
      <c r="CE172" s="310"/>
      <c r="CF172" s="310"/>
      <c r="CG172" s="310"/>
      <c r="CH172" s="310"/>
      <c r="CI172" s="310"/>
    </row>
    <row r="173" spans="1:87" s="102" customFormat="1">
      <c r="A173" s="134" t="s">
        <v>1648</v>
      </c>
      <c r="B173" s="295" t="s">
        <v>26</v>
      </c>
      <c r="C173" s="296" t="s">
        <v>27</v>
      </c>
      <c r="D173" s="297">
        <v>46030</v>
      </c>
      <c r="E173" s="103" t="s">
        <v>655</v>
      </c>
      <c r="F173" s="298" t="s">
        <v>661</v>
      </c>
      <c r="G173" s="299" t="s">
        <v>662</v>
      </c>
      <c r="H173" s="204">
        <v>18827885.68</v>
      </c>
      <c r="I173" s="204">
        <v>8630190.7200000007</v>
      </c>
      <c r="J173" s="204">
        <v>8193810.0800000001</v>
      </c>
      <c r="K173" s="204">
        <v>3391395.31</v>
      </c>
      <c r="L173" s="204">
        <v>3593304.82</v>
      </c>
      <c r="M173" s="204">
        <v>1770414.83</v>
      </c>
      <c r="N173" s="204">
        <v>23328897.079999998</v>
      </c>
      <c r="O173" s="204">
        <v>9601578.5600000005</v>
      </c>
      <c r="P173" s="204">
        <v>3120266.59</v>
      </c>
      <c r="Q173" s="204">
        <v>12585013.24</v>
      </c>
      <c r="R173" s="204">
        <v>1237007.8700000001</v>
      </c>
      <c r="S173" s="204">
        <v>4129273.72</v>
      </c>
      <c r="T173" s="204">
        <v>10771623.060000001</v>
      </c>
      <c r="U173" s="204">
        <v>10285600.609999999</v>
      </c>
      <c r="V173" s="204">
        <v>817748.26</v>
      </c>
      <c r="W173" s="204">
        <v>4698077.4400000004</v>
      </c>
      <c r="X173" s="204">
        <v>2575324.73</v>
      </c>
      <c r="Y173" s="204">
        <v>1953617.83</v>
      </c>
      <c r="Z173" s="204">
        <v>16025128.15</v>
      </c>
      <c r="AA173" s="204">
        <v>3405023.15</v>
      </c>
      <c r="AB173" s="204">
        <v>4713035.88</v>
      </c>
      <c r="AC173" s="204">
        <v>4748920</v>
      </c>
      <c r="AD173" s="204">
        <v>2125605.5</v>
      </c>
      <c r="AE173" s="204">
        <v>3552836.19</v>
      </c>
      <c r="AF173" s="204">
        <v>2249403.65</v>
      </c>
      <c r="AG173" s="204">
        <v>1676774.41</v>
      </c>
      <c r="AH173" s="204">
        <v>2963812.25</v>
      </c>
      <c r="AI173" s="204">
        <v>20301683.289999999</v>
      </c>
      <c r="AJ173" s="204">
        <v>1453848.82</v>
      </c>
      <c r="AK173" s="204">
        <v>1120922.56</v>
      </c>
      <c r="AL173" s="204">
        <v>700000</v>
      </c>
      <c r="AM173" s="204">
        <v>550000</v>
      </c>
      <c r="AN173" s="204">
        <v>3347841.48</v>
      </c>
      <c r="AO173" s="204">
        <v>2753000</v>
      </c>
      <c r="AP173" s="204">
        <v>2289720.04</v>
      </c>
      <c r="AQ173" s="204">
        <v>5059384.3</v>
      </c>
      <c r="AR173" s="204">
        <v>2257120.64</v>
      </c>
      <c r="AS173" s="204">
        <v>3083277.64</v>
      </c>
      <c r="AT173" s="204">
        <v>2273388.9700000002</v>
      </c>
      <c r="AU173" s="204">
        <v>7462799.7999999998</v>
      </c>
      <c r="AV173" s="204">
        <v>3653743.85</v>
      </c>
      <c r="AW173" s="204">
        <v>2095501.63</v>
      </c>
      <c r="AX173" s="204">
        <v>2399374.69</v>
      </c>
      <c r="AY173" s="204">
        <v>1211598.06</v>
      </c>
      <c r="AZ173" s="204">
        <v>98729.37</v>
      </c>
      <c r="BA173" s="204">
        <v>558931.75</v>
      </c>
      <c r="BB173" s="204">
        <v>14214707.800000001</v>
      </c>
      <c r="BC173" s="204">
        <v>3401427.79</v>
      </c>
      <c r="BD173" s="204">
        <v>4214475.8499999996</v>
      </c>
      <c r="BE173" s="204">
        <v>4732536.2300000004</v>
      </c>
      <c r="BF173" s="204">
        <v>5523442.8300000001</v>
      </c>
      <c r="BG173" s="204">
        <v>1594665.29</v>
      </c>
      <c r="BH173" s="204">
        <v>6324037.4199999999</v>
      </c>
      <c r="BI173" s="204">
        <v>5283019.7300000004</v>
      </c>
      <c r="BJ173" s="204">
        <v>1700000</v>
      </c>
      <c r="BK173" s="204">
        <v>670216.42000000004</v>
      </c>
      <c r="BL173" s="204">
        <v>513130.68</v>
      </c>
      <c r="BM173" s="204">
        <v>10796600</v>
      </c>
      <c r="BN173" s="204">
        <v>4674552.09</v>
      </c>
      <c r="BO173" s="204">
        <v>1569749.88</v>
      </c>
      <c r="BP173" s="204">
        <v>1712563.24</v>
      </c>
      <c r="BQ173" s="204">
        <v>1471648.6</v>
      </c>
      <c r="BR173" s="204">
        <v>3494009.09</v>
      </c>
      <c r="BS173" s="204">
        <v>1012000</v>
      </c>
      <c r="BT173" s="204">
        <v>14359908.42</v>
      </c>
      <c r="BU173" s="204">
        <v>2211076.7400000002</v>
      </c>
      <c r="BV173" s="204">
        <v>0</v>
      </c>
      <c r="BW173" s="204">
        <v>4542708.7699999996</v>
      </c>
      <c r="BX173" s="204">
        <v>4740023.43</v>
      </c>
      <c r="BY173" s="204">
        <v>5464182.8200000003</v>
      </c>
      <c r="BZ173" s="204">
        <v>2059868.22</v>
      </c>
      <c r="CA173" s="204">
        <v>3113194.09</v>
      </c>
      <c r="CB173" s="204">
        <v>1447212.68</v>
      </c>
      <c r="CC173" s="205">
        <f t="shared" si="21"/>
        <v>344483394.61000001</v>
      </c>
      <c r="CD173" s="101"/>
      <c r="CE173" s="101"/>
      <c r="CF173" s="101"/>
      <c r="CG173" s="101"/>
      <c r="CH173" s="101"/>
      <c r="CI173" s="101"/>
    </row>
    <row r="174" spans="1:87" s="102" customFormat="1">
      <c r="A174" s="134" t="s">
        <v>1648</v>
      </c>
      <c r="B174" s="295" t="s">
        <v>26</v>
      </c>
      <c r="C174" s="296" t="s">
        <v>27</v>
      </c>
      <c r="D174" s="297">
        <v>46030</v>
      </c>
      <c r="E174" s="103" t="s">
        <v>655</v>
      </c>
      <c r="F174" s="298" t="s">
        <v>656</v>
      </c>
      <c r="G174" s="299" t="s">
        <v>657</v>
      </c>
      <c r="H174" s="204">
        <v>0</v>
      </c>
      <c r="I174" s="204">
        <v>0</v>
      </c>
      <c r="J174" s="204">
        <v>0</v>
      </c>
      <c r="K174" s="204">
        <v>0</v>
      </c>
      <c r="L174" s="204">
        <v>0</v>
      </c>
      <c r="M174" s="204">
        <v>0</v>
      </c>
      <c r="N174" s="204">
        <v>40240000</v>
      </c>
      <c r="O174" s="204">
        <v>0</v>
      </c>
      <c r="P174" s="204">
        <v>0</v>
      </c>
      <c r="Q174" s="204">
        <v>0</v>
      </c>
      <c r="R174" s="204">
        <v>0</v>
      </c>
      <c r="S174" s="204">
        <v>2200000</v>
      </c>
      <c r="T174" s="204">
        <v>0</v>
      </c>
      <c r="U174" s="204">
        <v>0</v>
      </c>
      <c r="V174" s="204">
        <v>0</v>
      </c>
      <c r="W174" s="204">
        <v>0</v>
      </c>
      <c r="X174" s="204">
        <v>864200</v>
      </c>
      <c r="Y174" s="204">
        <v>0</v>
      </c>
      <c r="Z174" s="204">
        <v>0</v>
      </c>
      <c r="AA174" s="204">
        <v>0</v>
      </c>
      <c r="AB174" s="204">
        <v>0</v>
      </c>
      <c r="AC174" s="204">
        <v>0</v>
      </c>
      <c r="AD174" s="204">
        <v>0</v>
      </c>
      <c r="AE174" s="204">
        <v>0</v>
      </c>
      <c r="AF174" s="204">
        <v>0</v>
      </c>
      <c r="AG174" s="204">
        <v>0</v>
      </c>
      <c r="AH174" s="204">
        <v>0</v>
      </c>
      <c r="AI174" s="204">
        <v>0</v>
      </c>
      <c r="AJ174" s="204">
        <v>0</v>
      </c>
      <c r="AK174" s="204">
        <v>0</v>
      </c>
      <c r="AL174" s="204">
        <v>0</v>
      </c>
      <c r="AM174" s="204">
        <v>0</v>
      </c>
      <c r="AN174" s="204">
        <v>0</v>
      </c>
      <c r="AO174" s="204">
        <v>0</v>
      </c>
      <c r="AP174" s="204">
        <v>0</v>
      </c>
      <c r="AQ174" s="204">
        <v>2958000</v>
      </c>
      <c r="AR174" s="204">
        <v>0</v>
      </c>
      <c r="AS174" s="204">
        <v>0</v>
      </c>
      <c r="AT174" s="204">
        <v>0</v>
      </c>
      <c r="AU174" s="204">
        <v>0</v>
      </c>
      <c r="AV174" s="204">
        <v>14700</v>
      </c>
      <c r="AW174" s="204">
        <v>0</v>
      </c>
      <c r="AX174" s="204">
        <v>0</v>
      </c>
      <c r="AY174" s="204">
        <v>0</v>
      </c>
      <c r="AZ174" s="204">
        <v>0</v>
      </c>
      <c r="BA174" s="204">
        <v>0</v>
      </c>
      <c r="BB174" s="204">
        <v>1978000</v>
      </c>
      <c r="BC174" s="204">
        <v>0</v>
      </c>
      <c r="BD174" s="204">
        <v>0</v>
      </c>
      <c r="BE174" s="204">
        <v>0</v>
      </c>
      <c r="BF174" s="204">
        <v>0</v>
      </c>
      <c r="BG174" s="204">
        <v>0</v>
      </c>
      <c r="BH174" s="204">
        <v>0</v>
      </c>
      <c r="BI174" s="204">
        <v>0</v>
      </c>
      <c r="BJ174" s="204">
        <v>0</v>
      </c>
      <c r="BK174" s="204">
        <v>0</v>
      </c>
      <c r="BL174" s="204">
        <v>0</v>
      </c>
      <c r="BM174" s="204">
        <v>0</v>
      </c>
      <c r="BN174" s="204">
        <v>0</v>
      </c>
      <c r="BO174" s="204">
        <v>0</v>
      </c>
      <c r="BP174" s="204">
        <v>0</v>
      </c>
      <c r="BQ174" s="204">
        <v>0</v>
      </c>
      <c r="BR174" s="204">
        <v>0</v>
      </c>
      <c r="BS174" s="204">
        <v>0</v>
      </c>
      <c r="BT174" s="204">
        <v>0</v>
      </c>
      <c r="BU174" s="204">
        <v>0</v>
      </c>
      <c r="BV174" s="204">
        <v>0</v>
      </c>
      <c r="BW174" s="204">
        <v>0</v>
      </c>
      <c r="BX174" s="204">
        <v>0</v>
      </c>
      <c r="BY174" s="204">
        <v>0</v>
      </c>
      <c r="BZ174" s="204">
        <v>0</v>
      </c>
      <c r="CA174" s="204">
        <v>0</v>
      </c>
      <c r="CB174" s="204">
        <v>0</v>
      </c>
      <c r="CC174" s="205">
        <f t="shared" si="21"/>
        <v>48254900</v>
      </c>
      <c r="CD174" s="101"/>
      <c r="CE174" s="101"/>
      <c r="CF174" s="101"/>
      <c r="CG174" s="101"/>
      <c r="CH174" s="101"/>
      <c r="CI174" s="101"/>
    </row>
    <row r="175" spans="1:87" s="102" customFormat="1">
      <c r="A175" s="134" t="s">
        <v>1648</v>
      </c>
      <c r="B175" s="295" t="s">
        <v>26</v>
      </c>
      <c r="C175" s="296" t="s">
        <v>27</v>
      </c>
      <c r="D175" s="297"/>
      <c r="E175" s="103"/>
      <c r="F175" s="298" t="s">
        <v>658</v>
      </c>
      <c r="G175" s="299" t="s">
        <v>659</v>
      </c>
      <c r="H175" s="204">
        <v>1623300</v>
      </c>
      <c r="I175" s="204">
        <v>3397330.76</v>
      </c>
      <c r="J175" s="204">
        <v>0</v>
      </c>
      <c r="K175" s="204">
        <v>0</v>
      </c>
      <c r="L175" s="204">
        <v>95000</v>
      </c>
      <c r="M175" s="204">
        <v>0</v>
      </c>
      <c r="N175" s="204">
        <v>0</v>
      </c>
      <c r="O175" s="204">
        <v>0</v>
      </c>
      <c r="P175" s="204">
        <v>0</v>
      </c>
      <c r="Q175" s="204">
        <v>9009120</v>
      </c>
      <c r="R175" s="204">
        <v>0</v>
      </c>
      <c r="S175" s="204">
        <v>230000</v>
      </c>
      <c r="T175" s="204">
        <v>979500</v>
      </c>
      <c r="U175" s="204">
        <v>0</v>
      </c>
      <c r="V175" s="204">
        <v>0</v>
      </c>
      <c r="W175" s="204">
        <v>0</v>
      </c>
      <c r="X175" s="204">
        <v>0</v>
      </c>
      <c r="Y175" s="204">
        <v>0</v>
      </c>
      <c r="Z175" s="204">
        <v>4490000</v>
      </c>
      <c r="AA175" s="204">
        <v>0</v>
      </c>
      <c r="AB175" s="204">
        <v>0</v>
      </c>
      <c r="AC175" s="204">
        <v>0</v>
      </c>
      <c r="AD175" s="204">
        <v>0</v>
      </c>
      <c r="AE175" s="204">
        <v>0</v>
      </c>
      <c r="AF175" s="204">
        <v>0</v>
      </c>
      <c r="AG175" s="204">
        <v>0</v>
      </c>
      <c r="AH175" s="204">
        <v>0</v>
      </c>
      <c r="AI175" s="204">
        <v>0</v>
      </c>
      <c r="AJ175" s="204">
        <v>0</v>
      </c>
      <c r="AK175" s="204">
        <v>0</v>
      </c>
      <c r="AL175" s="204">
        <v>0</v>
      </c>
      <c r="AM175" s="204">
        <v>0</v>
      </c>
      <c r="AN175" s="204">
        <v>0</v>
      </c>
      <c r="AO175" s="204">
        <v>0</v>
      </c>
      <c r="AP175" s="204">
        <v>0</v>
      </c>
      <c r="AQ175" s="204">
        <v>150000</v>
      </c>
      <c r="AR175" s="204">
        <v>0</v>
      </c>
      <c r="AS175" s="204">
        <v>0</v>
      </c>
      <c r="AT175" s="204">
        <v>0</v>
      </c>
      <c r="AU175" s="204">
        <v>0</v>
      </c>
      <c r="AV175" s="204">
        <v>0</v>
      </c>
      <c r="AW175" s="204">
        <v>0</v>
      </c>
      <c r="AX175" s="204">
        <v>0</v>
      </c>
      <c r="AY175" s="204">
        <v>0</v>
      </c>
      <c r="AZ175" s="204">
        <v>0</v>
      </c>
      <c r="BA175" s="204">
        <v>0</v>
      </c>
      <c r="BB175" s="204">
        <v>0</v>
      </c>
      <c r="BC175" s="204">
        <v>0</v>
      </c>
      <c r="BD175" s="204">
        <v>0</v>
      </c>
      <c r="BE175" s="204">
        <v>0</v>
      </c>
      <c r="BF175" s="204">
        <v>0</v>
      </c>
      <c r="BG175" s="204">
        <v>0</v>
      </c>
      <c r="BH175" s="204">
        <v>0</v>
      </c>
      <c r="BI175" s="204">
        <v>0</v>
      </c>
      <c r="BJ175" s="204">
        <v>0</v>
      </c>
      <c r="BK175" s="204">
        <v>0</v>
      </c>
      <c r="BL175" s="204">
        <v>0</v>
      </c>
      <c r="BM175" s="204">
        <v>0</v>
      </c>
      <c r="BN175" s="204">
        <v>0</v>
      </c>
      <c r="BO175" s="204">
        <v>0</v>
      </c>
      <c r="BP175" s="204">
        <v>0</v>
      </c>
      <c r="BQ175" s="204">
        <v>0</v>
      </c>
      <c r="BR175" s="204">
        <v>1210343</v>
      </c>
      <c r="BS175" s="204">
        <v>0</v>
      </c>
      <c r="BT175" s="204">
        <v>7914114</v>
      </c>
      <c r="BU175" s="204">
        <v>100000</v>
      </c>
      <c r="BV175" s="204">
        <v>0</v>
      </c>
      <c r="BW175" s="204">
        <v>0</v>
      </c>
      <c r="BX175" s="204">
        <v>89641.15</v>
      </c>
      <c r="BY175" s="204">
        <v>2829000</v>
      </c>
      <c r="BZ175" s="204">
        <v>0</v>
      </c>
      <c r="CA175" s="204">
        <v>0</v>
      </c>
      <c r="CB175" s="204">
        <v>0</v>
      </c>
      <c r="CC175" s="205">
        <f t="shared" si="21"/>
        <v>32117348.909999996</v>
      </c>
      <c r="CD175" s="101"/>
      <c r="CE175" s="101"/>
      <c r="CF175" s="101"/>
      <c r="CG175" s="101"/>
      <c r="CH175" s="101"/>
      <c r="CI175" s="101"/>
    </row>
    <row r="176" spans="1:87" s="102" customFormat="1">
      <c r="A176" s="134" t="s">
        <v>1648</v>
      </c>
      <c r="B176" s="295" t="s">
        <v>26</v>
      </c>
      <c r="C176" s="296" t="s">
        <v>27</v>
      </c>
      <c r="D176" s="297">
        <v>46020</v>
      </c>
      <c r="E176" s="103" t="s">
        <v>660</v>
      </c>
      <c r="F176" s="298" t="s">
        <v>664</v>
      </c>
      <c r="G176" s="299" t="s">
        <v>665</v>
      </c>
      <c r="H176" s="204">
        <v>8868540</v>
      </c>
      <c r="I176" s="204">
        <v>0</v>
      </c>
      <c r="J176" s="204">
        <v>0</v>
      </c>
      <c r="K176" s="204">
        <v>0</v>
      </c>
      <c r="L176" s="204">
        <v>0</v>
      </c>
      <c r="M176" s="204">
        <v>0</v>
      </c>
      <c r="N176" s="204">
        <v>1459200</v>
      </c>
      <c r="O176" s="204">
        <v>0</v>
      </c>
      <c r="P176" s="204">
        <v>0</v>
      </c>
      <c r="Q176" s="204">
        <v>0</v>
      </c>
      <c r="R176" s="204">
        <v>0</v>
      </c>
      <c r="S176" s="204">
        <v>3388000</v>
      </c>
      <c r="T176" s="204">
        <v>0</v>
      </c>
      <c r="U176" s="204">
        <v>0</v>
      </c>
      <c r="V176" s="204">
        <v>0</v>
      </c>
      <c r="W176" s="204">
        <v>0</v>
      </c>
      <c r="X176" s="204">
        <v>125000</v>
      </c>
      <c r="Y176" s="204">
        <v>0</v>
      </c>
      <c r="Z176" s="204">
        <v>12571000</v>
      </c>
      <c r="AA176" s="204">
        <v>0</v>
      </c>
      <c r="AB176" s="204">
        <v>0</v>
      </c>
      <c r="AC176" s="204">
        <v>0</v>
      </c>
      <c r="AD176" s="204">
        <v>0</v>
      </c>
      <c r="AE176" s="204">
        <v>0</v>
      </c>
      <c r="AF176" s="204">
        <v>0</v>
      </c>
      <c r="AG176" s="204">
        <v>0</v>
      </c>
      <c r="AH176" s="204">
        <v>0</v>
      </c>
      <c r="AI176" s="204">
        <v>33669500</v>
      </c>
      <c r="AJ176" s="204">
        <v>0</v>
      </c>
      <c r="AK176" s="204">
        <v>0</v>
      </c>
      <c r="AL176" s="204">
        <v>0</v>
      </c>
      <c r="AM176" s="204">
        <v>0</v>
      </c>
      <c r="AN176" s="204">
        <v>0</v>
      </c>
      <c r="AO176" s="204">
        <v>8300103</v>
      </c>
      <c r="AP176" s="204">
        <v>0</v>
      </c>
      <c r="AQ176" s="204">
        <v>0</v>
      </c>
      <c r="AR176" s="204">
        <v>0</v>
      </c>
      <c r="AS176" s="204">
        <v>0</v>
      </c>
      <c r="AT176" s="204">
        <v>250000</v>
      </c>
      <c r="AU176" s="204">
        <v>86233735</v>
      </c>
      <c r="AV176" s="204">
        <v>0</v>
      </c>
      <c r="AW176" s="204">
        <v>0</v>
      </c>
      <c r="AX176" s="204">
        <v>0</v>
      </c>
      <c r="AY176" s="204">
        <v>0</v>
      </c>
      <c r="AZ176" s="204">
        <v>0</v>
      </c>
      <c r="BA176" s="204">
        <v>0</v>
      </c>
      <c r="BB176" s="204">
        <v>14142400</v>
      </c>
      <c r="BC176" s="204">
        <v>762900</v>
      </c>
      <c r="BD176" s="204">
        <v>0</v>
      </c>
      <c r="BE176" s="204">
        <v>0</v>
      </c>
      <c r="BF176" s="204">
        <v>0</v>
      </c>
      <c r="BG176" s="204">
        <v>0</v>
      </c>
      <c r="BH176" s="204">
        <v>0</v>
      </c>
      <c r="BI176" s="204">
        <v>0</v>
      </c>
      <c r="BJ176" s="204">
        <v>0</v>
      </c>
      <c r="BK176" s="204">
        <v>0</v>
      </c>
      <c r="BL176" s="204">
        <v>0</v>
      </c>
      <c r="BM176" s="204">
        <v>83141745</v>
      </c>
      <c r="BN176" s="204">
        <v>0</v>
      </c>
      <c r="BO176" s="204">
        <v>0</v>
      </c>
      <c r="BP176" s="204">
        <v>0</v>
      </c>
      <c r="BQ176" s="204">
        <v>0</v>
      </c>
      <c r="BR176" s="204">
        <v>0</v>
      </c>
      <c r="BS176" s="204">
        <v>0</v>
      </c>
      <c r="BT176" s="204">
        <v>58021095.640000001</v>
      </c>
      <c r="BU176" s="204">
        <v>0</v>
      </c>
      <c r="BV176" s="204">
        <v>0</v>
      </c>
      <c r="BW176" s="204">
        <v>0</v>
      </c>
      <c r="BX176" s="204">
        <v>0</v>
      </c>
      <c r="BY176" s="204">
        <v>0</v>
      </c>
      <c r="BZ176" s="204">
        <v>0</v>
      </c>
      <c r="CA176" s="204">
        <v>0</v>
      </c>
      <c r="CB176" s="204">
        <v>0</v>
      </c>
      <c r="CC176" s="205">
        <f t="shared" si="21"/>
        <v>310933218.63999999</v>
      </c>
      <c r="CD176" s="101"/>
      <c r="CE176" s="101"/>
      <c r="CF176" s="101"/>
      <c r="CG176" s="101"/>
      <c r="CH176" s="101"/>
      <c r="CI176" s="101"/>
    </row>
    <row r="177" spans="1:87" s="102" customFormat="1">
      <c r="A177" s="134" t="s">
        <v>1648</v>
      </c>
      <c r="B177" s="295" t="s">
        <v>26</v>
      </c>
      <c r="C177" s="296" t="s">
        <v>27</v>
      </c>
      <c r="D177" s="297">
        <v>46010</v>
      </c>
      <c r="E177" s="103" t="s">
        <v>663</v>
      </c>
      <c r="F177" s="298" t="s">
        <v>666</v>
      </c>
      <c r="G177" s="299" t="s">
        <v>667</v>
      </c>
      <c r="H177" s="204">
        <v>0</v>
      </c>
      <c r="I177" s="183">
        <v>0</v>
      </c>
      <c r="J177" s="183">
        <v>0</v>
      </c>
      <c r="K177" s="183">
        <v>0</v>
      </c>
      <c r="L177" s="183">
        <v>0</v>
      </c>
      <c r="M177" s="183">
        <v>0</v>
      </c>
      <c r="N177" s="183">
        <v>0</v>
      </c>
      <c r="O177" s="183">
        <v>0</v>
      </c>
      <c r="P177" s="183">
        <v>0</v>
      </c>
      <c r="Q177" s="183">
        <v>0</v>
      </c>
      <c r="R177" s="183">
        <v>0</v>
      </c>
      <c r="S177" s="183">
        <v>0</v>
      </c>
      <c r="T177" s="183">
        <v>0</v>
      </c>
      <c r="U177" s="183">
        <v>1175000</v>
      </c>
      <c r="V177" s="183">
        <v>0</v>
      </c>
      <c r="W177" s="183">
        <v>0</v>
      </c>
      <c r="X177" s="183">
        <v>0</v>
      </c>
      <c r="Y177" s="183">
        <v>0</v>
      </c>
      <c r="Z177" s="183">
        <v>0</v>
      </c>
      <c r="AA177" s="183">
        <v>0</v>
      </c>
      <c r="AB177" s="183">
        <v>0</v>
      </c>
      <c r="AC177" s="183">
        <v>0</v>
      </c>
      <c r="AD177" s="183">
        <v>0</v>
      </c>
      <c r="AE177" s="183">
        <v>0</v>
      </c>
      <c r="AF177" s="183">
        <v>0</v>
      </c>
      <c r="AG177" s="183">
        <v>0</v>
      </c>
      <c r="AH177" s="183">
        <v>0</v>
      </c>
      <c r="AI177" s="183">
        <v>0</v>
      </c>
      <c r="AJ177" s="183">
        <v>343000</v>
      </c>
      <c r="AK177" s="183">
        <v>2784000</v>
      </c>
      <c r="AL177" s="183">
        <v>6172360</v>
      </c>
      <c r="AM177" s="183">
        <v>0</v>
      </c>
      <c r="AN177" s="183">
        <v>1374000</v>
      </c>
      <c r="AO177" s="183">
        <v>0</v>
      </c>
      <c r="AP177" s="183">
        <v>7373000</v>
      </c>
      <c r="AQ177" s="183">
        <v>1660000</v>
      </c>
      <c r="AR177" s="183">
        <v>0</v>
      </c>
      <c r="AS177" s="183">
        <v>593000</v>
      </c>
      <c r="AT177" s="183">
        <v>0</v>
      </c>
      <c r="AU177" s="183">
        <v>0</v>
      </c>
      <c r="AV177" s="183">
        <v>0</v>
      </c>
      <c r="AW177" s="183">
        <v>0</v>
      </c>
      <c r="AX177" s="183">
        <v>0</v>
      </c>
      <c r="AY177" s="183">
        <v>0</v>
      </c>
      <c r="AZ177" s="183">
        <v>0</v>
      </c>
      <c r="BA177" s="183">
        <v>0</v>
      </c>
      <c r="BB177" s="183">
        <v>0</v>
      </c>
      <c r="BC177" s="183">
        <v>0</v>
      </c>
      <c r="BD177" s="183">
        <v>0</v>
      </c>
      <c r="BE177" s="183">
        <v>0</v>
      </c>
      <c r="BF177" s="183">
        <v>0</v>
      </c>
      <c r="BG177" s="183">
        <v>0</v>
      </c>
      <c r="BH177" s="183">
        <v>13665500</v>
      </c>
      <c r="BI177" s="183">
        <v>0</v>
      </c>
      <c r="BJ177" s="183">
        <v>0</v>
      </c>
      <c r="BK177" s="183">
        <v>1848850</v>
      </c>
      <c r="BL177" s="183">
        <v>0</v>
      </c>
      <c r="BM177" s="183">
        <v>0</v>
      </c>
      <c r="BN177" s="183">
        <v>0</v>
      </c>
      <c r="BO177" s="183">
        <v>0</v>
      </c>
      <c r="BP177" s="183">
        <v>0</v>
      </c>
      <c r="BQ177" s="183">
        <v>777000</v>
      </c>
      <c r="BR177" s="183">
        <v>0</v>
      </c>
      <c r="BS177" s="183">
        <v>0</v>
      </c>
      <c r="BT177" s="183">
        <v>0</v>
      </c>
      <c r="BU177" s="183">
        <v>0</v>
      </c>
      <c r="BV177" s="183">
        <v>0</v>
      </c>
      <c r="BW177" s="183">
        <v>0</v>
      </c>
      <c r="BX177" s="183">
        <v>0</v>
      </c>
      <c r="BY177" s="183">
        <v>2805000</v>
      </c>
      <c r="BZ177" s="183">
        <v>0</v>
      </c>
      <c r="CA177" s="183">
        <v>0</v>
      </c>
      <c r="CB177" s="183">
        <v>0</v>
      </c>
      <c r="CC177" s="205">
        <f t="shared" si="21"/>
        <v>40570710</v>
      </c>
      <c r="CD177" s="101"/>
      <c r="CE177" s="101"/>
      <c r="CF177" s="101"/>
      <c r="CG177" s="101"/>
      <c r="CH177" s="101"/>
      <c r="CI177" s="101"/>
    </row>
    <row r="178" spans="1:87" s="311" customFormat="1">
      <c r="A178" s="309"/>
      <c r="B178" s="421" t="s">
        <v>668</v>
      </c>
      <c r="C178" s="422"/>
      <c r="D178" s="422"/>
      <c r="E178" s="422"/>
      <c r="F178" s="422"/>
      <c r="G178" s="423"/>
      <c r="H178" s="207">
        <f>SUM(H173:H177)</f>
        <v>29319725.68</v>
      </c>
      <c r="I178" s="207">
        <f t="shared" ref="I178:BT178" si="27">SUM(I173:I177)</f>
        <v>12027521.48</v>
      </c>
      <c r="J178" s="207">
        <f t="shared" si="27"/>
        <v>8193810.0800000001</v>
      </c>
      <c r="K178" s="207">
        <f t="shared" si="27"/>
        <v>3391395.31</v>
      </c>
      <c r="L178" s="207">
        <f t="shared" si="27"/>
        <v>3688304.82</v>
      </c>
      <c r="M178" s="207">
        <f t="shared" si="27"/>
        <v>1770414.83</v>
      </c>
      <c r="N178" s="207">
        <f t="shared" si="27"/>
        <v>65028097.079999998</v>
      </c>
      <c r="O178" s="207">
        <f t="shared" si="27"/>
        <v>9601578.5600000005</v>
      </c>
      <c r="P178" s="207">
        <f t="shared" si="27"/>
        <v>3120266.59</v>
      </c>
      <c r="Q178" s="207">
        <f t="shared" si="27"/>
        <v>21594133.240000002</v>
      </c>
      <c r="R178" s="207">
        <f t="shared" si="27"/>
        <v>1237007.8700000001</v>
      </c>
      <c r="S178" s="207">
        <f t="shared" si="27"/>
        <v>9947273.7200000007</v>
      </c>
      <c r="T178" s="207">
        <f t="shared" si="27"/>
        <v>11751123.060000001</v>
      </c>
      <c r="U178" s="207">
        <f t="shared" si="27"/>
        <v>11460600.609999999</v>
      </c>
      <c r="V178" s="207">
        <f t="shared" si="27"/>
        <v>817748.26</v>
      </c>
      <c r="W178" s="207">
        <f t="shared" si="27"/>
        <v>4698077.4400000004</v>
      </c>
      <c r="X178" s="207">
        <f t="shared" si="27"/>
        <v>3564524.73</v>
      </c>
      <c r="Y178" s="207">
        <f t="shared" si="27"/>
        <v>1953617.83</v>
      </c>
      <c r="Z178" s="207">
        <f t="shared" si="27"/>
        <v>33086128.149999999</v>
      </c>
      <c r="AA178" s="207">
        <f t="shared" si="27"/>
        <v>3405023.15</v>
      </c>
      <c r="AB178" s="207">
        <f t="shared" si="27"/>
        <v>4713035.88</v>
      </c>
      <c r="AC178" s="207">
        <f t="shared" si="27"/>
        <v>4748920</v>
      </c>
      <c r="AD178" s="207">
        <f t="shared" si="27"/>
        <v>2125605.5</v>
      </c>
      <c r="AE178" s="207">
        <f t="shared" si="27"/>
        <v>3552836.19</v>
      </c>
      <c r="AF178" s="207">
        <f t="shared" si="27"/>
        <v>2249403.65</v>
      </c>
      <c r="AG178" s="207">
        <f t="shared" si="27"/>
        <v>1676774.41</v>
      </c>
      <c r="AH178" s="207">
        <f t="shared" si="27"/>
        <v>2963812.25</v>
      </c>
      <c r="AI178" s="207">
        <f t="shared" si="27"/>
        <v>53971183.289999999</v>
      </c>
      <c r="AJ178" s="207">
        <f t="shared" si="27"/>
        <v>1796848.82</v>
      </c>
      <c r="AK178" s="207">
        <f t="shared" si="27"/>
        <v>3904922.56</v>
      </c>
      <c r="AL178" s="207">
        <f t="shared" si="27"/>
        <v>6872360</v>
      </c>
      <c r="AM178" s="207">
        <f t="shared" si="27"/>
        <v>550000</v>
      </c>
      <c r="AN178" s="207">
        <f t="shared" si="27"/>
        <v>4721841.4800000004</v>
      </c>
      <c r="AO178" s="207">
        <f t="shared" si="27"/>
        <v>11053103</v>
      </c>
      <c r="AP178" s="207">
        <f t="shared" si="27"/>
        <v>9662720.0399999991</v>
      </c>
      <c r="AQ178" s="207">
        <f t="shared" si="27"/>
        <v>9827384.3000000007</v>
      </c>
      <c r="AR178" s="207">
        <f t="shared" si="27"/>
        <v>2257120.64</v>
      </c>
      <c r="AS178" s="207">
        <f t="shared" si="27"/>
        <v>3676277.64</v>
      </c>
      <c r="AT178" s="207">
        <f t="shared" si="27"/>
        <v>2523388.9700000002</v>
      </c>
      <c r="AU178" s="207">
        <f t="shared" si="27"/>
        <v>93696534.799999997</v>
      </c>
      <c r="AV178" s="207">
        <f t="shared" si="27"/>
        <v>3668443.85</v>
      </c>
      <c r="AW178" s="207">
        <f t="shared" si="27"/>
        <v>2095501.63</v>
      </c>
      <c r="AX178" s="207">
        <f t="shared" si="27"/>
        <v>2399374.69</v>
      </c>
      <c r="AY178" s="207">
        <f t="shared" si="27"/>
        <v>1211598.06</v>
      </c>
      <c r="AZ178" s="207">
        <f t="shared" si="27"/>
        <v>98729.37</v>
      </c>
      <c r="BA178" s="207">
        <f t="shared" si="27"/>
        <v>558931.75</v>
      </c>
      <c r="BB178" s="207">
        <f t="shared" si="27"/>
        <v>30335107.800000001</v>
      </c>
      <c r="BC178" s="207">
        <f t="shared" si="27"/>
        <v>4164327.79</v>
      </c>
      <c r="BD178" s="207">
        <f t="shared" si="27"/>
        <v>4214475.8499999996</v>
      </c>
      <c r="BE178" s="207">
        <f t="shared" si="27"/>
        <v>4732536.2300000004</v>
      </c>
      <c r="BF178" s="207">
        <f t="shared" si="27"/>
        <v>5523442.8300000001</v>
      </c>
      <c r="BG178" s="207">
        <f t="shared" si="27"/>
        <v>1594665.29</v>
      </c>
      <c r="BH178" s="207">
        <f t="shared" si="27"/>
        <v>19989537.420000002</v>
      </c>
      <c r="BI178" s="207">
        <f t="shared" si="27"/>
        <v>5283019.7300000004</v>
      </c>
      <c r="BJ178" s="207">
        <f t="shared" si="27"/>
        <v>1700000</v>
      </c>
      <c r="BK178" s="207">
        <f t="shared" si="27"/>
        <v>2519066.42</v>
      </c>
      <c r="BL178" s="207">
        <f t="shared" si="27"/>
        <v>513130.68</v>
      </c>
      <c r="BM178" s="207">
        <f t="shared" si="27"/>
        <v>93938345</v>
      </c>
      <c r="BN178" s="207">
        <f t="shared" si="27"/>
        <v>4674552.09</v>
      </c>
      <c r="BO178" s="207">
        <f t="shared" si="27"/>
        <v>1569749.88</v>
      </c>
      <c r="BP178" s="207">
        <f t="shared" si="27"/>
        <v>1712563.24</v>
      </c>
      <c r="BQ178" s="207">
        <f t="shared" si="27"/>
        <v>2248648.6</v>
      </c>
      <c r="BR178" s="207">
        <f t="shared" si="27"/>
        <v>4704352.09</v>
      </c>
      <c r="BS178" s="207">
        <f t="shared" si="27"/>
        <v>1012000</v>
      </c>
      <c r="BT178" s="207">
        <f t="shared" si="27"/>
        <v>80295118.060000002</v>
      </c>
      <c r="BU178" s="207">
        <f t="shared" ref="BU178:CB178" si="28">SUM(BU173:BU177)</f>
        <v>2311076.7400000002</v>
      </c>
      <c r="BV178" s="207">
        <f t="shared" si="28"/>
        <v>0</v>
      </c>
      <c r="BW178" s="207">
        <f t="shared" si="28"/>
        <v>4542708.7699999996</v>
      </c>
      <c r="BX178" s="207">
        <f t="shared" si="28"/>
        <v>4829664.58</v>
      </c>
      <c r="BY178" s="207">
        <f t="shared" si="28"/>
        <v>11098182.82</v>
      </c>
      <c r="BZ178" s="207">
        <f t="shared" si="28"/>
        <v>2059868.22</v>
      </c>
      <c r="CA178" s="207">
        <f t="shared" si="28"/>
        <v>3113194.09</v>
      </c>
      <c r="CB178" s="207">
        <f t="shared" si="28"/>
        <v>1447212.68</v>
      </c>
      <c r="CC178" s="207">
        <f>SUM(CC173:CC177)</f>
        <v>776359572.15999997</v>
      </c>
      <c r="CD178" s="310"/>
      <c r="CE178" s="310"/>
      <c r="CF178" s="310"/>
      <c r="CG178" s="310"/>
      <c r="CH178" s="310"/>
      <c r="CI178" s="310"/>
    </row>
    <row r="179" spans="1:87" s="311" customFormat="1">
      <c r="A179" s="309"/>
      <c r="B179" s="421" t="s">
        <v>669</v>
      </c>
      <c r="C179" s="422"/>
      <c r="D179" s="422"/>
      <c r="E179" s="422"/>
      <c r="F179" s="422"/>
      <c r="G179" s="423"/>
      <c r="H179" s="207">
        <f>SUM(H172+H178,H164,H121,H119,H95,H78,H62,H56,H47,H40,H38)</f>
        <v>1408821331.5799999</v>
      </c>
      <c r="I179" s="207">
        <f t="shared" ref="I179:BT179" si="29">SUM(I172+I178,I164,I121,I119,I95,I78,I62,I56,I47,I40,I38)</f>
        <v>337988836.03000003</v>
      </c>
      <c r="J179" s="207">
        <f t="shared" si="29"/>
        <v>622932555.51999998</v>
      </c>
      <c r="K179" s="207">
        <f t="shared" si="29"/>
        <v>192173576.28999999</v>
      </c>
      <c r="L179" s="207">
        <f t="shared" si="29"/>
        <v>161650892.49000001</v>
      </c>
      <c r="M179" s="207">
        <f t="shared" si="29"/>
        <v>82713743.209999979</v>
      </c>
      <c r="N179" s="207">
        <f t="shared" si="29"/>
        <v>3435489886.6700001</v>
      </c>
      <c r="O179" s="207">
        <f t="shared" si="29"/>
        <v>352325595.23000002</v>
      </c>
      <c r="P179" s="207">
        <f t="shared" si="29"/>
        <v>80246473.76000002</v>
      </c>
      <c r="Q179" s="207">
        <f t="shared" si="29"/>
        <v>783251393.06000006</v>
      </c>
      <c r="R179" s="207">
        <f t="shared" si="29"/>
        <v>75660810.50999999</v>
      </c>
      <c r="S179" s="207">
        <f t="shared" si="29"/>
        <v>211890457.07999998</v>
      </c>
      <c r="T179" s="207">
        <f t="shared" si="29"/>
        <v>513626525.48000014</v>
      </c>
      <c r="U179" s="207">
        <f t="shared" si="29"/>
        <v>406266354.09000003</v>
      </c>
      <c r="V179" s="207">
        <f t="shared" si="29"/>
        <v>42400849.719999999</v>
      </c>
      <c r="W179" s="207">
        <f t="shared" si="29"/>
        <v>178857482.44</v>
      </c>
      <c r="X179" s="207">
        <f t="shared" si="29"/>
        <v>135521631.09999999</v>
      </c>
      <c r="Y179" s="207">
        <f t="shared" si="29"/>
        <v>74462251.493000001</v>
      </c>
      <c r="Z179" s="207">
        <f t="shared" si="29"/>
        <v>1665420838.8199995</v>
      </c>
      <c r="AA179" s="207">
        <f t="shared" si="29"/>
        <v>347781754.25999999</v>
      </c>
      <c r="AB179" s="207">
        <f t="shared" si="29"/>
        <v>161260533.06</v>
      </c>
      <c r="AC179" s="207">
        <f t="shared" si="29"/>
        <v>476834800.31999993</v>
      </c>
      <c r="AD179" s="207">
        <f t="shared" si="29"/>
        <v>114767297.78999999</v>
      </c>
      <c r="AE179" s="207">
        <f t="shared" si="29"/>
        <v>150848121.67999998</v>
      </c>
      <c r="AF179" s="207">
        <f t="shared" si="29"/>
        <v>158521501.35999998</v>
      </c>
      <c r="AG179" s="207">
        <f t="shared" si="29"/>
        <v>57199614.259999998</v>
      </c>
      <c r="AH179" s="207">
        <f t="shared" si="29"/>
        <v>84350102.800000012</v>
      </c>
      <c r="AI179" s="207">
        <f t="shared" si="29"/>
        <v>2117614522.1000001</v>
      </c>
      <c r="AJ179" s="207">
        <f t="shared" si="29"/>
        <v>134594312.22</v>
      </c>
      <c r="AK179" s="207">
        <f t="shared" si="29"/>
        <v>80816636.530000001</v>
      </c>
      <c r="AL179" s="207">
        <f t="shared" si="29"/>
        <v>83079978.729999989</v>
      </c>
      <c r="AM179" s="207">
        <f t="shared" si="29"/>
        <v>72504562.180000007</v>
      </c>
      <c r="AN179" s="207">
        <f t="shared" si="29"/>
        <v>123716698.28</v>
      </c>
      <c r="AO179" s="207">
        <f t="shared" si="29"/>
        <v>103690589.27</v>
      </c>
      <c r="AP179" s="207">
        <f t="shared" si="29"/>
        <v>99501400.930000007</v>
      </c>
      <c r="AQ179" s="207">
        <f t="shared" si="29"/>
        <v>161822346.88000003</v>
      </c>
      <c r="AR179" s="207">
        <f t="shared" si="29"/>
        <v>92297487.329999983</v>
      </c>
      <c r="AS179" s="207">
        <f t="shared" si="29"/>
        <v>87849751.510000005</v>
      </c>
      <c r="AT179" s="207">
        <f t="shared" si="29"/>
        <v>86525592.49000001</v>
      </c>
      <c r="AU179" s="207">
        <f t="shared" si="29"/>
        <v>754071629.85000002</v>
      </c>
      <c r="AV179" s="207">
        <f t="shared" si="29"/>
        <v>90064912.180000007</v>
      </c>
      <c r="AW179" s="207">
        <f t="shared" si="29"/>
        <v>90175013.909999996</v>
      </c>
      <c r="AX179" s="207">
        <f t="shared" si="29"/>
        <v>90985780</v>
      </c>
      <c r="AY179" s="207">
        <f t="shared" si="29"/>
        <v>70168352.75999999</v>
      </c>
      <c r="AZ179" s="207">
        <f t="shared" si="29"/>
        <v>30162434.09</v>
      </c>
      <c r="BA179" s="207">
        <f t="shared" si="29"/>
        <v>50535952.929999992</v>
      </c>
      <c r="BB179" s="207">
        <f t="shared" si="29"/>
        <v>1880194649.9099998</v>
      </c>
      <c r="BC179" s="207">
        <f t="shared" si="29"/>
        <v>107375986.40000001</v>
      </c>
      <c r="BD179" s="207">
        <f t="shared" si="29"/>
        <v>122124083.55000003</v>
      </c>
      <c r="BE179" s="207">
        <f t="shared" si="29"/>
        <v>184142619.24999997</v>
      </c>
      <c r="BF179" s="207">
        <f t="shared" si="29"/>
        <v>174712263.74000001</v>
      </c>
      <c r="BG179" s="207">
        <f t="shared" si="29"/>
        <v>134278978.07999998</v>
      </c>
      <c r="BH179" s="207">
        <f t="shared" si="29"/>
        <v>250504454.32009992</v>
      </c>
      <c r="BI179" s="207">
        <f t="shared" si="29"/>
        <v>219965463.85999995</v>
      </c>
      <c r="BJ179" s="207">
        <f t="shared" si="29"/>
        <v>103354448.69</v>
      </c>
      <c r="BK179" s="207">
        <f t="shared" si="29"/>
        <v>50037933.629999995</v>
      </c>
      <c r="BL179" s="207">
        <f t="shared" si="29"/>
        <v>39987825.730000004</v>
      </c>
      <c r="BM179" s="207">
        <f t="shared" si="29"/>
        <v>2160918003.125</v>
      </c>
      <c r="BN179" s="207">
        <f t="shared" si="29"/>
        <v>439065709.27999997</v>
      </c>
      <c r="BO179" s="207">
        <f t="shared" si="29"/>
        <v>100508143.31</v>
      </c>
      <c r="BP179" s="207">
        <f t="shared" si="29"/>
        <v>72734230.040000007</v>
      </c>
      <c r="BQ179" s="207">
        <f t="shared" si="29"/>
        <v>100386315.17999998</v>
      </c>
      <c r="BR179" s="207">
        <f t="shared" si="29"/>
        <v>137518998.13999999</v>
      </c>
      <c r="BS179" s="207">
        <f t="shared" si="29"/>
        <v>64944906.969999999</v>
      </c>
      <c r="BT179" s="207">
        <f t="shared" si="29"/>
        <v>962476473.94999981</v>
      </c>
      <c r="BU179" s="207">
        <f t="shared" ref="BU179:CC179" si="30">SUM(BU172+BU178,BU164,BU121,BU119,BU95,BU78,BU62,BU56,BU47,BU40,BU38)</f>
        <v>83148181.840000004</v>
      </c>
      <c r="BV179" s="207">
        <f t="shared" si="30"/>
        <v>99007441.790000007</v>
      </c>
      <c r="BW179" s="207">
        <f t="shared" si="30"/>
        <v>144117608.02000001</v>
      </c>
      <c r="BX179" s="207">
        <f t="shared" si="30"/>
        <v>169262620.41999999</v>
      </c>
      <c r="BY179" s="207">
        <f t="shared" si="30"/>
        <v>339022699.02000004</v>
      </c>
      <c r="BZ179" s="207">
        <f t="shared" si="30"/>
        <v>95363318.059999973</v>
      </c>
      <c r="CA179" s="207">
        <f t="shared" si="30"/>
        <v>56899459.569999993</v>
      </c>
      <c r="CB179" s="207">
        <f t="shared" si="30"/>
        <v>60575681.82</v>
      </c>
      <c r="CC179" s="207">
        <f t="shared" si="30"/>
        <v>25086071661.968098</v>
      </c>
      <c r="CD179" s="310"/>
      <c r="CE179" s="310"/>
      <c r="CF179" s="310"/>
      <c r="CG179" s="310"/>
      <c r="CH179" s="310"/>
      <c r="CI179" s="310"/>
    </row>
    <row r="180" spans="1:87" s="102" customFormat="1">
      <c r="A180" s="134" t="s">
        <v>1649</v>
      </c>
      <c r="B180" s="295" t="s">
        <v>31</v>
      </c>
      <c r="C180" s="296" t="s">
        <v>32</v>
      </c>
      <c r="D180" s="297">
        <v>51010</v>
      </c>
      <c r="E180" s="103" t="s">
        <v>670</v>
      </c>
      <c r="F180" s="298" t="s">
        <v>671</v>
      </c>
      <c r="G180" s="299" t="s">
        <v>672</v>
      </c>
      <c r="H180" s="204">
        <v>260872204.25999999</v>
      </c>
      <c r="I180" s="183">
        <v>37042080.799999997</v>
      </c>
      <c r="J180" s="183">
        <v>52942217.520000003</v>
      </c>
      <c r="K180" s="183">
        <v>20221716.530000001</v>
      </c>
      <c r="L180" s="183">
        <v>16053507.380000001</v>
      </c>
      <c r="M180" s="183">
        <v>4340344.22</v>
      </c>
      <c r="N180" s="183">
        <v>608740437.59000003</v>
      </c>
      <c r="O180" s="183">
        <v>36091389.57</v>
      </c>
      <c r="P180" s="183">
        <v>6127590.54</v>
      </c>
      <c r="Q180" s="183">
        <v>135475633.78</v>
      </c>
      <c r="R180" s="183">
        <v>6460753.2400000002</v>
      </c>
      <c r="S180" s="183">
        <v>22861766.760000002</v>
      </c>
      <c r="T180" s="183">
        <v>55696679.579999998</v>
      </c>
      <c r="U180" s="183">
        <v>42148771.909999996</v>
      </c>
      <c r="V180" s="183">
        <v>1567257.64</v>
      </c>
      <c r="W180" s="183">
        <v>16917466.32</v>
      </c>
      <c r="X180" s="183">
        <v>11283733.73</v>
      </c>
      <c r="Y180" s="183">
        <v>6343065.2199999997</v>
      </c>
      <c r="Z180" s="183">
        <v>391855522.87</v>
      </c>
      <c r="AA180" s="183">
        <v>30378408.93</v>
      </c>
      <c r="AB180" s="183">
        <v>18770011.210000001</v>
      </c>
      <c r="AC180" s="183">
        <v>57734849.200000003</v>
      </c>
      <c r="AD180" s="183">
        <v>10232419.91</v>
      </c>
      <c r="AE180" s="183">
        <v>17548720.379999999</v>
      </c>
      <c r="AF180" s="183">
        <v>25281952.73</v>
      </c>
      <c r="AG180" s="183">
        <v>5807668.0800000001</v>
      </c>
      <c r="AH180" s="183">
        <v>6142047.8399999999</v>
      </c>
      <c r="AI180" s="183">
        <v>327386088.75999999</v>
      </c>
      <c r="AJ180" s="183">
        <v>11966574.99</v>
      </c>
      <c r="AK180" s="183">
        <v>5187283.3600000003</v>
      </c>
      <c r="AL180" s="183">
        <v>4334243.32</v>
      </c>
      <c r="AM180" s="183">
        <v>5329532.3</v>
      </c>
      <c r="AN180" s="183">
        <v>12043529.310000001</v>
      </c>
      <c r="AO180" s="183">
        <v>5208573.8600000003</v>
      </c>
      <c r="AP180" s="183">
        <v>9543295</v>
      </c>
      <c r="AQ180" s="183">
        <v>15451259.09</v>
      </c>
      <c r="AR180" s="183">
        <v>8328337.7800000003</v>
      </c>
      <c r="AS180" s="183">
        <v>4685498.79</v>
      </c>
      <c r="AT180" s="183">
        <v>8957541.5</v>
      </c>
      <c r="AU180" s="183">
        <v>93454061.840000004</v>
      </c>
      <c r="AV180" s="183">
        <v>6844435.0499999998</v>
      </c>
      <c r="AW180" s="183">
        <v>7836001.7999999998</v>
      </c>
      <c r="AX180" s="183">
        <v>8708393.4000000004</v>
      </c>
      <c r="AY180" s="183">
        <v>4869262.93</v>
      </c>
      <c r="AZ180" s="183">
        <v>888274.73</v>
      </c>
      <c r="BA180" s="183">
        <v>2264615.12</v>
      </c>
      <c r="BB180" s="183">
        <v>250560638.41999999</v>
      </c>
      <c r="BC180" s="183">
        <v>6991261.4400000004</v>
      </c>
      <c r="BD180" s="183">
        <v>10304203.859999999</v>
      </c>
      <c r="BE180" s="183">
        <v>13321332.99</v>
      </c>
      <c r="BF180" s="183">
        <v>14830453.529999999</v>
      </c>
      <c r="BG180" s="183">
        <v>12262647.76</v>
      </c>
      <c r="BH180" s="183">
        <v>20678972.260000002</v>
      </c>
      <c r="BI180" s="183">
        <v>13568317.34</v>
      </c>
      <c r="BJ180" s="183">
        <v>10952514.619999999</v>
      </c>
      <c r="BK180" s="183">
        <v>3269467.26</v>
      </c>
      <c r="BL180" s="183">
        <v>2128663.12</v>
      </c>
      <c r="BM180" s="183">
        <v>186957005.96000001</v>
      </c>
      <c r="BN180" s="183">
        <v>50508651.359999999</v>
      </c>
      <c r="BO180" s="183">
        <v>5303892.28</v>
      </c>
      <c r="BP180" s="183">
        <v>4996659.6500000004</v>
      </c>
      <c r="BQ180" s="183">
        <v>5605530.7999999998</v>
      </c>
      <c r="BR180" s="183">
        <v>12105495.4</v>
      </c>
      <c r="BS180" s="183">
        <v>3337510.97</v>
      </c>
      <c r="BT180" s="183">
        <v>124666868.88</v>
      </c>
      <c r="BU180" s="183">
        <v>6932883.4900000002</v>
      </c>
      <c r="BV180" s="183">
        <v>7965280.5999999996</v>
      </c>
      <c r="BW180" s="183">
        <v>11908292.26</v>
      </c>
      <c r="BX180" s="183">
        <v>11677322.58</v>
      </c>
      <c r="BY180" s="183">
        <v>44961980.5</v>
      </c>
      <c r="BZ180" s="183">
        <v>10133468.99</v>
      </c>
      <c r="CA180" s="183">
        <v>3423104.97</v>
      </c>
      <c r="CB180" s="183">
        <v>4261522.08</v>
      </c>
      <c r="CC180" s="205">
        <f>SUM(H180:CB180)</f>
        <v>3301838964.0400019</v>
      </c>
      <c r="CD180" s="101"/>
      <c r="CE180" s="101"/>
      <c r="CF180" s="101"/>
      <c r="CG180" s="101"/>
      <c r="CH180" s="101"/>
      <c r="CI180" s="101"/>
    </row>
    <row r="181" spans="1:87" s="311" customFormat="1">
      <c r="A181" s="309"/>
      <c r="B181" s="421" t="s">
        <v>673</v>
      </c>
      <c r="C181" s="422"/>
      <c r="D181" s="422"/>
      <c r="E181" s="422"/>
      <c r="F181" s="422"/>
      <c r="G181" s="423"/>
      <c r="H181" s="207">
        <f>SUM(H180)</f>
        <v>260872204.25999999</v>
      </c>
      <c r="I181" s="207">
        <f t="shared" ref="I181:BT181" si="31">SUM(I180)</f>
        <v>37042080.799999997</v>
      </c>
      <c r="J181" s="207">
        <f t="shared" si="31"/>
        <v>52942217.520000003</v>
      </c>
      <c r="K181" s="207">
        <f t="shared" si="31"/>
        <v>20221716.530000001</v>
      </c>
      <c r="L181" s="207">
        <f t="shared" si="31"/>
        <v>16053507.380000001</v>
      </c>
      <c r="M181" s="207">
        <f t="shared" si="31"/>
        <v>4340344.22</v>
      </c>
      <c r="N181" s="207">
        <f t="shared" si="31"/>
        <v>608740437.59000003</v>
      </c>
      <c r="O181" s="207">
        <f t="shared" si="31"/>
        <v>36091389.57</v>
      </c>
      <c r="P181" s="207">
        <f t="shared" si="31"/>
        <v>6127590.54</v>
      </c>
      <c r="Q181" s="207">
        <f t="shared" si="31"/>
        <v>135475633.78</v>
      </c>
      <c r="R181" s="207">
        <f t="shared" si="31"/>
        <v>6460753.2400000002</v>
      </c>
      <c r="S181" s="207">
        <f t="shared" si="31"/>
        <v>22861766.760000002</v>
      </c>
      <c r="T181" s="207">
        <f t="shared" si="31"/>
        <v>55696679.579999998</v>
      </c>
      <c r="U181" s="207">
        <f t="shared" si="31"/>
        <v>42148771.909999996</v>
      </c>
      <c r="V181" s="207">
        <f t="shared" si="31"/>
        <v>1567257.64</v>
      </c>
      <c r="W181" s="207">
        <f t="shared" si="31"/>
        <v>16917466.32</v>
      </c>
      <c r="X181" s="207">
        <f t="shared" si="31"/>
        <v>11283733.73</v>
      </c>
      <c r="Y181" s="207">
        <f t="shared" si="31"/>
        <v>6343065.2199999997</v>
      </c>
      <c r="Z181" s="207">
        <f t="shared" si="31"/>
        <v>391855522.87</v>
      </c>
      <c r="AA181" s="207">
        <f t="shared" si="31"/>
        <v>30378408.93</v>
      </c>
      <c r="AB181" s="207">
        <f t="shared" si="31"/>
        <v>18770011.210000001</v>
      </c>
      <c r="AC181" s="207">
        <f t="shared" si="31"/>
        <v>57734849.200000003</v>
      </c>
      <c r="AD181" s="207">
        <f t="shared" si="31"/>
        <v>10232419.91</v>
      </c>
      <c r="AE181" s="207">
        <f t="shared" si="31"/>
        <v>17548720.379999999</v>
      </c>
      <c r="AF181" s="207">
        <f t="shared" si="31"/>
        <v>25281952.73</v>
      </c>
      <c r="AG181" s="207">
        <f t="shared" si="31"/>
        <v>5807668.0800000001</v>
      </c>
      <c r="AH181" s="207">
        <f t="shared" si="31"/>
        <v>6142047.8399999999</v>
      </c>
      <c r="AI181" s="207">
        <f t="shared" si="31"/>
        <v>327386088.75999999</v>
      </c>
      <c r="AJ181" s="207">
        <f t="shared" si="31"/>
        <v>11966574.99</v>
      </c>
      <c r="AK181" s="207">
        <f t="shared" si="31"/>
        <v>5187283.3600000003</v>
      </c>
      <c r="AL181" s="207">
        <f t="shared" si="31"/>
        <v>4334243.32</v>
      </c>
      <c r="AM181" s="207">
        <f t="shared" si="31"/>
        <v>5329532.3</v>
      </c>
      <c r="AN181" s="207">
        <f t="shared" si="31"/>
        <v>12043529.310000001</v>
      </c>
      <c r="AO181" s="207">
        <f t="shared" si="31"/>
        <v>5208573.8600000003</v>
      </c>
      <c r="AP181" s="207">
        <f t="shared" si="31"/>
        <v>9543295</v>
      </c>
      <c r="AQ181" s="207">
        <f t="shared" si="31"/>
        <v>15451259.09</v>
      </c>
      <c r="AR181" s="207">
        <f t="shared" si="31"/>
        <v>8328337.7800000003</v>
      </c>
      <c r="AS181" s="207">
        <f t="shared" si="31"/>
        <v>4685498.79</v>
      </c>
      <c r="AT181" s="207">
        <f t="shared" si="31"/>
        <v>8957541.5</v>
      </c>
      <c r="AU181" s="207">
        <f t="shared" si="31"/>
        <v>93454061.840000004</v>
      </c>
      <c r="AV181" s="207">
        <f t="shared" si="31"/>
        <v>6844435.0499999998</v>
      </c>
      <c r="AW181" s="207">
        <f t="shared" si="31"/>
        <v>7836001.7999999998</v>
      </c>
      <c r="AX181" s="207">
        <f t="shared" si="31"/>
        <v>8708393.4000000004</v>
      </c>
      <c r="AY181" s="207">
        <f t="shared" si="31"/>
        <v>4869262.93</v>
      </c>
      <c r="AZ181" s="207">
        <f t="shared" si="31"/>
        <v>888274.73</v>
      </c>
      <c r="BA181" s="207">
        <f t="shared" si="31"/>
        <v>2264615.12</v>
      </c>
      <c r="BB181" s="207">
        <f t="shared" si="31"/>
        <v>250560638.41999999</v>
      </c>
      <c r="BC181" s="207">
        <f t="shared" si="31"/>
        <v>6991261.4400000004</v>
      </c>
      <c r="BD181" s="207">
        <f t="shared" si="31"/>
        <v>10304203.859999999</v>
      </c>
      <c r="BE181" s="207">
        <f t="shared" si="31"/>
        <v>13321332.99</v>
      </c>
      <c r="BF181" s="207">
        <f t="shared" si="31"/>
        <v>14830453.529999999</v>
      </c>
      <c r="BG181" s="207">
        <f t="shared" si="31"/>
        <v>12262647.76</v>
      </c>
      <c r="BH181" s="207">
        <f t="shared" si="31"/>
        <v>20678972.260000002</v>
      </c>
      <c r="BI181" s="207">
        <f t="shared" si="31"/>
        <v>13568317.34</v>
      </c>
      <c r="BJ181" s="207">
        <f t="shared" si="31"/>
        <v>10952514.619999999</v>
      </c>
      <c r="BK181" s="207">
        <f t="shared" si="31"/>
        <v>3269467.26</v>
      </c>
      <c r="BL181" s="207">
        <f t="shared" si="31"/>
        <v>2128663.12</v>
      </c>
      <c r="BM181" s="207">
        <f t="shared" si="31"/>
        <v>186957005.96000001</v>
      </c>
      <c r="BN181" s="207">
        <f t="shared" si="31"/>
        <v>50508651.359999999</v>
      </c>
      <c r="BO181" s="207">
        <f t="shared" si="31"/>
        <v>5303892.28</v>
      </c>
      <c r="BP181" s="207">
        <f t="shared" si="31"/>
        <v>4996659.6500000004</v>
      </c>
      <c r="BQ181" s="207">
        <f t="shared" si="31"/>
        <v>5605530.7999999998</v>
      </c>
      <c r="BR181" s="207">
        <f t="shared" si="31"/>
        <v>12105495.4</v>
      </c>
      <c r="BS181" s="207">
        <f t="shared" si="31"/>
        <v>3337510.97</v>
      </c>
      <c r="BT181" s="207">
        <f t="shared" si="31"/>
        <v>124666868.88</v>
      </c>
      <c r="BU181" s="207">
        <f t="shared" ref="BU181:CB181" si="32">SUM(BU180)</f>
        <v>6932883.4900000002</v>
      </c>
      <c r="BV181" s="207">
        <f t="shared" si="32"/>
        <v>7965280.5999999996</v>
      </c>
      <c r="BW181" s="207">
        <f t="shared" si="32"/>
        <v>11908292.26</v>
      </c>
      <c r="BX181" s="207">
        <f t="shared" si="32"/>
        <v>11677322.58</v>
      </c>
      <c r="BY181" s="207">
        <f t="shared" si="32"/>
        <v>44961980.5</v>
      </c>
      <c r="BZ181" s="207">
        <f t="shared" si="32"/>
        <v>10133468.99</v>
      </c>
      <c r="CA181" s="207">
        <f t="shared" si="32"/>
        <v>3423104.97</v>
      </c>
      <c r="CB181" s="207">
        <f t="shared" si="32"/>
        <v>4261522.08</v>
      </c>
      <c r="CC181" s="207">
        <f>SUM(CC180)</f>
        <v>3301838964.0400019</v>
      </c>
      <c r="CD181" s="310"/>
      <c r="CE181" s="310"/>
      <c r="CF181" s="310"/>
      <c r="CG181" s="310"/>
      <c r="CH181" s="310"/>
      <c r="CI181" s="310"/>
    </row>
    <row r="182" spans="1:87" s="102" customFormat="1" ht="24.75" customHeight="1">
      <c r="A182" s="134" t="s">
        <v>1649</v>
      </c>
      <c r="B182" s="295" t="s">
        <v>33</v>
      </c>
      <c r="C182" s="296" t="s">
        <v>34</v>
      </c>
      <c r="D182" s="297">
        <v>51020</v>
      </c>
      <c r="E182" s="103" t="s">
        <v>674</v>
      </c>
      <c r="F182" s="298" t="s">
        <v>675</v>
      </c>
      <c r="G182" s="299" t="s">
        <v>676</v>
      </c>
      <c r="H182" s="204">
        <v>29398105.960000001</v>
      </c>
      <c r="I182" s="183">
        <v>630712.18000000005</v>
      </c>
      <c r="J182" s="183">
        <v>15525349.039999999</v>
      </c>
      <c r="K182" s="183">
        <v>0</v>
      </c>
      <c r="L182" s="183">
        <v>0</v>
      </c>
      <c r="M182" s="183">
        <v>0</v>
      </c>
      <c r="N182" s="183">
        <v>8175228.5899999999</v>
      </c>
      <c r="O182" s="183">
        <v>14618691.59</v>
      </c>
      <c r="P182" s="183">
        <v>1305792.45</v>
      </c>
      <c r="Q182" s="183">
        <v>789450.78</v>
      </c>
      <c r="R182" s="183">
        <v>0</v>
      </c>
      <c r="S182" s="183">
        <v>118516.74</v>
      </c>
      <c r="T182" s="183">
        <v>3566601.97</v>
      </c>
      <c r="U182" s="183">
        <v>336866.85</v>
      </c>
      <c r="V182" s="183">
        <v>423020.15</v>
      </c>
      <c r="W182" s="183">
        <v>3698365.2</v>
      </c>
      <c r="X182" s="183">
        <v>2911574</v>
      </c>
      <c r="Y182" s="183">
        <v>1926677.18</v>
      </c>
      <c r="Z182" s="183">
        <v>735806.01</v>
      </c>
      <c r="AA182" s="183">
        <v>97331.56</v>
      </c>
      <c r="AB182" s="183">
        <v>1371079.89</v>
      </c>
      <c r="AC182" s="183">
        <v>0</v>
      </c>
      <c r="AD182" s="183">
        <v>3260</v>
      </c>
      <c r="AE182" s="183">
        <v>213421.25</v>
      </c>
      <c r="AF182" s="183">
        <v>55500</v>
      </c>
      <c r="AG182" s="183">
        <v>0</v>
      </c>
      <c r="AH182" s="183">
        <v>0</v>
      </c>
      <c r="AI182" s="183">
        <v>2088024.42</v>
      </c>
      <c r="AJ182" s="183">
        <v>181809.6</v>
      </c>
      <c r="AK182" s="183">
        <v>902714.55</v>
      </c>
      <c r="AL182" s="183">
        <v>0</v>
      </c>
      <c r="AM182" s="183">
        <v>66031</v>
      </c>
      <c r="AN182" s="183">
        <v>143312.01999999999</v>
      </c>
      <c r="AO182" s="183">
        <v>90198.5</v>
      </c>
      <c r="AP182" s="183">
        <v>38859.71</v>
      </c>
      <c r="AQ182" s="183">
        <v>118702.72</v>
      </c>
      <c r="AR182" s="183">
        <v>109505</v>
      </c>
      <c r="AS182" s="183">
        <v>1555679.97</v>
      </c>
      <c r="AT182" s="183">
        <v>1968646.99</v>
      </c>
      <c r="AU182" s="183">
        <v>14894882.85</v>
      </c>
      <c r="AV182" s="183">
        <v>0</v>
      </c>
      <c r="AW182" s="183">
        <v>0</v>
      </c>
      <c r="AX182" s="183">
        <v>0</v>
      </c>
      <c r="AY182" s="183">
        <v>0</v>
      </c>
      <c r="AZ182" s="183">
        <v>0</v>
      </c>
      <c r="BA182" s="183">
        <v>0</v>
      </c>
      <c r="BB182" s="183">
        <v>0</v>
      </c>
      <c r="BC182" s="183">
        <v>0</v>
      </c>
      <c r="BD182" s="183">
        <v>76673</v>
      </c>
      <c r="BE182" s="183">
        <v>0</v>
      </c>
      <c r="BF182" s="183">
        <v>0</v>
      </c>
      <c r="BG182" s="183">
        <v>0</v>
      </c>
      <c r="BH182" s="183">
        <v>3847734.3099000002</v>
      </c>
      <c r="BI182" s="183">
        <v>239526.5</v>
      </c>
      <c r="BJ182" s="183">
        <v>218043.54</v>
      </c>
      <c r="BK182" s="183">
        <v>51180</v>
      </c>
      <c r="BL182" s="183">
        <v>0</v>
      </c>
      <c r="BM182" s="183">
        <v>57287704.310000002</v>
      </c>
      <c r="BN182" s="183">
        <v>16193496.33</v>
      </c>
      <c r="BO182" s="183">
        <v>1418820.11</v>
      </c>
      <c r="BP182" s="183">
        <v>0</v>
      </c>
      <c r="BQ182" s="183">
        <v>470638.77</v>
      </c>
      <c r="BR182" s="183">
        <v>0</v>
      </c>
      <c r="BS182" s="183">
        <v>0</v>
      </c>
      <c r="BT182" s="183">
        <v>2062508.73</v>
      </c>
      <c r="BU182" s="183">
        <v>32585</v>
      </c>
      <c r="BV182" s="183">
        <v>75827.600000000006</v>
      </c>
      <c r="BW182" s="183">
        <v>10080</v>
      </c>
      <c r="BX182" s="183">
        <v>197886.01</v>
      </c>
      <c r="BY182" s="183">
        <v>591238.40000000002</v>
      </c>
      <c r="BZ182" s="183">
        <v>177718.5</v>
      </c>
      <c r="CA182" s="183">
        <v>2280</v>
      </c>
      <c r="CB182" s="183">
        <v>933507.11</v>
      </c>
      <c r="CC182" s="205">
        <f t="shared" ref="CC182:CC184" si="33">SUM(H182:CB182)</f>
        <v>191947166.93990001</v>
      </c>
      <c r="CD182" s="101"/>
      <c r="CE182" s="101"/>
      <c r="CF182" s="101"/>
      <c r="CG182" s="101"/>
      <c r="CH182" s="101"/>
      <c r="CI182" s="101"/>
    </row>
    <row r="183" spans="1:87" s="102" customFormat="1" ht="27" customHeight="1">
      <c r="A183" s="134" t="s">
        <v>1649</v>
      </c>
      <c r="B183" s="295" t="s">
        <v>33</v>
      </c>
      <c r="C183" s="296" t="s">
        <v>34</v>
      </c>
      <c r="D183" s="297">
        <v>51030</v>
      </c>
      <c r="E183" s="103" t="s">
        <v>677</v>
      </c>
      <c r="F183" s="298" t="s">
        <v>678</v>
      </c>
      <c r="G183" s="299" t="s">
        <v>679</v>
      </c>
      <c r="H183" s="204">
        <v>87133167.209999993</v>
      </c>
      <c r="I183" s="183">
        <v>14041712.35</v>
      </c>
      <c r="J183" s="183">
        <v>24893008.899999999</v>
      </c>
      <c r="K183" s="183">
        <v>4164390.88</v>
      </c>
      <c r="L183" s="183">
        <v>3161055.78</v>
      </c>
      <c r="M183" s="183">
        <v>1581783.14</v>
      </c>
      <c r="N183" s="183">
        <v>225707333.27000001</v>
      </c>
      <c r="O183" s="183">
        <v>2642964.4700000002</v>
      </c>
      <c r="P183" s="183">
        <v>926514.91</v>
      </c>
      <c r="Q183" s="183">
        <v>62090631.549999997</v>
      </c>
      <c r="R183" s="183">
        <v>1755412.16</v>
      </c>
      <c r="S183" s="183">
        <v>4753144.57</v>
      </c>
      <c r="T183" s="183">
        <v>30233931.449999999</v>
      </c>
      <c r="U183" s="183">
        <v>18005056.350000001</v>
      </c>
      <c r="V183" s="183">
        <v>368161.5</v>
      </c>
      <c r="W183" s="183">
        <v>1560365.83</v>
      </c>
      <c r="X183" s="183">
        <v>516582.25</v>
      </c>
      <c r="Y183" s="183">
        <v>1447653.81</v>
      </c>
      <c r="Z183" s="183">
        <v>159921262.47999999</v>
      </c>
      <c r="AA183" s="183">
        <v>22432206.510000002</v>
      </c>
      <c r="AB183" s="183">
        <v>2023906.12</v>
      </c>
      <c r="AC183" s="183">
        <v>23444855.199999999</v>
      </c>
      <c r="AD183" s="183">
        <v>1920953.88</v>
      </c>
      <c r="AE183" s="183">
        <v>2484735.2200000002</v>
      </c>
      <c r="AF183" s="183">
        <v>9586866.7400000002</v>
      </c>
      <c r="AG183" s="183">
        <v>1654048.62</v>
      </c>
      <c r="AH183" s="183">
        <v>2969479.56</v>
      </c>
      <c r="AI183" s="183">
        <v>168075724.75999999</v>
      </c>
      <c r="AJ183" s="183">
        <v>1677800.73</v>
      </c>
      <c r="AK183" s="183">
        <v>749109.33</v>
      </c>
      <c r="AL183" s="183">
        <v>1593829.39</v>
      </c>
      <c r="AM183" s="183">
        <v>1487029.61</v>
      </c>
      <c r="AN183" s="183">
        <v>2206805.11</v>
      </c>
      <c r="AO183" s="183">
        <v>1605634.25</v>
      </c>
      <c r="AP183" s="183">
        <v>1551409.76</v>
      </c>
      <c r="AQ183" s="183">
        <v>4359939.8</v>
      </c>
      <c r="AR183" s="183">
        <v>1784149.48</v>
      </c>
      <c r="AS183" s="183">
        <v>410159.6</v>
      </c>
      <c r="AT183" s="183">
        <v>339908.32</v>
      </c>
      <c r="AU183" s="183">
        <v>18796131.25</v>
      </c>
      <c r="AV183" s="183">
        <v>412982.47</v>
      </c>
      <c r="AW183" s="183">
        <v>1251196.82</v>
      </c>
      <c r="AX183" s="183">
        <v>1547383.44</v>
      </c>
      <c r="AY183" s="183">
        <v>624892.23</v>
      </c>
      <c r="AZ183" s="183">
        <v>256989.28</v>
      </c>
      <c r="BA183" s="183">
        <v>1109981.95</v>
      </c>
      <c r="BB183" s="183">
        <v>85678994.390000001</v>
      </c>
      <c r="BC183" s="183">
        <v>2191046.7799999998</v>
      </c>
      <c r="BD183" s="183">
        <v>2082475.5</v>
      </c>
      <c r="BE183" s="183">
        <v>3805034.02</v>
      </c>
      <c r="BF183" s="183">
        <v>4729243.2</v>
      </c>
      <c r="BG183" s="183">
        <v>1583075.92</v>
      </c>
      <c r="BH183" s="183">
        <v>7970622.5597999999</v>
      </c>
      <c r="BI183" s="183">
        <v>9641846.4399999995</v>
      </c>
      <c r="BJ183" s="183">
        <v>1979399.42</v>
      </c>
      <c r="BK183" s="183">
        <v>596245.27</v>
      </c>
      <c r="BL183" s="183">
        <v>568511.59</v>
      </c>
      <c r="BM183" s="183">
        <v>23868176.109999999</v>
      </c>
      <c r="BN183" s="183">
        <v>19660750.859999999</v>
      </c>
      <c r="BO183" s="183">
        <v>707080</v>
      </c>
      <c r="BP183" s="183">
        <v>1488917.78</v>
      </c>
      <c r="BQ183" s="183">
        <v>1384453.87</v>
      </c>
      <c r="BR183" s="183">
        <v>2388819.48</v>
      </c>
      <c r="BS183" s="183">
        <v>827754.48</v>
      </c>
      <c r="BT183" s="183">
        <v>58999420.439999998</v>
      </c>
      <c r="BU183" s="183">
        <v>1700583.96</v>
      </c>
      <c r="BV183" s="183">
        <v>2984209.53</v>
      </c>
      <c r="BW183" s="183">
        <v>2184975.6</v>
      </c>
      <c r="BX183" s="183">
        <v>2791733.45</v>
      </c>
      <c r="BY183" s="183">
        <v>10201169.17</v>
      </c>
      <c r="BZ183" s="183">
        <v>1865504.52</v>
      </c>
      <c r="CA183" s="183">
        <v>1383387.41</v>
      </c>
      <c r="CB183" s="183">
        <v>259020</v>
      </c>
      <c r="CC183" s="205">
        <f t="shared" si="33"/>
        <v>1174784694.0398004</v>
      </c>
      <c r="CD183" s="101"/>
      <c r="CE183" s="101"/>
      <c r="CF183" s="101"/>
      <c r="CG183" s="101"/>
      <c r="CH183" s="101"/>
      <c r="CI183" s="101"/>
    </row>
    <row r="184" spans="1:87" s="102" customFormat="1" ht="27" customHeight="1">
      <c r="A184" s="134" t="s">
        <v>1649</v>
      </c>
      <c r="B184" s="295" t="s">
        <v>33</v>
      </c>
      <c r="C184" s="296" t="s">
        <v>34</v>
      </c>
      <c r="D184" s="297"/>
      <c r="E184" s="103"/>
      <c r="F184" s="298" t="s">
        <v>681</v>
      </c>
      <c r="G184" s="299" t="s">
        <v>682</v>
      </c>
      <c r="H184" s="204">
        <v>0</v>
      </c>
      <c r="I184" s="183">
        <v>0</v>
      </c>
      <c r="J184" s="183">
        <v>0</v>
      </c>
      <c r="K184" s="183">
        <v>0</v>
      </c>
      <c r="L184" s="183">
        <v>0</v>
      </c>
      <c r="M184" s="183">
        <v>4340</v>
      </c>
      <c r="N184" s="183">
        <v>0</v>
      </c>
      <c r="O184" s="183">
        <v>91600</v>
      </c>
      <c r="P184" s="183">
        <v>0</v>
      </c>
      <c r="Q184" s="183">
        <v>0</v>
      </c>
      <c r="R184" s="183">
        <v>0</v>
      </c>
      <c r="S184" s="183">
        <v>0</v>
      </c>
      <c r="T184" s="183">
        <v>0</v>
      </c>
      <c r="U184" s="183">
        <v>0</v>
      </c>
      <c r="V184" s="183">
        <v>0</v>
      </c>
      <c r="W184" s="183">
        <v>0</v>
      </c>
      <c r="X184" s="183">
        <v>0</v>
      </c>
      <c r="Y184" s="183">
        <v>0</v>
      </c>
      <c r="Z184" s="183">
        <v>0</v>
      </c>
      <c r="AA184" s="183">
        <v>0</v>
      </c>
      <c r="AB184" s="183">
        <v>8830</v>
      </c>
      <c r="AC184" s="183">
        <v>0</v>
      </c>
      <c r="AD184" s="183">
        <v>0</v>
      </c>
      <c r="AE184" s="183">
        <v>0</v>
      </c>
      <c r="AF184" s="183">
        <v>0</v>
      </c>
      <c r="AG184" s="183">
        <v>0</v>
      </c>
      <c r="AH184" s="183">
        <v>84600</v>
      </c>
      <c r="AI184" s="183">
        <v>566617.5</v>
      </c>
      <c r="AJ184" s="183">
        <v>0</v>
      </c>
      <c r="AK184" s="183">
        <v>0</v>
      </c>
      <c r="AL184" s="183">
        <v>0</v>
      </c>
      <c r="AM184" s="183">
        <v>0</v>
      </c>
      <c r="AN184" s="183">
        <v>0</v>
      </c>
      <c r="AO184" s="183">
        <v>0</v>
      </c>
      <c r="AP184" s="183">
        <v>0</v>
      </c>
      <c r="AQ184" s="183">
        <v>0</v>
      </c>
      <c r="AR184" s="183">
        <v>0</v>
      </c>
      <c r="AS184" s="183">
        <v>0</v>
      </c>
      <c r="AT184" s="183">
        <v>0</v>
      </c>
      <c r="AU184" s="183">
        <v>0</v>
      </c>
      <c r="AV184" s="183">
        <v>0</v>
      </c>
      <c r="AW184" s="183">
        <v>0</v>
      </c>
      <c r="AX184" s="183">
        <v>0</v>
      </c>
      <c r="AY184" s="183">
        <v>0</v>
      </c>
      <c r="AZ184" s="183">
        <v>9185</v>
      </c>
      <c r="BA184" s="183">
        <v>0</v>
      </c>
      <c r="BB184" s="183">
        <v>0</v>
      </c>
      <c r="BC184" s="183">
        <v>0</v>
      </c>
      <c r="BD184" s="183">
        <v>0</v>
      </c>
      <c r="BE184" s="183">
        <v>0</v>
      </c>
      <c r="BF184" s="183">
        <v>15750</v>
      </c>
      <c r="BG184" s="183">
        <v>0</v>
      </c>
      <c r="BH184" s="183">
        <v>0</v>
      </c>
      <c r="BI184" s="183">
        <v>0</v>
      </c>
      <c r="BJ184" s="183">
        <v>0</v>
      </c>
      <c r="BK184" s="183">
        <v>0</v>
      </c>
      <c r="BL184" s="183">
        <v>0</v>
      </c>
      <c r="BM184" s="183">
        <v>0</v>
      </c>
      <c r="BN184" s="183">
        <v>0</v>
      </c>
      <c r="BO184" s="183">
        <v>0</v>
      </c>
      <c r="BP184" s="183">
        <v>0</v>
      </c>
      <c r="BQ184" s="183">
        <v>0</v>
      </c>
      <c r="BR184" s="183">
        <v>0</v>
      </c>
      <c r="BS184" s="183">
        <v>0</v>
      </c>
      <c r="BT184" s="183">
        <v>43750</v>
      </c>
      <c r="BU184" s="183">
        <v>900</v>
      </c>
      <c r="BV184" s="183">
        <v>0</v>
      </c>
      <c r="BW184" s="183">
        <v>0</v>
      </c>
      <c r="BX184" s="183">
        <v>0</v>
      </c>
      <c r="BY184" s="183">
        <v>0</v>
      </c>
      <c r="BZ184" s="183">
        <v>9300</v>
      </c>
      <c r="CA184" s="183">
        <v>22450</v>
      </c>
      <c r="CB184" s="183">
        <v>0</v>
      </c>
      <c r="CC184" s="205">
        <f t="shared" si="33"/>
        <v>857322.5</v>
      </c>
      <c r="CD184" s="101"/>
      <c r="CE184" s="101"/>
      <c r="CF184" s="101"/>
      <c r="CG184" s="101"/>
      <c r="CH184" s="101"/>
      <c r="CI184" s="101"/>
    </row>
    <row r="185" spans="1:87" s="311" customFormat="1">
      <c r="A185" s="309"/>
      <c r="B185" s="421" t="s">
        <v>683</v>
      </c>
      <c r="C185" s="422"/>
      <c r="D185" s="422"/>
      <c r="E185" s="422"/>
      <c r="F185" s="422"/>
      <c r="G185" s="423"/>
      <c r="H185" s="207">
        <f>SUM(H182:H184)</f>
        <v>116531273.16999999</v>
      </c>
      <c r="I185" s="207">
        <f t="shared" ref="I185:BT185" si="34">SUM(I182:I184)</f>
        <v>14672424.529999999</v>
      </c>
      <c r="J185" s="207">
        <f t="shared" si="34"/>
        <v>40418357.939999998</v>
      </c>
      <c r="K185" s="207">
        <f t="shared" si="34"/>
        <v>4164390.88</v>
      </c>
      <c r="L185" s="207">
        <f t="shared" si="34"/>
        <v>3161055.78</v>
      </c>
      <c r="M185" s="207">
        <f t="shared" si="34"/>
        <v>1586123.14</v>
      </c>
      <c r="N185" s="207">
        <f t="shared" si="34"/>
        <v>233882561.86000001</v>
      </c>
      <c r="O185" s="207">
        <f t="shared" si="34"/>
        <v>17353256.059999999</v>
      </c>
      <c r="P185" s="207">
        <f t="shared" si="34"/>
        <v>2232307.36</v>
      </c>
      <c r="Q185" s="207">
        <f t="shared" si="34"/>
        <v>62880082.329999998</v>
      </c>
      <c r="R185" s="207">
        <f t="shared" si="34"/>
        <v>1755412.16</v>
      </c>
      <c r="S185" s="207">
        <f t="shared" si="34"/>
        <v>4871661.3100000005</v>
      </c>
      <c r="T185" s="207">
        <f t="shared" si="34"/>
        <v>33800533.420000002</v>
      </c>
      <c r="U185" s="207">
        <f t="shared" si="34"/>
        <v>18341923.200000003</v>
      </c>
      <c r="V185" s="207">
        <f t="shared" si="34"/>
        <v>791181.65</v>
      </c>
      <c r="W185" s="207">
        <f t="shared" si="34"/>
        <v>5258731.03</v>
      </c>
      <c r="X185" s="207">
        <f t="shared" si="34"/>
        <v>3428156.25</v>
      </c>
      <c r="Y185" s="207">
        <f t="shared" si="34"/>
        <v>3374330.99</v>
      </c>
      <c r="Z185" s="207">
        <f t="shared" si="34"/>
        <v>160657068.48999998</v>
      </c>
      <c r="AA185" s="207">
        <f t="shared" si="34"/>
        <v>22529538.07</v>
      </c>
      <c r="AB185" s="207">
        <f t="shared" si="34"/>
        <v>3403816.01</v>
      </c>
      <c r="AC185" s="207">
        <f t="shared" si="34"/>
        <v>23444855.199999999</v>
      </c>
      <c r="AD185" s="207">
        <f t="shared" si="34"/>
        <v>1924213.88</v>
      </c>
      <c r="AE185" s="207">
        <f t="shared" si="34"/>
        <v>2698156.47</v>
      </c>
      <c r="AF185" s="207">
        <f t="shared" si="34"/>
        <v>9642366.7400000002</v>
      </c>
      <c r="AG185" s="207">
        <f t="shared" si="34"/>
        <v>1654048.62</v>
      </c>
      <c r="AH185" s="207">
        <f t="shared" si="34"/>
        <v>3054079.56</v>
      </c>
      <c r="AI185" s="207">
        <f t="shared" si="34"/>
        <v>170730366.67999998</v>
      </c>
      <c r="AJ185" s="207">
        <f t="shared" si="34"/>
        <v>1859610.33</v>
      </c>
      <c r="AK185" s="207">
        <f t="shared" si="34"/>
        <v>1651823.88</v>
      </c>
      <c r="AL185" s="207">
        <f t="shared" si="34"/>
        <v>1593829.39</v>
      </c>
      <c r="AM185" s="207">
        <f t="shared" si="34"/>
        <v>1553060.61</v>
      </c>
      <c r="AN185" s="207">
        <f t="shared" si="34"/>
        <v>2350117.13</v>
      </c>
      <c r="AO185" s="207">
        <f t="shared" si="34"/>
        <v>1695832.75</v>
      </c>
      <c r="AP185" s="207">
        <f t="shared" si="34"/>
        <v>1590269.47</v>
      </c>
      <c r="AQ185" s="207">
        <f t="shared" si="34"/>
        <v>4478642.5199999996</v>
      </c>
      <c r="AR185" s="207">
        <f t="shared" si="34"/>
        <v>1893654.48</v>
      </c>
      <c r="AS185" s="207">
        <f t="shared" si="34"/>
        <v>1965839.5699999998</v>
      </c>
      <c r="AT185" s="207">
        <f t="shared" si="34"/>
        <v>2308555.31</v>
      </c>
      <c r="AU185" s="207">
        <f t="shared" si="34"/>
        <v>33691014.100000001</v>
      </c>
      <c r="AV185" s="207">
        <f t="shared" si="34"/>
        <v>412982.47</v>
      </c>
      <c r="AW185" s="207">
        <f t="shared" si="34"/>
        <v>1251196.82</v>
      </c>
      <c r="AX185" s="207">
        <f t="shared" si="34"/>
        <v>1547383.44</v>
      </c>
      <c r="AY185" s="207">
        <f t="shared" si="34"/>
        <v>624892.23</v>
      </c>
      <c r="AZ185" s="207">
        <f t="shared" si="34"/>
        <v>266174.28000000003</v>
      </c>
      <c r="BA185" s="207">
        <f t="shared" si="34"/>
        <v>1109981.95</v>
      </c>
      <c r="BB185" s="207">
        <f t="shared" si="34"/>
        <v>85678994.390000001</v>
      </c>
      <c r="BC185" s="207">
        <f t="shared" si="34"/>
        <v>2191046.7799999998</v>
      </c>
      <c r="BD185" s="207">
        <f t="shared" si="34"/>
        <v>2159148.5</v>
      </c>
      <c r="BE185" s="207">
        <f t="shared" si="34"/>
        <v>3805034.02</v>
      </c>
      <c r="BF185" s="207">
        <f t="shared" si="34"/>
        <v>4744993.2</v>
      </c>
      <c r="BG185" s="207">
        <f t="shared" si="34"/>
        <v>1583075.92</v>
      </c>
      <c r="BH185" s="207">
        <f t="shared" si="34"/>
        <v>11818356.8697</v>
      </c>
      <c r="BI185" s="207">
        <f t="shared" si="34"/>
        <v>9881372.9399999995</v>
      </c>
      <c r="BJ185" s="207">
        <f t="shared" si="34"/>
        <v>2197442.96</v>
      </c>
      <c r="BK185" s="207">
        <f t="shared" si="34"/>
        <v>647425.27</v>
      </c>
      <c r="BL185" s="207">
        <f t="shared" si="34"/>
        <v>568511.59</v>
      </c>
      <c r="BM185" s="207">
        <f t="shared" si="34"/>
        <v>81155880.420000002</v>
      </c>
      <c r="BN185" s="207">
        <f t="shared" si="34"/>
        <v>35854247.189999998</v>
      </c>
      <c r="BO185" s="207">
        <f t="shared" si="34"/>
        <v>2125900.1100000003</v>
      </c>
      <c r="BP185" s="207">
        <f t="shared" si="34"/>
        <v>1488917.78</v>
      </c>
      <c r="BQ185" s="207">
        <f t="shared" si="34"/>
        <v>1855092.6400000001</v>
      </c>
      <c r="BR185" s="207">
        <f t="shared" si="34"/>
        <v>2388819.48</v>
      </c>
      <c r="BS185" s="207">
        <f t="shared" si="34"/>
        <v>827754.48</v>
      </c>
      <c r="BT185" s="207">
        <f t="shared" si="34"/>
        <v>61105679.169999994</v>
      </c>
      <c r="BU185" s="207">
        <f t="shared" ref="BU185:CB185" si="35">SUM(BU182:BU184)</f>
        <v>1734068.96</v>
      </c>
      <c r="BV185" s="207">
        <f t="shared" si="35"/>
        <v>3060037.13</v>
      </c>
      <c r="BW185" s="207">
        <f t="shared" si="35"/>
        <v>2195055.6</v>
      </c>
      <c r="BX185" s="207">
        <f t="shared" si="35"/>
        <v>2989619.46</v>
      </c>
      <c r="BY185" s="207">
        <f t="shared" si="35"/>
        <v>10792407.57</v>
      </c>
      <c r="BZ185" s="207">
        <f t="shared" si="35"/>
        <v>2052523.02</v>
      </c>
      <c r="CA185" s="207">
        <f t="shared" si="35"/>
        <v>1408117.41</v>
      </c>
      <c r="CB185" s="207">
        <f t="shared" si="35"/>
        <v>1192527.1099999999</v>
      </c>
      <c r="CC185" s="207">
        <f>SUM(CC182:CC184)</f>
        <v>1367589183.4797003</v>
      </c>
      <c r="CD185" s="310"/>
      <c r="CE185" s="310"/>
      <c r="CF185" s="310"/>
      <c r="CG185" s="310"/>
      <c r="CH185" s="310"/>
      <c r="CI185" s="310"/>
    </row>
    <row r="186" spans="1:87" s="102" customFormat="1">
      <c r="A186" s="134" t="s">
        <v>1649</v>
      </c>
      <c r="B186" s="295" t="s">
        <v>35</v>
      </c>
      <c r="C186" s="296" t="s">
        <v>36</v>
      </c>
      <c r="D186" s="297">
        <v>51050</v>
      </c>
      <c r="E186" s="103" t="s">
        <v>684</v>
      </c>
      <c r="F186" s="298" t="s">
        <v>685</v>
      </c>
      <c r="G186" s="299" t="s">
        <v>686</v>
      </c>
      <c r="H186" s="204">
        <v>3279359.44</v>
      </c>
      <c r="I186" s="183">
        <v>451909.67</v>
      </c>
      <c r="J186" s="183">
        <v>1172382.3</v>
      </c>
      <c r="K186" s="183">
        <v>339918.74</v>
      </c>
      <c r="L186" s="183">
        <v>209549.38</v>
      </c>
      <c r="M186" s="183">
        <v>306967.46999999997</v>
      </c>
      <c r="N186" s="183">
        <v>2514334.23</v>
      </c>
      <c r="O186" s="183">
        <v>1363944.36</v>
      </c>
      <c r="P186" s="183">
        <v>450641.46</v>
      </c>
      <c r="Q186" s="183">
        <v>655066.52</v>
      </c>
      <c r="R186" s="183">
        <v>323261.09000000003</v>
      </c>
      <c r="S186" s="183">
        <v>684244.25</v>
      </c>
      <c r="T186" s="183">
        <v>1472394.07</v>
      </c>
      <c r="U186" s="183">
        <v>3090423.24</v>
      </c>
      <c r="V186" s="183">
        <v>30625.53</v>
      </c>
      <c r="W186" s="183">
        <v>888889.09</v>
      </c>
      <c r="X186" s="183">
        <v>392488.29</v>
      </c>
      <c r="Y186" s="183">
        <v>283205.01</v>
      </c>
      <c r="Z186" s="183">
        <v>2087618.26</v>
      </c>
      <c r="AA186" s="183">
        <v>771026.1</v>
      </c>
      <c r="AB186" s="183">
        <v>495820.44</v>
      </c>
      <c r="AC186" s="183">
        <v>818027.25</v>
      </c>
      <c r="AD186" s="183">
        <v>166020.14000000001</v>
      </c>
      <c r="AE186" s="183">
        <v>435813.95</v>
      </c>
      <c r="AF186" s="183">
        <v>411043.09</v>
      </c>
      <c r="AG186" s="183">
        <v>65815.34</v>
      </c>
      <c r="AH186" s="183">
        <v>339202.54</v>
      </c>
      <c r="AI186" s="183">
        <v>2509708.98</v>
      </c>
      <c r="AJ186" s="183">
        <v>400016.98</v>
      </c>
      <c r="AK186" s="183">
        <v>240837.72</v>
      </c>
      <c r="AL186" s="183">
        <v>158704.88</v>
      </c>
      <c r="AM186" s="183">
        <v>233505.65</v>
      </c>
      <c r="AN186" s="183">
        <v>476100.95</v>
      </c>
      <c r="AO186" s="183">
        <v>376208.15</v>
      </c>
      <c r="AP186" s="183">
        <v>773187.97</v>
      </c>
      <c r="AQ186" s="183">
        <v>308244.94</v>
      </c>
      <c r="AR186" s="183">
        <v>162800.47</v>
      </c>
      <c r="AS186" s="183">
        <v>163427.89000000001</v>
      </c>
      <c r="AT186" s="183">
        <v>168592.09</v>
      </c>
      <c r="AU186" s="183">
        <v>1148106.4099999999</v>
      </c>
      <c r="AV186" s="183">
        <v>193496.5</v>
      </c>
      <c r="AW186" s="183">
        <v>490966.04</v>
      </c>
      <c r="AX186" s="183">
        <v>387547.3</v>
      </c>
      <c r="AY186" s="183">
        <v>310612.43</v>
      </c>
      <c r="AZ186" s="183">
        <v>37814.949999999997</v>
      </c>
      <c r="BA186" s="183">
        <v>81383.179999999993</v>
      </c>
      <c r="BB186" s="183">
        <v>2029735.71</v>
      </c>
      <c r="BC186" s="183">
        <v>738509.46</v>
      </c>
      <c r="BD186" s="183">
        <v>354851</v>
      </c>
      <c r="BE186" s="183">
        <v>243511.05</v>
      </c>
      <c r="BF186" s="183">
        <v>304578.28000000003</v>
      </c>
      <c r="BG186" s="183">
        <v>348726.27</v>
      </c>
      <c r="BH186" s="183">
        <v>681825.09990000003</v>
      </c>
      <c r="BI186" s="183">
        <v>440859.09</v>
      </c>
      <c r="BJ186" s="183">
        <v>420782.98</v>
      </c>
      <c r="BK186" s="183">
        <v>195265.31</v>
      </c>
      <c r="BL186" s="183">
        <v>132633.85</v>
      </c>
      <c r="BM186" s="183">
        <v>2355828.66</v>
      </c>
      <c r="BN186" s="183">
        <v>1401302.27</v>
      </c>
      <c r="BO186" s="183">
        <v>256430.81</v>
      </c>
      <c r="BP186" s="183">
        <v>268046.614</v>
      </c>
      <c r="BQ186" s="183">
        <v>379274.49</v>
      </c>
      <c r="BR186" s="183">
        <v>200119.2</v>
      </c>
      <c r="BS186" s="183">
        <v>293724.08</v>
      </c>
      <c r="BT186" s="183">
        <v>1096253.68</v>
      </c>
      <c r="BU186" s="183">
        <v>233197.88</v>
      </c>
      <c r="BV186" s="183">
        <v>341158.37</v>
      </c>
      <c r="BW186" s="183">
        <v>405007.19</v>
      </c>
      <c r="BX186" s="183">
        <v>316891.14</v>
      </c>
      <c r="BY186" s="183">
        <v>318179.15999999997</v>
      </c>
      <c r="BZ186" s="183">
        <v>310810.23</v>
      </c>
      <c r="CA186" s="183">
        <v>212897.51</v>
      </c>
      <c r="CB186" s="183">
        <v>226975.59</v>
      </c>
      <c r="CC186" s="205">
        <f>SUM(H186:CB186)</f>
        <v>46628629.703900009</v>
      </c>
      <c r="CD186" s="101"/>
      <c r="CE186" s="101"/>
      <c r="CF186" s="101"/>
      <c r="CG186" s="101"/>
      <c r="CH186" s="101"/>
      <c r="CI186" s="101"/>
    </row>
    <row r="187" spans="1:87" s="311" customFormat="1">
      <c r="A187" s="309"/>
      <c r="B187" s="421" t="s">
        <v>687</v>
      </c>
      <c r="C187" s="422"/>
      <c r="D187" s="422"/>
      <c r="E187" s="422"/>
      <c r="F187" s="422"/>
      <c r="G187" s="423"/>
      <c r="H187" s="207">
        <f>SUM(H186)</f>
        <v>3279359.44</v>
      </c>
      <c r="I187" s="207">
        <f t="shared" ref="I187:BT187" si="36">SUM(I186)</f>
        <v>451909.67</v>
      </c>
      <c r="J187" s="207">
        <f t="shared" si="36"/>
        <v>1172382.3</v>
      </c>
      <c r="K187" s="207">
        <f t="shared" si="36"/>
        <v>339918.74</v>
      </c>
      <c r="L187" s="207">
        <f t="shared" si="36"/>
        <v>209549.38</v>
      </c>
      <c r="M187" s="207">
        <f t="shared" si="36"/>
        <v>306967.46999999997</v>
      </c>
      <c r="N187" s="207">
        <f t="shared" si="36"/>
        <v>2514334.23</v>
      </c>
      <c r="O187" s="207">
        <f t="shared" si="36"/>
        <v>1363944.36</v>
      </c>
      <c r="P187" s="207">
        <f t="shared" si="36"/>
        <v>450641.46</v>
      </c>
      <c r="Q187" s="207">
        <f t="shared" si="36"/>
        <v>655066.52</v>
      </c>
      <c r="R187" s="207">
        <f t="shared" si="36"/>
        <v>323261.09000000003</v>
      </c>
      <c r="S187" s="207">
        <f t="shared" si="36"/>
        <v>684244.25</v>
      </c>
      <c r="T187" s="207">
        <f t="shared" si="36"/>
        <v>1472394.07</v>
      </c>
      <c r="U187" s="207">
        <f t="shared" si="36"/>
        <v>3090423.24</v>
      </c>
      <c r="V187" s="207">
        <f t="shared" si="36"/>
        <v>30625.53</v>
      </c>
      <c r="W187" s="207">
        <f t="shared" si="36"/>
        <v>888889.09</v>
      </c>
      <c r="X187" s="207">
        <f t="shared" si="36"/>
        <v>392488.29</v>
      </c>
      <c r="Y187" s="207">
        <f t="shared" si="36"/>
        <v>283205.01</v>
      </c>
      <c r="Z187" s="207">
        <f t="shared" si="36"/>
        <v>2087618.26</v>
      </c>
      <c r="AA187" s="207">
        <f t="shared" si="36"/>
        <v>771026.1</v>
      </c>
      <c r="AB187" s="207">
        <f t="shared" si="36"/>
        <v>495820.44</v>
      </c>
      <c r="AC187" s="207">
        <f t="shared" si="36"/>
        <v>818027.25</v>
      </c>
      <c r="AD187" s="207">
        <f t="shared" si="36"/>
        <v>166020.14000000001</v>
      </c>
      <c r="AE187" s="207">
        <f t="shared" si="36"/>
        <v>435813.95</v>
      </c>
      <c r="AF187" s="207">
        <f t="shared" si="36"/>
        <v>411043.09</v>
      </c>
      <c r="AG187" s="207">
        <f t="shared" si="36"/>
        <v>65815.34</v>
      </c>
      <c r="AH187" s="207">
        <f t="shared" si="36"/>
        <v>339202.54</v>
      </c>
      <c r="AI187" s="207">
        <f t="shared" si="36"/>
        <v>2509708.98</v>
      </c>
      <c r="AJ187" s="207">
        <f t="shared" si="36"/>
        <v>400016.98</v>
      </c>
      <c r="AK187" s="207">
        <f t="shared" si="36"/>
        <v>240837.72</v>
      </c>
      <c r="AL187" s="207">
        <f t="shared" si="36"/>
        <v>158704.88</v>
      </c>
      <c r="AM187" s="207">
        <f t="shared" si="36"/>
        <v>233505.65</v>
      </c>
      <c r="AN187" s="207">
        <f t="shared" si="36"/>
        <v>476100.95</v>
      </c>
      <c r="AO187" s="207">
        <f t="shared" si="36"/>
        <v>376208.15</v>
      </c>
      <c r="AP187" s="207">
        <f t="shared" si="36"/>
        <v>773187.97</v>
      </c>
      <c r="AQ187" s="207">
        <f t="shared" si="36"/>
        <v>308244.94</v>
      </c>
      <c r="AR187" s="207">
        <f t="shared" si="36"/>
        <v>162800.47</v>
      </c>
      <c r="AS187" s="207">
        <f t="shared" si="36"/>
        <v>163427.89000000001</v>
      </c>
      <c r="AT187" s="207">
        <f t="shared" si="36"/>
        <v>168592.09</v>
      </c>
      <c r="AU187" s="207">
        <f t="shared" si="36"/>
        <v>1148106.4099999999</v>
      </c>
      <c r="AV187" s="207">
        <f t="shared" si="36"/>
        <v>193496.5</v>
      </c>
      <c r="AW187" s="207">
        <f t="shared" si="36"/>
        <v>490966.04</v>
      </c>
      <c r="AX187" s="207">
        <f t="shared" si="36"/>
        <v>387547.3</v>
      </c>
      <c r="AY187" s="207">
        <f t="shared" si="36"/>
        <v>310612.43</v>
      </c>
      <c r="AZ187" s="207">
        <f t="shared" si="36"/>
        <v>37814.949999999997</v>
      </c>
      <c r="BA187" s="207">
        <f t="shared" si="36"/>
        <v>81383.179999999993</v>
      </c>
      <c r="BB187" s="207">
        <f t="shared" si="36"/>
        <v>2029735.71</v>
      </c>
      <c r="BC187" s="207">
        <f t="shared" si="36"/>
        <v>738509.46</v>
      </c>
      <c r="BD187" s="207">
        <f t="shared" si="36"/>
        <v>354851</v>
      </c>
      <c r="BE187" s="207">
        <f t="shared" si="36"/>
        <v>243511.05</v>
      </c>
      <c r="BF187" s="207">
        <f t="shared" si="36"/>
        <v>304578.28000000003</v>
      </c>
      <c r="BG187" s="207">
        <f t="shared" si="36"/>
        <v>348726.27</v>
      </c>
      <c r="BH187" s="207">
        <f t="shared" si="36"/>
        <v>681825.09990000003</v>
      </c>
      <c r="BI187" s="207">
        <f t="shared" si="36"/>
        <v>440859.09</v>
      </c>
      <c r="BJ187" s="207">
        <f t="shared" si="36"/>
        <v>420782.98</v>
      </c>
      <c r="BK187" s="207">
        <f t="shared" si="36"/>
        <v>195265.31</v>
      </c>
      <c r="BL187" s="207">
        <f t="shared" si="36"/>
        <v>132633.85</v>
      </c>
      <c r="BM187" s="207">
        <f t="shared" si="36"/>
        <v>2355828.66</v>
      </c>
      <c r="BN187" s="207">
        <f t="shared" si="36"/>
        <v>1401302.27</v>
      </c>
      <c r="BO187" s="207">
        <f t="shared" si="36"/>
        <v>256430.81</v>
      </c>
      <c r="BP187" s="207">
        <f t="shared" si="36"/>
        <v>268046.614</v>
      </c>
      <c r="BQ187" s="207">
        <f t="shared" si="36"/>
        <v>379274.49</v>
      </c>
      <c r="BR187" s="207">
        <f t="shared" si="36"/>
        <v>200119.2</v>
      </c>
      <c r="BS187" s="207">
        <f t="shared" si="36"/>
        <v>293724.08</v>
      </c>
      <c r="BT187" s="207">
        <f t="shared" si="36"/>
        <v>1096253.68</v>
      </c>
      <c r="BU187" s="207">
        <f t="shared" ref="BU187:CB187" si="37">SUM(BU186)</f>
        <v>233197.88</v>
      </c>
      <c r="BV187" s="207">
        <f t="shared" si="37"/>
        <v>341158.37</v>
      </c>
      <c r="BW187" s="207">
        <f t="shared" si="37"/>
        <v>405007.19</v>
      </c>
      <c r="BX187" s="207">
        <f t="shared" si="37"/>
        <v>316891.14</v>
      </c>
      <c r="BY187" s="207">
        <f t="shared" si="37"/>
        <v>318179.15999999997</v>
      </c>
      <c r="BZ187" s="207">
        <f t="shared" si="37"/>
        <v>310810.23</v>
      </c>
      <c r="CA187" s="207">
        <f t="shared" si="37"/>
        <v>212897.51</v>
      </c>
      <c r="CB187" s="207">
        <f t="shared" si="37"/>
        <v>226975.59</v>
      </c>
      <c r="CC187" s="207">
        <f>SUM(CC186)</f>
        <v>46628629.703900009</v>
      </c>
      <c r="CD187" s="310"/>
      <c r="CE187" s="310"/>
      <c r="CF187" s="310"/>
      <c r="CG187" s="310"/>
      <c r="CH187" s="310"/>
      <c r="CI187" s="310"/>
    </row>
    <row r="188" spans="1:87" s="102" customFormat="1" ht="24" customHeight="1">
      <c r="A188" s="134" t="s">
        <v>1649</v>
      </c>
      <c r="B188" s="295" t="s">
        <v>37</v>
      </c>
      <c r="C188" s="296" t="s">
        <v>38</v>
      </c>
      <c r="D188" s="297">
        <v>51040</v>
      </c>
      <c r="E188" s="103" t="s">
        <v>688</v>
      </c>
      <c r="F188" s="298" t="s">
        <v>689</v>
      </c>
      <c r="G188" s="299" t="s">
        <v>690</v>
      </c>
      <c r="H188" s="204">
        <v>70799974.180000007</v>
      </c>
      <c r="I188" s="183">
        <v>12461613.51</v>
      </c>
      <c r="J188" s="183">
        <v>13589715.210000001</v>
      </c>
      <c r="K188" s="183">
        <v>8165637.46</v>
      </c>
      <c r="L188" s="183">
        <v>5552295.0199999996</v>
      </c>
      <c r="M188" s="183">
        <v>2582771.65</v>
      </c>
      <c r="N188" s="183">
        <v>111399160.28</v>
      </c>
      <c r="O188" s="183">
        <v>11942509.73</v>
      </c>
      <c r="P188" s="183">
        <v>3276777.5</v>
      </c>
      <c r="Q188" s="183">
        <v>19146755.920000002</v>
      </c>
      <c r="R188" s="183">
        <v>2297212.36</v>
      </c>
      <c r="S188" s="183">
        <v>4182250.1</v>
      </c>
      <c r="T188" s="183">
        <v>15023210.18</v>
      </c>
      <c r="U188" s="183">
        <v>14639799.15</v>
      </c>
      <c r="V188" s="183">
        <v>436664.5</v>
      </c>
      <c r="W188" s="183">
        <v>4751618.45</v>
      </c>
      <c r="X188" s="183">
        <v>2686381.9</v>
      </c>
      <c r="Y188" s="183">
        <v>3314290.06</v>
      </c>
      <c r="Z188" s="183">
        <v>60506101.780000001</v>
      </c>
      <c r="AA188" s="183">
        <v>9695558.8000000007</v>
      </c>
      <c r="AB188" s="183">
        <v>4127371</v>
      </c>
      <c r="AC188" s="183">
        <v>12138338.09</v>
      </c>
      <c r="AD188" s="183">
        <v>2529640.7999999998</v>
      </c>
      <c r="AE188" s="183">
        <v>3455504.06</v>
      </c>
      <c r="AF188" s="183">
        <v>7162299.8399999999</v>
      </c>
      <c r="AG188" s="183">
        <v>3242379.48</v>
      </c>
      <c r="AH188" s="183">
        <v>7777511.0300000003</v>
      </c>
      <c r="AI188" s="183">
        <v>98936587.180000007</v>
      </c>
      <c r="AJ188" s="183">
        <v>5255385.2699999996</v>
      </c>
      <c r="AK188" s="183">
        <v>1241365.57</v>
      </c>
      <c r="AL188" s="183">
        <v>3256168</v>
      </c>
      <c r="AM188" s="183">
        <v>1865238</v>
      </c>
      <c r="AN188" s="183">
        <v>4500570.38</v>
      </c>
      <c r="AO188" s="183">
        <v>3191067.5</v>
      </c>
      <c r="AP188" s="183">
        <v>2264390.08</v>
      </c>
      <c r="AQ188" s="183">
        <v>4925480.83</v>
      </c>
      <c r="AR188" s="183">
        <v>1822560.15</v>
      </c>
      <c r="AS188" s="183">
        <v>2601717.4500000002</v>
      </c>
      <c r="AT188" s="183">
        <v>3406926.7</v>
      </c>
      <c r="AU188" s="183">
        <v>24437385.07</v>
      </c>
      <c r="AV188" s="183">
        <v>2665998.5099999998</v>
      </c>
      <c r="AW188" s="183">
        <v>2402776.4500000002</v>
      </c>
      <c r="AX188" s="183">
        <v>2898633</v>
      </c>
      <c r="AY188" s="183">
        <v>1485745.02</v>
      </c>
      <c r="AZ188" s="183">
        <v>324008</v>
      </c>
      <c r="BA188" s="183">
        <v>1778649.4</v>
      </c>
      <c r="BB188" s="183">
        <v>39440076.5</v>
      </c>
      <c r="BC188" s="183">
        <v>2573889.0299999998</v>
      </c>
      <c r="BD188" s="183">
        <v>2434414.2999999998</v>
      </c>
      <c r="BE188" s="183">
        <v>3947883.2</v>
      </c>
      <c r="BF188" s="183">
        <v>4271748.2</v>
      </c>
      <c r="BG188" s="183">
        <v>2526367.6</v>
      </c>
      <c r="BH188" s="183">
        <v>5527832</v>
      </c>
      <c r="BI188" s="183">
        <v>3863129</v>
      </c>
      <c r="BJ188" s="183">
        <v>2849310.98</v>
      </c>
      <c r="BK188" s="183">
        <v>1220478.2</v>
      </c>
      <c r="BL188" s="183">
        <v>861541.5</v>
      </c>
      <c r="BM188" s="183">
        <v>30053781.699999999</v>
      </c>
      <c r="BN188" s="183">
        <v>21532613.5</v>
      </c>
      <c r="BO188" s="183">
        <v>3243067.7</v>
      </c>
      <c r="BP188" s="183">
        <v>1959925.1</v>
      </c>
      <c r="BQ188" s="183">
        <v>2945996</v>
      </c>
      <c r="BR188" s="183">
        <v>3483932.33</v>
      </c>
      <c r="BS188" s="183">
        <v>1733493.34</v>
      </c>
      <c r="BT188" s="183">
        <v>22186934.34</v>
      </c>
      <c r="BU188" s="183">
        <v>2329095.75</v>
      </c>
      <c r="BV188" s="183">
        <v>888146.03</v>
      </c>
      <c r="BW188" s="183">
        <v>3798452.08</v>
      </c>
      <c r="BX188" s="183">
        <v>4259137.58</v>
      </c>
      <c r="BY188" s="183">
        <v>11542174</v>
      </c>
      <c r="BZ188" s="183">
        <v>2903422.95</v>
      </c>
      <c r="CA188" s="183">
        <v>1583248.98</v>
      </c>
      <c r="CB188" s="183">
        <v>1357723</v>
      </c>
      <c r="CC188" s="205">
        <f>SUM(H188:CB188)</f>
        <v>771461809.49000049</v>
      </c>
      <c r="CD188" s="101"/>
      <c r="CE188" s="101"/>
      <c r="CF188" s="101"/>
      <c r="CG188" s="101"/>
      <c r="CH188" s="101"/>
      <c r="CI188" s="101"/>
    </row>
    <row r="189" spans="1:87" s="311" customFormat="1">
      <c r="A189" s="309"/>
      <c r="B189" s="421" t="s">
        <v>691</v>
      </c>
      <c r="C189" s="422"/>
      <c r="D189" s="422"/>
      <c r="E189" s="422"/>
      <c r="F189" s="422"/>
      <c r="G189" s="423"/>
      <c r="H189" s="207">
        <f>SUM(H188)</f>
        <v>70799974.180000007</v>
      </c>
      <c r="I189" s="207">
        <f t="shared" ref="I189:BT189" si="38">SUM(I188)</f>
        <v>12461613.51</v>
      </c>
      <c r="J189" s="207">
        <f t="shared" si="38"/>
        <v>13589715.210000001</v>
      </c>
      <c r="K189" s="207">
        <f t="shared" si="38"/>
        <v>8165637.46</v>
      </c>
      <c r="L189" s="207">
        <f t="shared" si="38"/>
        <v>5552295.0199999996</v>
      </c>
      <c r="M189" s="207">
        <f t="shared" si="38"/>
        <v>2582771.65</v>
      </c>
      <c r="N189" s="207">
        <f t="shared" si="38"/>
        <v>111399160.28</v>
      </c>
      <c r="O189" s="207">
        <f t="shared" si="38"/>
        <v>11942509.73</v>
      </c>
      <c r="P189" s="207">
        <f t="shared" si="38"/>
        <v>3276777.5</v>
      </c>
      <c r="Q189" s="207">
        <f t="shared" si="38"/>
        <v>19146755.920000002</v>
      </c>
      <c r="R189" s="207">
        <f t="shared" si="38"/>
        <v>2297212.36</v>
      </c>
      <c r="S189" s="207">
        <f t="shared" si="38"/>
        <v>4182250.1</v>
      </c>
      <c r="T189" s="207">
        <f t="shared" si="38"/>
        <v>15023210.18</v>
      </c>
      <c r="U189" s="207">
        <f t="shared" si="38"/>
        <v>14639799.15</v>
      </c>
      <c r="V189" s="207">
        <f t="shared" si="38"/>
        <v>436664.5</v>
      </c>
      <c r="W189" s="207">
        <f t="shared" si="38"/>
        <v>4751618.45</v>
      </c>
      <c r="X189" s="207">
        <f t="shared" si="38"/>
        <v>2686381.9</v>
      </c>
      <c r="Y189" s="207">
        <f t="shared" si="38"/>
        <v>3314290.06</v>
      </c>
      <c r="Z189" s="207">
        <f t="shared" si="38"/>
        <v>60506101.780000001</v>
      </c>
      <c r="AA189" s="207">
        <f t="shared" si="38"/>
        <v>9695558.8000000007</v>
      </c>
      <c r="AB189" s="207">
        <f t="shared" si="38"/>
        <v>4127371</v>
      </c>
      <c r="AC189" s="207">
        <f t="shared" si="38"/>
        <v>12138338.09</v>
      </c>
      <c r="AD189" s="207">
        <f t="shared" si="38"/>
        <v>2529640.7999999998</v>
      </c>
      <c r="AE189" s="207">
        <f t="shared" si="38"/>
        <v>3455504.06</v>
      </c>
      <c r="AF189" s="207">
        <f t="shared" si="38"/>
        <v>7162299.8399999999</v>
      </c>
      <c r="AG189" s="207">
        <f t="shared" si="38"/>
        <v>3242379.48</v>
      </c>
      <c r="AH189" s="207">
        <f t="shared" si="38"/>
        <v>7777511.0300000003</v>
      </c>
      <c r="AI189" s="207">
        <f t="shared" si="38"/>
        <v>98936587.180000007</v>
      </c>
      <c r="AJ189" s="207">
        <f t="shared" si="38"/>
        <v>5255385.2699999996</v>
      </c>
      <c r="AK189" s="207">
        <f t="shared" si="38"/>
        <v>1241365.57</v>
      </c>
      <c r="AL189" s="207">
        <f t="shared" si="38"/>
        <v>3256168</v>
      </c>
      <c r="AM189" s="207">
        <f t="shared" si="38"/>
        <v>1865238</v>
      </c>
      <c r="AN189" s="207">
        <f t="shared" si="38"/>
        <v>4500570.38</v>
      </c>
      <c r="AO189" s="207">
        <f t="shared" si="38"/>
        <v>3191067.5</v>
      </c>
      <c r="AP189" s="207">
        <f t="shared" si="38"/>
        <v>2264390.08</v>
      </c>
      <c r="AQ189" s="207">
        <f t="shared" si="38"/>
        <v>4925480.83</v>
      </c>
      <c r="AR189" s="207">
        <f t="shared" si="38"/>
        <v>1822560.15</v>
      </c>
      <c r="AS189" s="207">
        <f t="shared" si="38"/>
        <v>2601717.4500000002</v>
      </c>
      <c r="AT189" s="207">
        <f t="shared" si="38"/>
        <v>3406926.7</v>
      </c>
      <c r="AU189" s="207">
        <f t="shared" si="38"/>
        <v>24437385.07</v>
      </c>
      <c r="AV189" s="207">
        <f t="shared" si="38"/>
        <v>2665998.5099999998</v>
      </c>
      <c r="AW189" s="207">
        <f t="shared" si="38"/>
        <v>2402776.4500000002</v>
      </c>
      <c r="AX189" s="207">
        <f t="shared" si="38"/>
        <v>2898633</v>
      </c>
      <c r="AY189" s="207">
        <f t="shared" si="38"/>
        <v>1485745.02</v>
      </c>
      <c r="AZ189" s="207">
        <f t="shared" si="38"/>
        <v>324008</v>
      </c>
      <c r="BA189" s="207">
        <f t="shared" si="38"/>
        <v>1778649.4</v>
      </c>
      <c r="BB189" s="207">
        <f t="shared" si="38"/>
        <v>39440076.5</v>
      </c>
      <c r="BC189" s="207">
        <f t="shared" si="38"/>
        <v>2573889.0299999998</v>
      </c>
      <c r="BD189" s="207">
        <f t="shared" si="38"/>
        <v>2434414.2999999998</v>
      </c>
      <c r="BE189" s="207">
        <f t="shared" si="38"/>
        <v>3947883.2</v>
      </c>
      <c r="BF189" s="207">
        <f t="shared" si="38"/>
        <v>4271748.2</v>
      </c>
      <c r="BG189" s="207">
        <f t="shared" si="38"/>
        <v>2526367.6</v>
      </c>
      <c r="BH189" s="207">
        <f t="shared" si="38"/>
        <v>5527832</v>
      </c>
      <c r="BI189" s="207">
        <f t="shared" si="38"/>
        <v>3863129</v>
      </c>
      <c r="BJ189" s="207">
        <f t="shared" si="38"/>
        <v>2849310.98</v>
      </c>
      <c r="BK189" s="207">
        <f t="shared" si="38"/>
        <v>1220478.2</v>
      </c>
      <c r="BL189" s="207">
        <f t="shared" si="38"/>
        <v>861541.5</v>
      </c>
      <c r="BM189" s="207">
        <f t="shared" si="38"/>
        <v>30053781.699999999</v>
      </c>
      <c r="BN189" s="207">
        <f t="shared" si="38"/>
        <v>21532613.5</v>
      </c>
      <c r="BO189" s="207">
        <f t="shared" si="38"/>
        <v>3243067.7</v>
      </c>
      <c r="BP189" s="207">
        <f t="shared" si="38"/>
        <v>1959925.1</v>
      </c>
      <c r="BQ189" s="207">
        <f t="shared" si="38"/>
        <v>2945996</v>
      </c>
      <c r="BR189" s="207">
        <f t="shared" si="38"/>
        <v>3483932.33</v>
      </c>
      <c r="BS189" s="207">
        <f t="shared" si="38"/>
        <v>1733493.34</v>
      </c>
      <c r="BT189" s="207">
        <f t="shared" si="38"/>
        <v>22186934.34</v>
      </c>
      <c r="BU189" s="207">
        <f t="shared" ref="BU189:CB189" si="39">SUM(BU188)</f>
        <v>2329095.75</v>
      </c>
      <c r="BV189" s="207">
        <f t="shared" si="39"/>
        <v>888146.03</v>
      </c>
      <c r="BW189" s="207">
        <f t="shared" si="39"/>
        <v>3798452.08</v>
      </c>
      <c r="BX189" s="207">
        <f t="shared" si="39"/>
        <v>4259137.58</v>
      </c>
      <c r="BY189" s="207">
        <f t="shared" si="39"/>
        <v>11542174</v>
      </c>
      <c r="BZ189" s="207">
        <f t="shared" si="39"/>
        <v>2903422.95</v>
      </c>
      <c r="CA189" s="207">
        <f t="shared" si="39"/>
        <v>1583248.98</v>
      </c>
      <c r="CB189" s="207">
        <f t="shared" si="39"/>
        <v>1357723</v>
      </c>
      <c r="CC189" s="207">
        <f>SUM(CC188)</f>
        <v>771461809.49000049</v>
      </c>
      <c r="CD189" s="310"/>
      <c r="CE189" s="310"/>
      <c r="CF189" s="310"/>
      <c r="CG189" s="310"/>
      <c r="CH189" s="310"/>
      <c r="CI189" s="310"/>
    </row>
    <row r="190" spans="1:87" s="102" customFormat="1">
      <c r="A190" s="134" t="s">
        <v>1650</v>
      </c>
      <c r="B190" s="295" t="s">
        <v>39</v>
      </c>
      <c r="C190" s="296" t="s">
        <v>40</v>
      </c>
      <c r="D190" s="297">
        <v>52010</v>
      </c>
      <c r="E190" s="103" t="s">
        <v>1811</v>
      </c>
      <c r="F190" s="298" t="s">
        <v>692</v>
      </c>
      <c r="G190" s="299" t="s">
        <v>693</v>
      </c>
      <c r="H190" s="204">
        <v>234908104.15000001</v>
      </c>
      <c r="I190" s="183">
        <v>69378750</v>
      </c>
      <c r="J190" s="183">
        <v>80919890.459999993</v>
      </c>
      <c r="K190" s="183">
        <v>44672679.710000001</v>
      </c>
      <c r="L190" s="183">
        <v>34480856.329999998</v>
      </c>
      <c r="M190" s="183">
        <v>12389829.949999999</v>
      </c>
      <c r="N190" s="183">
        <v>423493375.79000002</v>
      </c>
      <c r="O190" s="183">
        <v>52783861.719999999</v>
      </c>
      <c r="P190" s="183">
        <v>22217687.329999998</v>
      </c>
      <c r="Q190" s="183">
        <v>132132030.27</v>
      </c>
      <c r="R190" s="183">
        <v>20227996.780000001</v>
      </c>
      <c r="S190" s="183">
        <v>47645268.57</v>
      </c>
      <c r="T190" s="183">
        <v>91813798.780000001</v>
      </c>
      <c r="U190" s="183">
        <v>80978029.430000007</v>
      </c>
      <c r="V190" s="183">
        <v>10223512.58</v>
      </c>
      <c r="W190" s="183">
        <v>42458992.420000002</v>
      </c>
      <c r="X190" s="183">
        <v>31303183.16</v>
      </c>
      <c r="Y190" s="183">
        <v>12471660</v>
      </c>
      <c r="Z190" s="183">
        <v>308306834.36000001</v>
      </c>
      <c r="AA190" s="183">
        <v>93505848.510000005</v>
      </c>
      <c r="AB190" s="183">
        <v>43548884.840000004</v>
      </c>
      <c r="AC190" s="183">
        <v>88217253.019999996</v>
      </c>
      <c r="AD190" s="183">
        <v>26495331.289999999</v>
      </c>
      <c r="AE190" s="183">
        <v>43033731.619999997</v>
      </c>
      <c r="AF190" s="183">
        <v>25594345.670000002</v>
      </c>
      <c r="AG190" s="183">
        <v>15646496.130000001</v>
      </c>
      <c r="AH190" s="183">
        <v>12871591.66</v>
      </c>
      <c r="AI190" s="183">
        <v>373291749.99000001</v>
      </c>
      <c r="AJ190" s="183">
        <v>20215857</v>
      </c>
      <c r="AK190" s="183">
        <v>20422503.739999998</v>
      </c>
      <c r="AL190" s="183">
        <v>20368170</v>
      </c>
      <c r="AM190" s="183">
        <v>20164189.68</v>
      </c>
      <c r="AN190" s="183">
        <v>29978993.350000001</v>
      </c>
      <c r="AO190" s="183">
        <v>23091888.960000001</v>
      </c>
      <c r="AP190" s="183">
        <v>22079651.760000002</v>
      </c>
      <c r="AQ190" s="183">
        <v>34789576.460000001</v>
      </c>
      <c r="AR190" s="183">
        <v>16399527.74</v>
      </c>
      <c r="AS190" s="183">
        <v>21394843.34</v>
      </c>
      <c r="AT190" s="183">
        <v>20191617.02</v>
      </c>
      <c r="AU190" s="183">
        <v>163854028.66</v>
      </c>
      <c r="AV190" s="183">
        <v>18040850</v>
      </c>
      <c r="AW190" s="183">
        <v>23313120</v>
      </c>
      <c r="AX190" s="183">
        <v>23161423.23</v>
      </c>
      <c r="AY190" s="183">
        <v>23347520</v>
      </c>
      <c r="AZ190" s="183">
        <v>6046159.6799999997</v>
      </c>
      <c r="BA190" s="183">
        <v>10434360</v>
      </c>
      <c r="BB190" s="183">
        <v>313929097.51999998</v>
      </c>
      <c r="BC190" s="183">
        <v>23061590.699999999</v>
      </c>
      <c r="BD190" s="183">
        <v>31701340</v>
      </c>
      <c r="BE190" s="183">
        <v>50801313.049999997</v>
      </c>
      <c r="BF190" s="183">
        <v>48149793.259999998</v>
      </c>
      <c r="BG190" s="183">
        <v>33245960</v>
      </c>
      <c r="BH190" s="183">
        <v>49000721.25</v>
      </c>
      <c r="BI190" s="183">
        <v>53786335.799999997</v>
      </c>
      <c r="BJ190" s="183">
        <v>27413680.960000001</v>
      </c>
      <c r="BK190" s="183">
        <v>13141517</v>
      </c>
      <c r="BL190" s="183">
        <v>8057437.4199999999</v>
      </c>
      <c r="BM190" s="183">
        <v>244850151.58000001</v>
      </c>
      <c r="BN190" s="183">
        <v>75960229.870000005</v>
      </c>
      <c r="BO190" s="183">
        <v>28559841.530000001</v>
      </c>
      <c r="BP190" s="183">
        <v>23093501.809999999</v>
      </c>
      <c r="BQ190" s="183">
        <v>35397280</v>
      </c>
      <c r="BR190" s="183">
        <v>42887420</v>
      </c>
      <c r="BS190" s="183">
        <v>22088984.84</v>
      </c>
      <c r="BT190" s="183">
        <v>148993925.63999999</v>
      </c>
      <c r="BU190" s="183">
        <v>20352022</v>
      </c>
      <c r="BV190" s="183">
        <v>19440150</v>
      </c>
      <c r="BW190" s="183">
        <v>37959517.109999999</v>
      </c>
      <c r="BX190" s="183">
        <v>37151974.590000004</v>
      </c>
      <c r="BY190" s="183">
        <v>66662033.200000003</v>
      </c>
      <c r="BZ190" s="183">
        <v>21892540</v>
      </c>
      <c r="CA190" s="183">
        <v>9211400</v>
      </c>
      <c r="CB190" s="183">
        <v>10204271.42</v>
      </c>
      <c r="CC190" s="205">
        <f t="shared" ref="CC190:CC253" si="40">SUM(H190:CB190)</f>
        <v>4489299885.6899996</v>
      </c>
      <c r="CD190" s="101"/>
      <c r="CE190" s="101"/>
      <c r="CF190" s="101"/>
      <c r="CG190" s="101"/>
      <c r="CH190" s="101"/>
      <c r="CI190" s="101"/>
    </row>
    <row r="191" spans="1:87" s="102" customFormat="1">
      <c r="A191" s="134" t="s">
        <v>1650</v>
      </c>
      <c r="B191" s="295" t="s">
        <v>39</v>
      </c>
      <c r="C191" s="296" t="s">
        <v>40</v>
      </c>
      <c r="D191" s="297">
        <v>52010</v>
      </c>
      <c r="E191" s="103" t="s">
        <v>1811</v>
      </c>
      <c r="F191" s="298" t="s">
        <v>694</v>
      </c>
      <c r="G191" s="299" t="s">
        <v>695</v>
      </c>
      <c r="H191" s="204">
        <v>22883410</v>
      </c>
      <c r="I191" s="183">
        <v>1082660</v>
      </c>
      <c r="J191" s="183">
        <v>1953740</v>
      </c>
      <c r="K191" s="183">
        <v>1079740</v>
      </c>
      <c r="L191" s="183">
        <v>1407190</v>
      </c>
      <c r="M191" s="183">
        <v>689520</v>
      </c>
      <c r="N191" s="183">
        <v>30629774.079999998</v>
      </c>
      <c r="O191" s="183">
        <v>9658311.2799999993</v>
      </c>
      <c r="P191" s="183">
        <v>854840</v>
      </c>
      <c r="Q191" s="183">
        <v>4079916.13</v>
      </c>
      <c r="R191" s="183">
        <v>3620800</v>
      </c>
      <c r="S191" s="183">
        <v>3950255.16</v>
      </c>
      <c r="T191" s="183">
        <v>3989602.56</v>
      </c>
      <c r="U191" s="183">
        <v>7688441.29</v>
      </c>
      <c r="V191" s="183">
        <v>280934.48</v>
      </c>
      <c r="W191" s="183">
        <v>4826663.0999999996</v>
      </c>
      <c r="X191" s="183">
        <v>1494810</v>
      </c>
      <c r="Y191" s="183">
        <v>243100</v>
      </c>
      <c r="Z191" s="183">
        <v>19079521.949999999</v>
      </c>
      <c r="AA191" s="183">
        <v>4990469.4800000004</v>
      </c>
      <c r="AB191" s="183">
        <v>2263970</v>
      </c>
      <c r="AC191" s="183">
        <v>3337748</v>
      </c>
      <c r="AD191" s="183">
        <v>1443120</v>
      </c>
      <c r="AE191" s="183">
        <v>2332550</v>
      </c>
      <c r="AF191" s="183">
        <v>1221871.2</v>
      </c>
      <c r="AG191" s="183">
        <v>280460</v>
      </c>
      <c r="AH191" s="183">
        <v>0</v>
      </c>
      <c r="AI191" s="183">
        <v>28248815.16</v>
      </c>
      <c r="AJ191" s="183">
        <v>8242890</v>
      </c>
      <c r="AK191" s="183">
        <v>0</v>
      </c>
      <c r="AL191" s="183">
        <v>1025100</v>
      </c>
      <c r="AM191" s="183">
        <v>1136753.79</v>
      </c>
      <c r="AN191" s="183">
        <v>2530580</v>
      </c>
      <c r="AO191" s="183">
        <v>2046780</v>
      </c>
      <c r="AP191" s="183">
        <v>2865386.45</v>
      </c>
      <c r="AQ191" s="183">
        <v>1489870</v>
      </c>
      <c r="AR191" s="183">
        <v>793060</v>
      </c>
      <c r="AS191" s="183">
        <v>762180</v>
      </c>
      <c r="AT191" s="183">
        <v>2122963.87</v>
      </c>
      <c r="AU191" s="183">
        <v>17907286.68</v>
      </c>
      <c r="AV191" s="183">
        <v>10342750</v>
      </c>
      <c r="AW191" s="183">
        <v>1185020</v>
      </c>
      <c r="AX191" s="183">
        <v>1150440</v>
      </c>
      <c r="AY191" s="183">
        <v>796200</v>
      </c>
      <c r="AZ191" s="183">
        <v>514380</v>
      </c>
      <c r="BA191" s="183">
        <v>889730</v>
      </c>
      <c r="BB191" s="183">
        <v>0</v>
      </c>
      <c r="BC191" s="183">
        <v>0</v>
      </c>
      <c r="BD191" s="183">
        <v>987100</v>
      </c>
      <c r="BE191" s="183">
        <v>0</v>
      </c>
      <c r="BF191" s="183">
        <v>2044350</v>
      </c>
      <c r="BG191" s="183">
        <v>0</v>
      </c>
      <c r="BH191" s="183">
        <v>2709659</v>
      </c>
      <c r="BI191" s="183">
        <v>0</v>
      </c>
      <c r="BJ191" s="183">
        <v>480553.22</v>
      </c>
      <c r="BK191" s="183">
        <v>589332.5</v>
      </c>
      <c r="BL191" s="183">
        <v>0</v>
      </c>
      <c r="BM191" s="183">
        <v>26470210</v>
      </c>
      <c r="BN191" s="183">
        <v>4473423.33</v>
      </c>
      <c r="BO191" s="183">
        <v>1252259.68</v>
      </c>
      <c r="BP191" s="183">
        <v>1056240</v>
      </c>
      <c r="BQ191" s="183">
        <v>0</v>
      </c>
      <c r="BR191" s="183">
        <v>715920</v>
      </c>
      <c r="BS191" s="183">
        <v>177130</v>
      </c>
      <c r="BT191" s="183">
        <v>7381901.8300000001</v>
      </c>
      <c r="BU191" s="183">
        <v>2293830</v>
      </c>
      <c r="BV191" s="183">
        <v>1505927.92</v>
      </c>
      <c r="BW191" s="183">
        <v>475252</v>
      </c>
      <c r="BX191" s="183">
        <v>2805220</v>
      </c>
      <c r="BY191" s="183">
        <v>4443540</v>
      </c>
      <c r="BZ191" s="183">
        <v>1267550</v>
      </c>
      <c r="CA191" s="183">
        <v>121927.1</v>
      </c>
      <c r="CB191" s="183">
        <v>0</v>
      </c>
      <c r="CC191" s="205">
        <f t="shared" si="40"/>
        <v>280664931.24000007</v>
      </c>
      <c r="CD191" s="101"/>
      <c r="CE191" s="101"/>
      <c r="CF191" s="101"/>
      <c r="CG191" s="101"/>
      <c r="CH191" s="101"/>
      <c r="CI191" s="101"/>
    </row>
    <row r="192" spans="1:87" s="102" customFormat="1">
      <c r="A192" s="134" t="s">
        <v>1650</v>
      </c>
      <c r="B192" s="295" t="s">
        <v>39</v>
      </c>
      <c r="C192" s="296" t="s">
        <v>40</v>
      </c>
      <c r="D192" s="297">
        <v>52010</v>
      </c>
      <c r="E192" s="103" t="s">
        <v>1811</v>
      </c>
      <c r="F192" s="298" t="s">
        <v>696</v>
      </c>
      <c r="G192" s="299" t="s">
        <v>697</v>
      </c>
      <c r="H192" s="204">
        <v>110000</v>
      </c>
      <c r="I192" s="183">
        <v>0</v>
      </c>
      <c r="J192" s="183">
        <v>0</v>
      </c>
      <c r="K192" s="183">
        <v>0</v>
      </c>
      <c r="L192" s="183">
        <v>0</v>
      </c>
      <c r="M192" s="183">
        <v>0</v>
      </c>
      <c r="N192" s="183">
        <v>110000</v>
      </c>
      <c r="O192" s="183">
        <v>0</v>
      </c>
      <c r="P192" s="183">
        <v>0</v>
      </c>
      <c r="Q192" s="183">
        <v>110000</v>
      </c>
      <c r="R192" s="183">
        <v>0</v>
      </c>
      <c r="S192" s="183">
        <v>38500</v>
      </c>
      <c r="T192" s="183">
        <v>807126.76</v>
      </c>
      <c r="U192" s="183">
        <v>0</v>
      </c>
      <c r="V192" s="183">
        <v>0</v>
      </c>
      <c r="W192" s="183">
        <v>0</v>
      </c>
      <c r="X192" s="183">
        <v>0</v>
      </c>
      <c r="Y192" s="183">
        <v>184800</v>
      </c>
      <c r="Z192" s="183">
        <v>324600</v>
      </c>
      <c r="AA192" s="183">
        <v>324158.62</v>
      </c>
      <c r="AB192" s="183">
        <v>0</v>
      </c>
      <c r="AC192" s="183">
        <v>148838.70000000001</v>
      </c>
      <c r="AD192" s="183">
        <v>235200</v>
      </c>
      <c r="AE192" s="183">
        <v>0</v>
      </c>
      <c r="AF192" s="183">
        <v>0</v>
      </c>
      <c r="AG192" s="183">
        <v>0</v>
      </c>
      <c r="AH192" s="183">
        <v>0</v>
      </c>
      <c r="AI192" s="183">
        <v>110000</v>
      </c>
      <c r="AJ192" s="183">
        <v>0</v>
      </c>
      <c r="AK192" s="183">
        <v>0</v>
      </c>
      <c r="AL192" s="183">
        <v>0</v>
      </c>
      <c r="AM192" s="183">
        <v>0</v>
      </c>
      <c r="AN192" s="183">
        <v>0</v>
      </c>
      <c r="AO192" s="183">
        <v>0</v>
      </c>
      <c r="AP192" s="183">
        <v>0</v>
      </c>
      <c r="AQ192" s="183">
        <v>0</v>
      </c>
      <c r="AR192" s="183">
        <v>0</v>
      </c>
      <c r="AS192" s="183">
        <v>0</v>
      </c>
      <c r="AT192" s="183">
        <v>0</v>
      </c>
      <c r="AU192" s="183">
        <v>110000</v>
      </c>
      <c r="AV192" s="183">
        <v>0</v>
      </c>
      <c r="AW192" s="183">
        <v>0</v>
      </c>
      <c r="AX192" s="183">
        <v>0</v>
      </c>
      <c r="AY192" s="183">
        <v>0</v>
      </c>
      <c r="AZ192" s="183">
        <v>0</v>
      </c>
      <c r="BA192" s="183">
        <v>0</v>
      </c>
      <c r="BB192" s="183">
        <v>110000</v>
      </c>
      <c r="BC192" s="183">
        <v>0</v>
      </c>
      <c r="BD192" s="183">
        <v>0</v>
      </c>
      <c r="BE192" s="183">
        <v>0</v>
      </c>
      <c r="BF192" s="183">
        <v>0</v>
      </c>
      <c r="BG192" s="183">
        <v>0</v>
      </c>
      <c r="BH192" s="183">
        <v>0</v>
      </c>
      <c r="BI192" s="183">
        <v>0</v>
      </c>
      <c r="BJ192" s="183">
        <v>0</v>
      </c>
      <c r="BK192" s="183">
        <v>0</v>
      </c>
      <c r="BL192" s="183">
        <v>0</v>
      </c>
      <c r="BM192" s="183">
        <v>110000</v>
      </c>
      <c r="BN192" s="183">
        <v>0</v>
      </c>
      <c r="BO192" s="183">
        <v>0</v>
      </c>
      <c r="BP192" s="183">
        <v>0</v>
      </c>
      <c r="BQ192" s="183">
        <v>0</v>
      </c>
      <c r="BR192" s="183">
        <v>0</v>
      </c>
      <c r="BS192" s="183">
        <v>0</v>
      </c>
      <c r="BT192" s="183">
        <v>110000</v>
      </c>
      <c r="BU192" s="183">
        <v>0</v>
      </c>
      <c r="BV192" s="183">
        <v>0</v>
      </c>
      <c r="BW192" s="183">
        <v>0</v>
      </c>
      <c r="BX192" s="183">
        <v>0</v>
      </c>
      <c r="BY192" s="183">
        <v>0</v>
      </c>
      <c r="BZ192" s="183">
        <v>0</v>
      </c>
      <c r="CA192" s="183">
        <v>0</v>
      </c>
      <c r="CB192" s="183">
        <v>0</v>
      </c>
      <c r="CC192" s="205">
        <f t="shared" si="40"/>
        <v>2943224.08</v>
      </c>
      <c r="CD192" s="101"/>
      <c r="CE192" s="101"/>
      <c r="CF192" s="101"/>
      <c r="CG192" s="101"/>
      <c r="CH192" s="101"/>
      <c r="CI192" s="101"/>
    </row>
    <row r="193" spans="1:87" s="102" customFormat="1">
      <c r="A193" s="134" t="s">
        <v>1650</v>
      </c>
      <c r="B193" s="295" t="s">
        <v>39</v>
      </c>
      <c r="C193" s="296" t="s">
        <v>40</v>
      </c>
      <c r="D193" s="297">
        <v>52010</v>
      </c>
      <c r="E193" s="103" t="s">
        <v>1811</v>
      </c>
      <c r="F193" s="298" t="s">
        <v>698</v>
      </c>
      <c r="G193" s="299" t="s">
        <v>699</v>
      </c>
      <c r="H193" s="204">
        <v>14230485.210000001</v>
      </c>
      <c r="I193" s="183">
        <v>3432075</v>
      </c>
      <c r="J193" s="183">
        <v>3157609.68</v>
      </c>
      <c r="K193" s="183">
        <v>0</v>
      </c>
      <c r="L193" s="183">
        <v>1479100</v>
      </c>
      <c r="M193" s="183">
        <v>279766.67</v>
      </c>
      <c r="N193" s="183">
        <v>18707380.600000001</v>
      </c>
      <c r="O193" s="183">
        <v>2927669</v>
      </c>
      <c r="P193" s="183">
        <v>884100</v>
      </c>
      <c r="Q193" s="183">
        <v>4751355.3899999997</v>
      </c>
      <c r="R193" s="183">
        <v>1085812.8999999999</v>
      </c>
      <c r="S193" s="183">
        <v>2094916.13</v>
      </c>
      <c r="T193" s="183">
        <v>4113186.02</v>
      </c>
      <c r="U193" s="183">
        <v>3935459.45</v>
      </c>
      <c r="V193" s="183">
        <v>0</v>
      </c>
      <c r="W193" s="183">
        <v>2859012.9</v>
      </c>
      <c r="X193" s="183">
        <v>1265351.6100000001</v>
      </c>
      <c r="Y193" s="183">
        <v>261800</v>
      </c>
      <c r="Z193" s="183">
        <v>16743713.76</v>
      </c>
      <c r="AA193" s="183">
        <v>2803138.71</v>
      </c>
      <c r="AB193" s="183">
        <v>2607500</v>
      </c>
      <c r="AC193" s="183">
        <v>4215576.83</v>
      </c>
      <c r="AD193" s="183">
        <v>1351000</v>
      </c>
      <c r="AE193" s="183">
        <v>2379300</v>
      </c>
      <c r="AF193" s="183">
        <v>997500</v>
      </c>
      <c r="AG193" s="183">
        <v>184800</v>
      </c>
      <c r="AH193" s="183">
        <v>295633.33</v>
      </c>
      <c r="AI193" s="183">
        <v>19290867.640000001</v>
      </c>
      <c r="AJ193" s="183">
        <v>1619378.49</v>
      </c>
      <c r="AK193" s="183">
        <v>985600</v>
      </c>
      <c r="AL193" s="183">
        <v>1177666.8</v>
      </c>
      <c r="AM193" s="183">
        <v>993981.19</v>
      </c>
      <c r="AN193" s="183">
        <v>1436945.71</v>
      </c>
      <c r="AO193" s="183">
        <v>0</v>
      </c>
      <c r="AP193" s="183">
        <v>1060696.22</v>
      </c>
      <c r="AQ193" s="183">
        <v>1463112.9</v>
      </c>
      <c r="AR193" s="183">
        <v>601416.67000000004</v>
      </c>
      <c r="AS193" s="183">
        <v>1150916.67</v>
      </c>
      <c r="AT193" s="183">
        <v>1022700</v>
      </c>
      <c r="AU193" s="183">
        <v>10827219.880000001</v>
      </c>
      <c r="AV193" s="183">
        <v>1241100</v>
      </c>
      <c r="AW193" s="183">
        <v>1127000</v>
      </c>
      <c r="AX193" s="183">
        <v>1237950</v>
      </c>
      <c r="AY193" s="183">
        <v>1146600</v>
      </c>
      <c r="AZ193" s="183">
        <v>215600</v>
      </c>
      <c r="BA193" s="183">
        <v>441700</v>
      </c>
      <c r="BB193" s="183">
        <v>15519368.390000001</v>
      </c>
      <c r="BC193" s="183">
        <v>610361.29</v>
      </c>
      <c r="BD193" s="183">
        <v>1780000</v>
      </c>
      <c r="BE193" s="183">
        <v>817560.67</v>
      </c>
      <c r="BF193" s="183">
        <v>2603929.0299999998</v>
      </c>
      <c r="BG193" s="183">
        <v>369600</v>
      </c>
      <c r="BH193" s="183">
        <v>2214100</v>
      </c>
      <c r="BI193" s="183">
        <v>2179258.06</v>
      </c>
      <c r="BJ193" s="183">
        <v>1399548.39</v>
      </c>
      <c r="BK193" s="183">
        <v>727300</v>
      </c>
      <c r="BL193" s="183">
        <v>460000</v>
      </c>
      <c r="BM193" s="183">
        <v>14244828.23</v>
      </c>
      <c r="BN193" s="183">
        <v>0</v>
      </c>
      <c r="BO193" s="183">
        <v>1209487.6399999999</v>
      </c>
      <c r="BP193" s="183">
        <v>450800</v>
      </c>
      <c r="BQ193" s="183">
        <v>1959984.42</v>
      </c>
      <c r="BR193" s="183">
        <v>2129400</v>
      </c>
      <c r="BS193" s="183">
        <v>1073800</v>
      </c>
      <c r="BT193" s="183">
        <v>8187802.1399999997</v>
      </c>
      <c r="BU193" s="183">
        <v>1182416.67</v>
      </c>
      <c r="BV193" s="183">
        <v>991651.61</v>
      </c>
      <c r="BW193" s="183">
        <v>1354128.23</v>
      </c>
      <c r="BX193" s="183">
        <v>1420300</v>
      </c>
      <c r="BY193" s="183">
        <v>2843871.94</v>
      </c>
      <c r="BZ193" s="183">
        <v>1144383.33</v>
      </c>
      <c r="CA193" s="183">
        <v>202864.52</v>
      </c>
      <c r="CB193" s="183">
        <v>170100</v>
      </c>
      <c r="CC193" s="205">
        <f t="shared" si="40"/>
        <v>211330539.91999993</v>
      </c>
      <c r="CD193" s="101"/>
      <c r="CE193" s="101"/>
      <c r="CF193" s="101"/>
      <c r="CG193" s="101"/>
      <c r="CH193" s="101"/>
      <c r="CI193" s="101"/>
    </row>
    <row r="194" spans="1:87" s="102" customFormat="1">
      <c r="A194" s="134" t="s">
        <v>1650</v>
      </c>
      <c r="B194" s="295" t="s">
        <v>39</v>
      </c>
      <c r="C194" s="296" t="s">
        <v>40</v>
      </c>
      <c r="D194" s="297">
        <v>52010</v>
      </c>
      <c r="E194" s="103" t="s">
        <v>1811</v>
      </c>
      <c r="F194" s="298" t="s">
        <v>700</v>
      </c>
      <c r="G194" s="299" t="s">
        <v>701</v>
      </c>
      <c r="H194" s="204">
        <v>1727070.97</v>
      </c>
      <c r="I194" s="183">
        <v>217800</v>
      </c>
      <c r="J194" s="183">
        <v>110000</v>
      </c>
      <c r="K194" s="183">
        <v>2774837.9</v>
      </c>
      <c r="L194" s="183">
        <v>217800</v>
      </c>
      <c r="M194" s="183">
        <v>108900</v>
      </c>
      <c r="N194" s="183">
        <v>4011877.42</v>
      </c>
      <c r="O194" s="183">
        <v>0</v>
      </c>
      <c r="P194" s="183">
        <v>0</v>
      </c>
      <c r="Q194" s="183">
        <v>217800</v>
      </c>
      <c r="R194" s="183">
        <v>123200</v>
      </c>
      <c r="S194" s="183">
        <v>444400</v>
      </c>
      <c r="T194" s="183">
        <v>0</v>
      </c>
      <c r="U194" s="183">
        <v>653400</v>
      </c>
      <c r="V194" s="183">
        <v>400400</v>
      </c>
      <c r="W194" s="183">
        <v>0</v>
      </c>
      <c r="X194" s="183">
        <v>0</v>
      </c>
      <c r="Y194" s="183">
        <v>0</v>
      </c>
      <c r="Z194" s="183">
        <v>4504785.8</v>
      </c>
      <c r="AA194" s="183">
        <v>297000</v>
      </c>
      <c r="AB194" s="183">
        <v>217800</v>
      </c>
      <c r="AC194" s="183">
        <v>221300</v>
      </c>
      <c r="AD194" s="183">
        <v>0</v>
      </c>
      <c r="AE194" s="183">
        <v>108900</v>
      </c>
      <c r="AF194" s="183">
        <v>0</v>
      </c>
      <c r="AG194" s="183">
        <v>0</v>
      </c>
      <c r="AH194" s="183">
        <v>0</v>
      </c>
      <c r="AI194" s="183">
        <v>1979896.77</v>
      </c>
      <c r="AJ194" s="183">
        <v>19800</v>
      </c>
      <c r="AK194" s="183">
        <v>61600</v>
      </c>
      <c r="AL194" s="183">
        <v>0</v>
      </c>
      <c r="AM194" s="183">
        <v>0</v>
      </c>
      <c r="AN194" s="183">
        <v>0</v>
      </c>
      <c r="AO194" s="183">
        <v>1202600</v>
      </c>
      <c r="AP194" s="183">
        <v>108900</v>
      </c>
      <c r="AQ194" s="183">
        <v>108900</v>
      </c>
      <c r="AR194" s="183">
        <v>0</v>
      </c>
      <c r="AS194" s="183">
        <v>0</v>
      </c>
      <c r="AT194" s="183">
        <v>0</v>
      </c>
      <c r="AU194" s="183">
        <v>178980.65</v>
      </c>
      <c r="AV194" s="183">
        <v>0</v>
      </c>
      <c r="AW194" s="183">
        <v>0</v>
      </c>
      <c r="AX194" s="183">
        <v>0</v>
      </c>
      <c r="AY194" s="183">
        <v>0</v>
      </c>
      <c r="AZ194" s="183">
        <v>0</v>
      </c>
      <c r="BA194" s="183">
        <v>0</v>
      </c>
      <c r="BB194" s="183">
        <v>1610132.26</v>
      </c>
      <c r="BC194" s="183">
        <v>123200</v>
      </c>
      <c r="BD194" s="183">
        <v>108900</v>
      </c>
      <c r="BE194" s="183">
        <v>2675008.6</v>
      </c>
      <c r="BF194" s="183">
        <v>1021918.38</v>
      </c>
      <c r="BG194" s="183">
        <v>0</v>
      </c>
      <c r="BH194" s="183">
        <v>216600</v>
      </c>
      <c r="BI194" s="183">
        <v>108900</v>
      </c>
      <c r="BJ194" s="183">
        <v>99000</v>
      </c>
      <c r="BK194" s="183">
        <v>108900</v>
      </c>
      <c r="BL194" s="183">
        <v>0</v>
      </c>
      <c r="BM194" s="183">
        <v>1211373.33</v>
      </c>
      <c r="BN194" s="183">
        <v>4245671.24</v>
      </c>
      <c r="BO194" s="183">
        <v>0</v>
      </c>
      <c r="BP194" s="183">
        <v>788200</v>
      </c>
      <c r="BQ194" s="183">
        <v>240258.06</v>
      </c>
      <c r="BR194" s="183">
        <v>0</v>
      </c>
      <c r="BS194" s="183">
        <v>0</v>
      </c>
      <c r="BT194" s="183">
        <v>435600</v>
      </c>
      <c r="BU194" s="183">
        <v>0</v>
      </c>
      <c r="BV194" s="183">
        <v>0</v>
      </c>
      <c r="BW194" s="183">
        <v>108900</v>
      </c>
      <c r="BX194" s="183">
        <v>0</v>
      </c>
      <c r="BY194" s="183">
        <v>217800</v>
      </c>
      <c r="BZ194" s="183">
        <v>0</v>
      </c>
      <c r="CA194" s="183">
        <v>0</v>
      </c>
      <c r="CB194" s="183">
        <v>0</v>
      </c>
      <c r="CC194" s="205">
        <f t="shared" si="40"/>
        <v>33338311.379999999</v>
      </c>
      <c r="CD194" s="101"/>
      <c r="CE194" s="101"/>
      <c r="CF194" s="101"/>
      <c r="CG194" s="101"/>
      <c r="CH194" s="101"/>
      <c r="CI194" s="101"/>
    </row>
    <row r="195" spans="1:87" s="102" customFormat="1">
      <c r="A195" s="134" t="s">
        <v>1650</v>
      </c>
      <c r="B195" s="295" t="s">
        <v>39</v>
      </c>
      <c r="C195" s="296" t="s">
        <v>40</v>
      </c>
      <c r="D195" s="297">
        <v>52010</v>
      </c>
      <c r="E195" s="103" t="s">
        <v>1811</v>
      </c>
      <c r="F195" s="298" t="s">
        <v>702</v>
      </c>
      <c r="G195" s="299" t="s">
        <v>703</v>
      </c>
      <c r="H195" s="204">
        <v>0</v>
      </c>
      <c r="I195" s="204">
        <v>0</v>
      </c>
      <c r="J195" s="204">
        <v>36582.43</v>
      </c>
      <c r="K195" s="204">
        <v>0</v>
      </c>
      <c r="L195" s="204">
        <v>0</v>
      </c>
      <c r="M195" s="204">
        <v>0</v>
      </c>
      <c r="N195" s="204">
        <v>211643.71</v>
      </c>
      <c r="O195" s="204">
        <v>674500</v>
      </c>
      <c r="P195" s="204">
        <v>0</v>
      </c>
      <c r="Q195" s="204">
        <v>35294.21</v>
      </c>
      <c r="R195" s="204">
        <v>0</v>
      </c>
      <c r="S195" s="204">
        <v>12522.3</v>
      </c>
      <c r="T195" s="204">
        <v>0</v>
      </c>
      <c r="U195" s="204">
        <v>34751.040000000001</v>
      </c>
      <c r="V195" s="204">
        <v>0</v>
      </c>
      <c r="W195" s="204">
        <v>0</v>
      </c>
      <c r="X195" s="204">
        <v>0</v>
      </c>
      <c r="Y195" s="204">
        <v>0</v>
      </c>
      <c r="Z195" s="204">
        <v>223406.61</v>
      </c>
      <c r="AA195" s="204">
        <v>0</v>
      </c>
      <c r="AB195" s="204">
        <v>317.8</v>
      </c>
      <c r="AC195" s="204">
        <v>10852.6</v>
      </c>
      <c r="AD195" s="204">
        <v>0</v>
      </c>
      <c r="AE195" s="204">
        <v>0</v>
      </c>
      <c r="AF195" s="204">
        <v>0</v>
      </c>
      <c r="AG195" s="204">
        <v>0</v>
      </c>
      <c r="AH195" s="204">
        <v>0</v>
      </c>
      <c r="AI195" s="204">
        <v>199194.31</v>
      </c>
      <c r="AJ195" s="204">
        <v>0</v>
      </c>
      <c r="AK195" s="204">
        <v>0</v>
      </c>
      <c r="AL195" s="204">
        <v>0</v>
      </c>
      <c r="AM195" s="204">
        <v>0</v>
      </c>
      <c r="AN195" s="204">
        <v>0</v>
      </c>
      <c r="AO195" s="204">
        <v>0</v>
      </c>
      <c r="AP195" s="204">
        <v>20691.61</v>
      </c>
      <c r="AQ195" s="204">
        <v>29198.13</v>
      </c>
      <c r="AR195" s="204">
        <v>0</v>
      </c>
      <c r="AS195" s="204">
        <v>0</v>
      </c>
      <c r="AT195" s="204">
        <v>0</v>
      </c>
      <c r="AU195" s="204">
        <v>75096.36</v>
      </c>
      <c r="AV195" s="204">
        <v>0</v>
      </c>
      <c r="AW195" s="204">
        <v>0</v>
      </c>
      <c r="AX195" s="204">
        <v>0</v>
      </c>
      <c r="AY195" s="204">
        <v>61600</v>
      </c>
      <c r="AZ195" s="204">
        <v>0</v>
      </c>
      <c r="BA195" s="204">
        <v>0</v>
      </c>
      <c r="BB195" s="204">
        <v>236170.91</v>
      </c>
      <c r="BC195" s="204">
        <v>0</v>
      </c>
      <c r="BD195" s="204">
        <v>0</v>
      </c>
      <c r="BE195" s="204">
        <v>19109.5</v>
      </c>
      <c r="BF195" s="204">
        <v>0</v>
      </c>
      <c r="BG195" s="204">
        <v>0</v>
      </c>
      <c r="BH195" s="204">
        <v>0</v>
      </c>
      <c r="BI195" s="204">
        <v>24925.34</v>
      </c>
      <c r="BJ195" s="204">
        <v>0</v>
      </c>
      <c r="BK195" s="204">
        <v>0</v>
      </c>
      <c r="BL195" s="204">
        <v>0</v>
      </c>
      <c r="BM195" s="204">
        <v>198005.41</v>
      </c>
      <c r="BN195" s="204">
        <v>31500</v>
      </c>
      <c r="BO195" s="204">
        <v>0</v>
      </c>
      <c r="BP195" s="204">
        <v>0</v>
      </c>
      <c r="BQ195" s="204">
        <v>0</v>
      </c>
      <c r="BR195" s="204">
        <v>0</v>
      </c>
      <c r="BS195" s="204">
        <v>0</v>
      </c>
      <c r="BT195" s="204">
        <v>148766.01</v>
      </c>
      <c r="BU195" s="204">
        <v>0</v>
      </c>
      <c r="BV195" s="204">
        <v>0</v>
      </c>
      <c r="BW195" s="204">
        <v>26418.09</v>
      </c>
      <c r="BX195" s="204">
        <v>18937.830000000002</v>
      </c>
      <c r="BY195" s="204">
        <v>27831.32</v>
      </c>
      <c r="BZ195" s="204">
        <v>0</v>
      </c>
      <c r="CA195" s="204">
        <v>0</v>
      </c>
      <c r="CB195" s="204">
        <v>61600</v>
      </c>
      <c r="CC195" s="205">
        <f t="shared" si="40"/>
        <v>2418915.52</v>
      </c>
      <c r="CD195" s="101"/>
      <c r="CE195" s="101"/>
      <c r="CF195" s="101"/>
      <c r="CG195" s="101"/>
      <c r="CH195" s="101"/>
      <c r="CI195" s="101"/>
    </row>
    <row r="196" spans="1:87" s="102" customFormat="1">
      <c r="A196" s="134" t="s">
        <v>1650</v>
      </c>
      <c r="B196" s="295" t="s">
        <v>39</v>
      </c>
      <c r="C196" s="296" t="s">
        <v>40</v>
      </c>
      <c r="D196" s="297">
        <v>52010</v>
      </c>
      <c r="E196" s="103" t="s">
        <v>1811</v>
      </c>
      <c r="F196" s="298" t="s">
        <v>704</v>
      </c>
      <c r="G196" s="299" t="s">
        <v>705</v>
      </c>
      <c r="H196" s="204">
        <v>0</v>
      </c>
      <c r="I196" s="183">
        <v>0</v>
      </c>
      <c r="J196" s="183">
        <v>0</v>
      </c>
      <c r="K196" s="183">
        <v>0</v>
      </c>
      <c r="L196" s="183">
        <v>0</v>
      </c>
      <c r="M196" s="183">
        <v>0</v>
      </c>
      <c r="N196" s="183">
        <v>0</v>
      </c>
      <c r="O196" s="183">
        <v>89600</v>
      </c>
      <c r="P196" s="183">
        <v>0</v>
      </c>
      <c r="Q196" s="183">
        <v>0</v>
      </c>
      <c r="R196" s="183">
        <v>0</v>
      </c>
      <c r="S196" s="183">
        <v>0</v>
      </c>
      <c r="T196" s="183">
        <v>0</v>
      </c>
      <c r="U196" s="183">
        <v>0</v>
      </c>
      <c r="V196" s="183">
        <v>0</v>
      </c>
      <c r="W196" s="183">
        <v>0</v>
      </c>
      <c r="X196" s="183">
        <v>0</v>
      </c>
      <c r="Y196" s="183">
        <v>0</v>
      </c>
      <c r="Z196" s="183">
        <v>62398.5</v>
      </c>
      <c r="AA196" s="183">
        <v>0</v>
      </c>
      <c r="AB196" s="183">
        <v>0</v>
      </c>
      <c r="AC196" s="183">
        <v>0</v>
      </c>
      <c r="AD196" s="183">
        <v>0</v>
      </c>
      <c r="AE196" s="183">
        <v>0</v>
      </c>
      <c r="AF196" s="183">
        <v>0</v>
      </c>
      <c r="AG196" s="183">
        <v>0</v>
      </c>
      <c r="AH196" s="183">
        <v>0</v>
      </c>
      <c r="AI196" s="183">
        <v>47132.7</v>
      </c>
      <c r="AJ196" s="183">
        <v>8068.73</v>
      </c>
      <c r="AK196" s="183">
        <v>0</v>
      </c>
      <c r="AL196" s="183">
        <v>0</v>
      </c>
      <c r="AM196" s="183">
        <v>0</v>
      </c>
      <c r="AN196" s="183">
        <v>0</v>
      </c>
      <c r="AO196" s="183">
        <v>0</v>
      </c>
      <c r="AP196" s="183">
        <v>0</v>
      </c>
      <c r="AQ196" s="183">
        <v>0</v>
      </c>
      <c r="AR196" s="183">
        <v>0</v>
      </c>
      <c r="AS196" s="183">
        <v>0</v>
      </c>
      <c r="AT196" s="183">
        <v>0</v>
      </c>
      <c r="AU196" s="183">
        <v>61985.42</v>
      </c>
      <c r="AV196" s="183">
        <v>0</v>
      </c>
      <c r="AW196" s="183">
        <v>0</v>
      </c>
      <c r="AX196" s="183">
        <v>0</v>
      </c>
      <c r="AY196" s="183">
        <v>0</v>
      </c>
      <c r="AZ196" s="183">
        <v>0</v>
      </c>
      <c r="BA196" s="183">
        <v>0</v>
      </c>
      <c r="BB196" s="183">
        <v>0</v>
      </c>
      <c r="BC196" s="183">
        <v>0</v>
      </c>
      <c r="BD196" s="183">
        <v>0</v>
      </c>
      <c r="BE196" s="183">
        <v>0</v>
      </c>
      <c r="BF196" s="183">
        <v>0</v>
      </c>
      <c r="BG196" s="183">
        <v>0</v>
      </c>
      <c r="BH196" s="183">
        <v>0</v>
      </c>
      <c r="BI196" s="183">
        <v>0</v>
      </c>
      <c r="BJ196" s="183">
        <v>0</v>
      </c>
      <c r="BK196" s="183">
        <v>0</v>
      </c>
      <c r="BL196" s="183">
        <v>0</v>
      </c>
      <c r="BM196" s="183">
        <v>0</v>
      </c>
      <c r="BN196" s="183">
        <v>0</v>
      </c>
      <c r="BO196" s="183">
        <v>0</v>
      </c>
      <c r="BP196" s="183">
        <v>0</v>
      </c>
      <c r="BQ196" s="183">
        <v>0</v>
      </c>
      <c r="BR196" s="183">
        <v>0</v>
      </c>
      <c r="BS196" s="183">
        <v>0</v>
      </c>
      <c r="BT196" s="183">
        <v>0</v>
      </c>
      <c r="BU196" s="183">
        <v>0</v>
      </c>
      <c r="BV196" s="183">
        <v>0</v>
      </c>
      <c r="BW196" s="183">
        <v>0</v>
      </c>
      <c r="BX196" s="183">
        <v>0</v>
      </c>
      <c r="BY196" s="183">
        <v>0</v>
      </c>
      <c r="BZ196" s="183">
        <v>0</v>
      </c>
      <c r="CA196" s="183">
        <v>0</v>
      </c>
      <c r="CB196" s="183">
        <v>0</v>
      </c>
      <c r="CC196" s="205">
        <f t="shared" si="40"/>
        <v>269185.35000000003</v>
      </c>
      <c r="CD196" s="101"/>
      <c r="CE196" s="101"/>
      <c r="CF196" s="101"/>
      <c r="CG196" s="101"/>
      <c r="CH196" s="101"/>
      <c r="CI196" s="101"/>
    </row>
    <row r="197" spans="1:87" s="102" customFormat="1">
      <c r="A197" s="134" t="s">
        <v>1650</v>
      </c>
      <c r="B197" s="295" t="s">
        <v>39</v>
      </c>
      <c r="C197" s="296" t="s">
        <v>40</v>
      </c>
      <c r="D197" s="297">
        <v>52010</v>
      </c>
      <c r="E197" s="103" t="s">
        <v>1811</v>
      </c>
      <c r="F197" s="298" t="s">
        <v>706</v>
      </c>
      <c r="G197" s="299" t="s">
        <v>707</v>
      </c>
      <c r="H197" s="204">
        <v>108732.71</v>
      </c>
      <c r="I197" s="204">
        <v>0</v>
      </c>
      <c r="J197" s="204">
        <v>0</v>
      </c>
      <c r="K197" s="204">
        <v>8824.2000000000007</v>
      </c>
      <c r="L197" s="204">
        <v>0</v>
      </c>
      <c r="M197" s="204">
        <v>0</v>
      </c>
      <c r="N197" s="204">
        <v>5462.6</v>
      </c>
      <c r="O197" s="204">
        <v>0</v>
      </c>
      <c r="P197" s="204">
        <v>0</v>
      </c>
      <c r="Q197" s="204">
        <v>0</v>
      </c>
      <c r="R197" s="204">
        <v>2521.1999999999998</v>
      </c>
      <c r="S197" s="204">
        <v>0</v>
      </c>
      <c r="T197" s="204">
        <v>0</v>
      </c>
      <c r="U197" s="204">
        <v>0</v>
      </c>
      <c r="V197" s="204">
        <v>0</v>
      </c>
      <c r="W197" s="204">
        <v>5042.3999999999996</v>
      </c>
      <c r="X197" s="204">
        <v>0</v>
      </c>
      <c r="Y197" s="204">
        <v>0</v>
      </c>
      <c r="Z197" s="204">
        <v>12606</v>
      </c>
      <c r="AA197" s="204">
        <v>0</v>
      </c>
      <c r="AB197" s="204">
        <v>23531.200000000001</v>
      </c>
      <c r="AC197" s="204">
        <v>1260.5999999999999</v>
      </c>
      <c r="AD197" s="204">
        <v>0</v>
      </c>
      <c r="AE197" s="204">
        <v>0</v>
      </c>
      <c r="AF197" s="204">
        <v>0</v>
      </c>
      <c r="AG197" s="204">
        <v>0</v>
      </c>
      <c r="AH197" s="204">
        <v>0</v>
      </c>
      <c r="AI197" s="204">
        <v>39590.400000000001</v>
      </c>
      <c r="AJ197" s="204">
        <v>37162.480000000003</v>
      </c>
      <c r="AK197" s="204">
        <v>13912.4</v>
      </c>
      <c r="AL197" s="204">
        <v>0</v>
      </c>
      <c r="AM197" s="204">
        <v>0</v>
      </c>
      <c r="AN197" s="204">
        <v>9709.6</v>
      </c>
      <c r="AO197" s="204">
        <v>0</v>
      </c>
      <c r="AP197" s="204">
        <v>0</v>
      </c>
      <c r="AQ197" s="204">
        <v>0</v>
      </c>
      <c r="AR197" s="204">
        <v>0</v>
      </c>
      <c r="AS197" s="204">
        <v>0</v>
      </c>
      <c r="AT197" s="204">
        <v>7143.4</v>
      </c>
      <c r="AU197" s="204">
        <v>18954.8</v>
      </c>
      <c r="AV197" s="204">
        <v>0</v>
      </c>
      <c r="AW197" s="204">
        <v>2521.1999999999998</v>
      </c>
      <c r="AX197" s="204">
        <v>2101</v>
      </c>
      <c r="AY197" s="204">
        <v>0</v>
      </c>
      <c r="AZ197" s="204">
        <v>0</v>
      </c>
      <c r="BA197" s="204">
        <v>0</v>
      </c>
      <c r="BB197" s="204">
        <v>0</v>
      </c>
      <c r="BC197" s="204">
        <v>0</v>
      </c>
      <c r="BD197" s="204">
        <v>0</v>
      </c>
      <c r="BE197" s="204">
        <v>0</v>
      </c>
      <c r="BF197" s="204">
        <v>0</v>
      </c>
      <c r="BG197" s="204">
        <v>0</v>
      </c>
      <c r="BH197" s="204">
        <v>0</v>
      </c>
      <c r="BI197" s="204">
        <v>3080.4</v>
      </c>
      <c r="BJ197" s="204">
        <v>0</v>
      </c>
      <c r="BK197" s="204">
        <v>0</v>
      </c>
      <c r="BL197" s="204">
        <v>0</v>
      </c>
      <c r="BM197" s="204">
        <v>5042.3999999999996</v>
      </c>
      <c r="BN197" s="204">
        <v>41635.53</v>
      </c>
      <c r="BO197" s="204">
        <v>0</v>
      </c>
      <c r="BP197" s="204">
        <v>0</v>
      </c>
      <c r="BQ197" s="204">
        <v>0</v>
      </c>
      <c r="BR197" s="204">
        <v>0</v>
      </c>
      <c r="BS197" s="204">
        <v>0</v>
      </c>
      <c r="BT197" s="204">
        <v>0</v>
      </c>
      <c r="BU197" s="204">
        <v>0</v>
      </c>
      <c r="BV197" s="204">
        <v>0</v>
      </c>
      <c r="BW197" s="204">
        <v>0</v>
      </c>
      <c r="BX197" s="204">
        <v>0</v>
      </c>
      <c r="BY197" s="204">
        <v>4202</v>
      </c>
      <c r="BZ197" s="204">
        <v>0</v>
      </c>
      <c r="CA197" s="204">
        <v>0</v>
      </c>
      <c r="CB197" s="204">
        <v>0</v>
      </c>
      <c r="CC197" s="205">
        <f t="shared" si="40"/>
        <v>353036.52</v>
      </c>
      <c r="CD197" s="101"/>
      <c r="CE197" s="101"/>
      <c r="CF197" s="101"/>
      <c r="CG197" s="101"/>
      <c r="CH197" s="101"/>
      <c r="CI197" s="101"/>
    </row>
    <row r="198" spans="1:87" s="102" customFormat="1">
      <c r="A198" s="134" t="s">
        <v>1650</v>
      </c>
      <c r="B198" s="295" t="s">
        <v>39</v>
      </c>
      <c r="C198" s="296" t="s">
        <v>40</v>
      </c>
      <c r="D198" s="297">
        <v>52010</v>
      </c>
      <c r="E198" s="103" t="s">
        <v>1811</v>
      </c>
      <c r="F198" s="298" t="s">
        <v>708</v>
      </c>
      <c r="G198" s="299" t="s">
        <v>709</v>
      </c>
      <c r="H198" s="204">
        <v>2941.4</v>
      </c>
      <c r="I198" s="204">
        <v>0</v>
      </c>
      <c r="J198" s="204">
        <v>0</v>
      </c>
      <c r="K198" s="204">
        <v>0</v>
      </c>
      <c r="L198" s="204">
        <v>0</v>
      </c>
      <c r="M198" s="204">
        <v>0</v>
      </c>
      <c r="N198" s="204">
        <v>2240</v>
      </c>
      <c r="O198" s="204">
        <v>0</v>
      </c>
      <c r="P198" s="204">
        <v>0</v>
      </c>
      <c r="Q198" s="204">
        <v>0</v>
      </c>
      <c r="R198" s="204">
        <v>2521.1999999999998</v>
      </c>
      <c r="S198" s="204">
        <v>0</v>
      </c>
      <c r="T198" s="204">
        <v>0</v>
      </c>
      <c r="U198" s="204">
        <v>2567</v>
      </c>
      <c r="V198" s="204">
        <v>0</v>
      </c>
      <c r="W198" s="204">
        <v>0</v>
      </c>
      <c r="X198" s="204">
        <v>0</v>
      </c>
      <c r="Y198" s="204">
        <v>0</v>
      </c>
      <c r="Z198" s="204">
        <v>2941.4</v>
      </c>
      <c r="AA198" s="204">
        <v>0</v>
      </c>
      <c r="AB198" s="204">
        <v>26938.6</v>
      </c>
      <c r="AC198" s="204">
        <v>0</v>
      </c>
      <c r="AD198" s="204">
        <v>0</v>
      </c>
      <c r="AE198" s="204">
        <v>0</v>
      </c>
      <c r="AF198" s="204">
        <v>1680.8</v>
      </c>
      <c r="AG198" s="204">
        <v>0</v>
      </c>
      <c r="AH198" s="204">
        <v>0</v>
      </c>
      <c r="AI198" s="204">
        <v>5042.3999999999996</v>
      </c>
      <c r="AJ198" s="204">
        <v>0</v>
      </c>
      <c r="AK198" s="204">
        <v>0</v>
      </c>
      <c r="AL198" s="204">
        <v>0</v>
      </c>
      <c r="AM198" s="204">
        <v>0</v>
      </c>
      <c r="AN198" s="204">
        <v>0</v>
      </c>
      <c r="AO198" s="204">
        <v>0</v>
      </c>
      <c r="AP198" s="204">
        <v>0</v>
      </c>
      <c r="AQ198" s="204">
        <v>0</v>
      </c>
      <c r="AR198" s="204">
        <v>0</v>
      </c>
      <c r="AS198" s="204">
        <v>0</v>
      </c>
      <c r="AT198" s="204">
        <v>2101</v>
      </c>
      <c r="AU198" s="204">
        <v>16479.400000000001</v>
      </c>
      <c r="AV198" s="204">
        <v>0</v>
      </c>
      <c r="AW198" s="204">
        <v>9244.4</v>
      </c>
      <c r="AX198" s="204">
        <v>0</v>
      </c>
      <c r="AY198" s="204">
        <v>0</v>
      </c>
      <c r="AZ198" s="204">
        <v>0</v>
      </c>
      <c r="BA198" s="204">
        <v>0</v>
      </c>
      <c r="BB198" s="204">
        <v>0</v>
      </c>
      <c r="BC198" s="204">
        <v>0</v>
      </c>
      <c r="BD198" s="204">
        <v>0</v>
      </c>
      <c r="BE198" s="204">
        <v>0</v>
      </c>
      <c r="BF198" s="204">
        <v>0</v>
      </c>
      <c r="BG198" s="204">
        <v>0</v>
      </c>
      <c r="BH198" s="204">
        <v>0</v>
      </c>
      <c r="BI198" s="204">
        <v>3593.8</v>
      </c>
      <c r="BJ198" s="204">
        <v>0</v>
      </c>
      <c r="BK198" s="204">
        <v>0</v>
      </c>
      <c r="BL198" s="204">
        <v>0</v>
      </c>
      <c r="BM198" s="204">
        <v>40339.199999999997</v>
      </c>
      <c r="BN198" s="204">
        <v>0</v>
      </c>
      <c r="BO198" s="204">
        <v>0</v>
      </c>
      <c r="BP198" s="204">
        <v>0</v>
      </c>
      <c r="BQ198" s="204">
        <v>0</v>
      </c>
      <c r="BR198" s="204">
        <v>0</v>
      </c>
      <c r="BS198" s="204">
        <v>0</v>
      </c>
      <c r="BT198" s="204">
        <v>0</v>
      </c>
      <c r="BU198" s="204">
        <v>11345.4</v>
      </c>
      <c r="BV198" s="204">
        <v>0</v>
      </c>
      <c r="BW198" s="204">
        <v>5042.3999999999996</v>
      </c>
      <c r="BX198" s="204">
        <v>0</v>
      </c>
      <c r="BY198" s="204">
        <v>0</v>
      </c>
      <c r="BZ198" s="204">
        <v>0</v>
      </c>
      <c r="CA198" s="204">
        <v>0</v>
      </c>
      <c r="CB198" s="204">
        <v>0</v>
      </c>
      <c r="CC198" s="205">
        <f t="shared" si="40"/>
        <v>135018.4</v>
      </c>
      <c r="CD198" s="101"/>
      <c r="CE198" s="101"/>
      <c r="CF198" s="101"/>
      <c r="CG198" s="101"/>
      <c r="CH198" s="101"/>
      <c r="CI198" s="101"/>
    </row>
    <row r="199" spans="1:87" s="102" customFormat="1">
      <c r="A199" s="134" t="s">
        <v>1650</v>
      </c>
      <c r="B199" s="295" t="s">
        <v>39</v>
      </c>
      <c r="C199" s="296" t="s">
        <v>40</v>
      </c>
      <c r="D199" s="297">
        <v>52010</v>
      </c>
      <c r="E199" s="103" t="s">
        <v>1811</v>
      </c>
      <c r="F199" s="298" t="s">
        <v>710</v>
      </c>
      <c r="G199" s="299" t="s">
        <v>711</v>
      </c>
      <c r="H199" s="204">
        <v>6544021</v>
      </c>
      <c r="I199" s="183">
        <v>2636340</v>
      </c>
      <c r="J199" s="183">
        <v>1716620</v>
      </c>
      <c r="K199" s="183">
        <v>1466050</v>
      </c>
      <c r="L199" s="183">
        <v>1026030</v>
      </c>
      <c r="M199" s="183">
        <v>0</v>
      </c>
      <c r="N199" s="183">
        <v>15752589.4</v>
      </c>
      <c r="O199" s="183">
        <v>1459740</v>
      </c>
      <c r="P199" s="183">
        <v>2626770</v>
      </c>
      <c r="Q199" s="183">
        <v>2624993.5499999998</v>
      </c>
      <c r="R199" s="183">
        <v>1272000</v>
      </c>
      <c r="S199" s="183">
        <v>1621672.9</v>
      </c>
      <c r="T199" s="183">
        <v>1812430</v>
      </c>
      <c r="U199" s="183">
        <v>2166860</v>
      </c>
      <c r="V199" s="183">
        <v>688650.6</v>
      </c>
      <c r="W199" s="183">
        <v>1011630</v>
      </c>
      <c r="X199" s="183">
        <v>2248160</v>
      </c>
      <c r="Y199" s="183">
        <v>0</v>
      </c>
      <c r="Z199" s="183">
        <v>11607742.67</v>
      </c>
      <c r="AA199" s="183">
        <v>218520</v>
      </c>
      <c r="AB199" s="183">
        <v>2257540</v>
      </c>
      <c r="AC199" s="183">
        <v>3129260.6</v>
      </c>
      <c r="AD199" s="183">
        <v>616520</v>
      </c>
      <c r="AE199" s="183">
        <v>1924340</v>
      </c>
      <c r="AF199" s="183">
        <v>692500</v>
      </c>
      <c r="AG199" s="183">
        <v>0</v>
      </c>
      <c r="AH199" s="183">
        <v>0</v>
      </c>
      <c r="AI199" s="183">
        <v>18386940</v>
      </c>
      <c r="AJ199" s="183">
        <v>1845220</v>
      </c>
      <c r="AK199" s="183">
        <v>2061021.2</v>
      </c>
      <c r="AL199" s="183">
        <v>487159.4</v>
      </c>
      <c r="AM199" s="183">
        <v>492760</v>
      </c>
      <c r="AN199" s="183">
        <v>2585438.1800000002</v>
      </c>
      <c r="AO199" s="183">
        <v>0</v>
      </c>
      <c r="AP199" s="183">
        <v>279850</v>
      </c>
      <c r="AQ199" s="183">
        <v>1240580</v>
      </c>
      <c r="AR199" s="183">
        <v>242430</v>
      </c>
      <c r="AS199" s="183">
        <v>505840</v>
      </c>
      <c r="AT199" s="183">
        <v>990530</v>
      </c>
      <c r="AU199" s="183">
        <v>8180531.5999999996</v>
      </c>
      <c r="AV199" s="183">
        <v>0</v>
      </c>
      <c r="AW199" s="183">
        <v>1119030</v>
      </c>
      <c r="AX199" s="183">
        <v>2331020</v>
      </c>
      <c r="AY199" s="183">
        <v>469020</v>
      </c>
      <c r="AZ199" s="183">
        <v>232850.8</v>
      </c>
      <c r="BA199" s="183">
        <v>933260</v>
      </c>
      <c r="BB199" s="183">
        <v>18721020</v>
      </c>
      <c r="BC199" s="183">
        <v>1301660</v>
      </c>
      <c r="BD199" s="183">
        <v>1349260</v>
      </c>
      <c r="BE199" s="183">
        <v>2070410.4</v>
      </c>
      <c r="BF199" s="183">
        <v>1077230</v>
      </c>
      <c r="BG199" s="183">
        <v>1501500</v>
      </c>
      <c r="BH199" s="183">
        <v>2229460</v>
      </c>
      <c r="BI199" s="183">
        <v>3216586.8</v>
      </c>
      <c r="BJ199" s="183">
        <v>2023330</v>
      </c>
      <c r="BK199" s="183">
        <v>1186936.3</v>
      </c>
      <c r="BL199" s="183">
        <v>0</v>
      </c>
      <c r="BM199" s="183">
        <v>13790406</v>
      </c>
      <c r="BN199" s="183">
        <v>1955160</v>
      </c>
      <c r="BO199" s="183">
        <v>1789910</v>
      </c>
      <c r="BP199" s="183">
        <v>1027284.2</v>
      </c>
      <c r="BQ199" s="183">
        <v>1246400</v>
      </c>
      <c r="BR199" s="183">
        <v>2024540</v>
      </c>
      <c r="BS199" s="183">
        <v>1564250</v>
      </c>
      <c r="BT199" s="183">
        <v>2983270</v>
      </c>
      <c r="BU199" s="183">
        <v>773210</v>
      </c>
      <c r="BV199" s="183">
        <v>1333700</v>
      </c>
      <c r="BW199" s="183">
        <v>995790</v>
      </c>
      <c r="BX199" s="183">
        <v>1490670</v>
      </c>
      <c r="BY199" s="183">
        <v>1454880</v>
      </c>
      <c r="BZ199" s="183">
        <v>904850</v>
      </c>
      <c r="CA199" s="183">
        <v>0</v>
      </c>
      <c r="CB199" s="183">
        <v>0</v>
      </c>
      <c r="CC199" s="205">
        <f t="shared" si="40"/>
        <v>177516175.60000002</v>
      </c>
      <c r="CD199" s="101"/>
      <c r="CE199" s="101"/>
      <c r="CF199" s="101"/>
      <c r="CG199" s="101"/>
      <c r="CH199" s="101"/>
      <c r="CI199" s="101"/>
    </row>
    <row r="200" spans="1:87" s="102" customFormat="1">
      <c r="A200" s="134" t="s">
        <v>1650</v>
      </c>
      <c r="B200" s="295" t="s">
        <v>39</v>
      </c>
      <c r="C200" s="296" t="s">
        <v>40</v>
      </c>
      <c r="D200" s="297">
        <v>52010</v>
      </c>
      <c r="E200" s="103" t="s">
        <v>1811</v>
      </c>
      <c r="F200" s="298" t="s">
        <v>712</v>
      </c>
      <c r="G200" s="299" t="s">
        <v>713</v>
      </c>
      <c r="H200" s="204">
        <v>11724910</v>
      </c>
      <c r="I200" s="183">
        <v>1779821.61</v>
      </c>
      <c r="J200" s="183">
        <v>1048070</v>
      </c>
      <c r="K200" s="183">
        <v>318981.2</v>
      </c>
      <c r="L200" s="183">
        <v>1065600</v>
      </c>
      <c r="M200" s="183">
        <v>0</v>
      </c>
      <c r="N200" s="183">
        <v>15534540</v>
      </c>
      <c r="O200" s="183">
        <v>2642620</v>
      </c>
      <c r="P200" s="183">
        <v>519720</v>
      </c>
      <c r="Q200" s="183">
        <v>1528090</v>
      </c>
      <c r="R200" s="183">
        <v>2114990</v>
      </c>
      <c r="S200" s="183">
        <v>1458670</v>
      </c>
      <c r="T200" s="183">
        <v>1241721</v>
      </c>
      <c r="U200" s="183">
        <v>1826234.2</v>
      </c>
      <c r="V200" s="183">
        <v>0</v>
      </c>
      <c r="W200" s="183">
        <v>1988890</v>
      </c>
      <c r="X200" s="183">
        <v>521250</v>
      </c>
      <c r="Y200" s="183">
        <v>0</v>
      </c>
      <c r="Z200" s="183">
        <v>6344602.6699999999</v>
      </c>
      <c r="AA200" s="183">
        <v>258590</v>
      </c>
      <c r="AB200" s="183">
        <v>1771280</v>
      </c>
      <c r="AC200" s="183">
        <v>2946493</v>
      </c>
      <c r="AD200" s="183">
        <v>708640</v>
      </c>
      <c r="AE200" s="183">
        <v>685826</v>
      </c>
      <c r="AF200" s="183">
        <v>433510</v>
      </c>
      <c r="AG200" s="183">
        <v>0</v>
      </c>
      <c r="AH200" s="183">
        <v>0</v>
      </c>
      <c r="AI200" s="183">
        <v>11543600</v>
      </c>
      <c r="AJ200" s="183">
        <v>245990</v>
      </c>
      <c r="AK200" s="183">
        <v>0</v>
      </c>
      <c r="AL200" s="183">
        <v>1658270.6</v>
      </c>
      <c r="AM200" s="183">
        <v>0</v>
      </c>
      <c r="AN200" s="183">
        <v>997808.27</v>
      </c>
      <c r="AO200" s="183">
        <v>307680</v>
      </c>
      <c r="AP200" s="183">
        <v>1395880</v>
      </c>
      <c r="AQ200" s="183">
        <v>770470</v>
      </c>
      <c r="AR200" s="183">
        <v>1330040</v>
      </c>
      <c r="AS200" s="183">
        <v>780440</v>
      </c>
      <c r="AT200" s="183">
        <v>481610</v>
      </c>
      <c r="AU200" s="183">
        <v>11012500</v>
      </c>
      <c r="AV200" s="183">
        <v>1622590</v>
      </c>
      <c r="AW200" s="183">
        <v>625120</v>
      </c>
      <c r="AX200" s="183">
        <v>272950</v>
      </c>
      <c r="AY200" s="183">
        <v>1022330</v>
      </c>
      <c r="AZ200" s="183">
        <v>19949.03</v>
      </c>
      <c r="BA200" s="183">
        <v>238400</v>
      </c>
      <c r="BB200" s="183">
        <v>0</v>
      </c>
      <c r="BC200" s="183">
        <v>0</v>
      </c>
      <c r="BD200" s="183">
        <v>253500</v>
      </c>
      <c r="BE200" s="183">
        <v>0</v>
      </c>
      <c r="BF200" s="183">
        <v>746020</v>
      </c>
      <c r="BG200" s="183">
        <v>0</v>
      </c>
      <c r="BH200" s="183">
        <v>1086360</v>
      </c>
      <c r="BI200" s="183">
        <v>0</v>
      </c>
      <c r="BJ200" s="183">
        <v>958810</v>
      </c>
      <c r="BK200" s="183">
        <v>771441</v>
      </c>
      <c r="BL200" s="183">
        <v>0</v>
      </c>
      <c r="BM200" s="183">
        <v>8232780</v>
      </c>
      <c r="BN200" s="183">
        <v>666900</v>
      </c>
      <c r="BO200" s="183">
        <v>327160</v>
      </c>
      <c r="BP200" s="183">
        <v>750260</v>
      </c>
      <c r="BQ200" s="183">
        <v>0</v>
      </c>
      <c r="BR200" s="183">
        <v>542390</v>
      </c>
      <c r="BS200" s="183">
        <v>0</v>
      </c>
      <c r="BT200" s="183">
        <v>1666310</v>
      </c>
      <c r="BU200" s="183">
        <v>1527545</v>
      </c>
      <c r="BV200" s="183">
        <v>836690</v>
      </c>
      <c r="BW200" s="183">
        <v>387930</v>
      </c>
      <c r="BX200" s="183">
        <v>1000990</v>
      </c>
      <c r="BY200" s="183">
        <v>543430</v>
      </c>
      <c r="BZ200" s="183">
        <v>479940</v>
      </c>
      <c r="CA200" s="183">
        <v>0</v>
      </c>
      <c r="CB200" s="183">
        <v>0</v>
      </c>
      <c r="CC200" s="205">
        <f t="shared" si="40"/>
        <v>113567133.58</v>
      </c>
      <c r="CD200" s="101"/>
      <c r="CE200" s="101"/>
      <c r="CF200" s="101"/>
      <c r="CG200" s="101"/>
      <c r="CH200" s="101"/>
      <c r="CI200" s="101"/>
    </row>
    <row r="201" spans="1:87" s="102" customFormat="1">
      <c r="A201" s="134" t="s">
        <v>1650</v>
      </c>
      <c r="B201" s="295" t="s">
        <v>39</v>
      </c>
      <c r="C201" s="296" t="s">
        <v>40</v>
      </c>
      <c r="D201" s="297">
        <v>52010</v>
      </c>
      <c r="E201" s="103" t="s">
        <v>1811</v>
      </c>
      <c r="F201" s="298" t="s">
        <v>714</v>
      </c>
      <c r="G201" s="299" t="s">
        <v>715</v>
      </c>
      <c r="H201" s="204">
        <v>3807874</v>
      </c>
      <c r="I201" s="183">
        <v>0</v>
      </c>
      <c r="J201" s="183">
        <v>309967.74</v>
      </c>
      <c r="K201" s="183">
        <v>0</v>
      </c>
      <c r="L201" s="183">
        <v>0</v>
      </c>
      <c r="M201" s="183">
        <v>0</v>
      </c>
      <c r="N201" s="183">
        <v>7616631.4100000001</v>
      </c>
      <c r="O201" s="183">
        <v>889020</v>
      </c>
      <c r="P201" s="183">
        <v>0</v>
      </c>
      <c r="Q201" s="183">
        <v>1331784.51</v>
      </c>
      <c r="R201" s="183">
        <v>481590</v>
      </c>
      <c r="S201" s="183">
        <v>227383.94</v>
      </c>
      <c r="T201" s="183">
        <v>168970</v>
      </c>
      <c r="U201" s="183">
        <v>648259.97</v>
      </c>
      <c r="V201" s="183">
        <v>0</v>
      </c>
      <c r="W201" s="183">
        <v>0</v>
      </c>
      <c r="X201" s="183">
        <v>241116.13</v>
      </c>
      <c r="Y201" s="183">
        <v>0</v>
      </c>
      <c r="Z201" s="183">
        <v>5252951</v>
      </c>
      <c r="AA201" s="183">
        <v>2074652.97</v>
      </c>
      <c r="AB201" s="183">
        <v>0</v>
      </c>
      <c r="AC201" s="183">
        <v>630880</v>
      </c>
      <c r="AD201" s="183">
        <v>371030</v>
      </c>
      <c r="AE201" s="183">
        <v>0</v>
      </c>
      <c r="AF201" s="183">
        <v>0</v>
      </c>
      <c r="AG201" s="183">
        <v>680250</v>
      </c>
      <c r="AH201" s="183">
        <v>0</v>
      </c>
      <c r="AI201" s="183">
        <v>7675657.7000000002</v>
      </c>
      <c r="AJ201" s="183">
        <v>0</v>
      </c>
      <c r="AK201" s="183">
        <v>207900</v>
      </c>
      <c r="AL201" s="183">
        <v>0</v>
      </c>
      <c r="AM201" s="183">
        <v>0</v>
      </c>
      <c r="AN201" s="183">
        <v>0</v>
      </c>
      <c r="AO201" s="183">
        <v>0</v>
      </c>
      <c r="AP201" s="183">
        <v>0</v>
      </c>
      <c r="AQ201" s="183">
        <v>0</v>
      </c>
      <c r="AR201" s="183">
        <v>40362.9</v>
      </c>
      <c r="AS201" s="183">
        <v>0</v>
      </c>
      <c r="AT201" s="183">
        <v>0</v>
      </c>
      <c r="AU201" s="183">
        <v>4724346.29</v>
      </c>
      <c r="AV201" s="183">
        <v>0</v>
      </c>
      <c r="AW201" s="183">
        <v>0</v>
      </c>
      <c r="AX201" s="183">
        <v>234830</v>
      </c>
      <c r="AY201" s="183">
        <v>335730</v>
      </c>
      <c r="AZ201" s="183">
        <v>22750</v>
      </c>
      <c r="BA201" s="183">
        <v>45500</v>
      </c>
      <c r="BB201" s="183">
        <v>12858624.949999999</v>
      </c>
      <c r="BC201" s="183">
        <v>45500</v>
      </c>
      <c r="BD201" s="183">
        <v>211119.35</v>
      </c>
      <c r="BE201" s="183">
        <v>0</v>
      </c>
      <c r="BF201" s="183">
        <v>255380</v>
      </c>
      <c r="BG201" s="183">
        <v>0</v>
      </c>
      <c r="BH201" s="183">
        <v>187820</v>
      </c>
      <c r="BI201" s="183">
        <v>0</v>
      </c>
      <c r="BJ201" s="183">
        <v>0</v>
      </c>
      <c r="BK201" s="183">
        <v>46250</v>
      </c>
      <c r="BL201" s="183">
        <v>0</v>
      </c>
      <c r="BM201" s="183">
        <v>5876974.79</v>
      </c>
      <c r="BN201" s="183">
        <v>880240</v>
      </c>
      <c r="BO201" s="183">
        <v>457128</v>
      </c>
      <c r="BP201" s="183">
        <v>3600</v>
      </c>
      <c r="BQ201" s="183">
        <v>0</v>
      </c>
      <c r="BR201" s="183">
        <v>494420</v>
      </c>
      <c r="BS201" s="183">
        <v>0</v>
      </c>
      <c r="BT201" s="183">
        <v>1312687.74</v>
      </c>
      <c r="BU201" s="183">
        <v>291732.90000000002</v>
      </c>
      <c r="BV201" s="183">
        <v>44750</v>
      </c>
      <c r="BW201" s="183">
        <v>89500</v>
      </c>
      <c r="BX201" s="183">
        <v>0</v>
      </c>
      <c r="BY201" s="183">
        <v>243450</v>
      </c>
      <c r="BZ201" s="183">
        <v>0</v>
      </c>
      <c r="CA201" s="183">
        <v>0</v>
      </c>
      <c r="CB201" s="183">
        <v>18900</v>
      </c>
      <c r="CC201" s="205">
        <f t="shared" si="40"/>
        <v>61337516.290000007</v>
      </c>
      <c r="CD201" s="101"/>
      <c r="CE201" s="101"/>
      <c r="CF201" s="101"/>
      <c r="CG201" s="101"/>
      <c r="CH201" s="101"/>
      <c r="CI201" s="101"/>
    </row>
    <row r="202" spans="1:87" s="102" customFormat="1">
      <c r="A202" s="134" t="s">
        <v>1650</v>
      </c>
      <c r="B202" s="295" t="s">
        <v>39</v>
      </c>
      <c r="C202" s="296" t="s">
        <v>40</v>
      </c>
      <c r="D202" s="297">
        <v>52010</v>
      </c>
      <c r="E202" s="103" t="s">
        <v>1811</v>
      </c>
      <c r="F202" s="298" t="s">
        <v>716</v>
      </c>
      <c r="G202" s="299" t="s">
        <v>1710</v>
      </c>
      <c r="H202" s="204">
        <v>7189567</v>
      </c>
      <c r="I202" s="183">
        <v>628814</v>
      </c>
      <c r="J202" s="183">
        <v>2574961.19</v>
      </c>
      <c r="K202" s="183">
        <v>730250</v>
      </c>
      <c r="L202" s="183">
        <v>455400</v>
      </c>
      <c r="M202" s="183">
        <v>164100</v>
      </c>
      <c r="N202" s="183">
        <v>8802413.8100000005</v>
      </c>
      <c r="O202" s="183">
        <v>0</v>
      </c>
      <c r="P202" s="183">
        <v>441650</v>
      </c>
      <c r="Q202" s="183">
        <v>1592474.67</v>
      </c>
      <c r="R202" s="183">
        <v>416710</v>
      </c>
      <c r="S202" s="183">
        <v>242340</v>
      </c>
      <c r="T202" s="183">
        <v>703370</v>
      </c>
      <c r="U202" s="183">
        <v>198000</v>
      </c>
      <c r="V202" s="183">
        <v>517620</v>
      </c>
      <c r="W202" s="183">
        <v>416260</v>
      </c>
      <c r="X202" s="183">
        <v>495480</v>
      </c>
      <c r="Y202" s="183">
        <v>258460</v>
      </c>
      <c r="Z202" s="183">
        <v>5337558.9400000004</v>
      </c>
      <c r="AA202" s="183">
        <v>2578998.5499999998</v>
      </c>
      <c r="AB202" s="183">
        <v>385520</v>
      </c>
      <c r="AC202" s="183">
        <v>2612268.5099999998</v>
      </c>
      <c r="AD202" s="183">
        <v>624017.42000000004</v>
      </c>
      <c r="AE202" s="183">
        <v>54000</v>
      </c>
      <c r="AF202" s="183">
        <v>384380</v>
      </c>
      <c r="AG202" s="183">
        <v>246172</v>
      </c>
      <c r="AH202" s="183">
        <v>338580</v>
      </c>
      <c r="AI202" s="183">
        <v>10022570.26</v>
      </c>
      <c r="AJ202" s="183">
        <v>699509.35</v>
      </c>
      <c r="AK202" s="183">
        <v>0</v>
      </c>
      <c r="AL202" s="183">
        <v>225070</v>
      </c>
      <c r="AM202" s="183">
        <v>278840</v>
      </c>
      <c r="AN202" s="183">
        <v>479400</v>
      </c>
      <c r="AO202" s="183">
        <v>292380</v>
      </c>
      <c r="AP202" s="183">
        <v>675290</v>
      </c>
      <c r="AQ202" s="183">
        <v>846115.57</v>
      </c>
      <c r="AR202" s="183">
        <v>716409.12</v>
      </c>
      <c r="AS202" s="183">
        <v>474980</v>
      </c>
      <c r="AT202" s="183">
        <v>584710</v>
      </c>
      <c r="AU202" s="183">
        <v>5668793.8799999999</v>
      </c>
      <c r="AV202" s="183">
        <v>475960.13</v>
      </c>
      <c r="AW202" s="183">
        <v>690200</v>
      </c>
      <c r="AX202" s="183">
        <v>723294.67</v>
      </c>
      <c r="AY202" s="183">
        <v>562430</v>
      </c>
      <c r="AZ202" s="183">
        <v>578250</v>
      </c>
      <c r="BA202" s="183">
        <v>689119.03</v>
      </c>
      <c r="BB202" s="183">
        <v>0</v>
      </c>
      <c r="BC202" s="183">
        <v>983400</v>
      </c>
      <c r="BD202" s="183">
        <v>695000</v>
      </c>
      <c r="BE202" s="183">
        <v>697830</v>
      </c>
      <c r="BF202" s="183">
        <v>500720</v>
      </c>
      <c r="BG202" s="183">
        <v>626420</v>
      </c>
      <c r="BH202" s="183">
        <v>810180</v>
      </c>
      <c r="BI202" s="183">
        <v>841020</v>
      </c>
      <c r="BJ202" s="183">
        <v>458100</v>
      </c>
      <c r="BK202" s="183">
        <v>224860</v>
      </c>
      <c r="BL202" s="183">
        <v>258060</v>
      </c>
      <c r="BM202" s="183">
        <v>4278287.74</v>
      </c>
      <c r="BN202" s="183">
        <v>2319218.92</v>
      </c>
      <c r="BO202" s="183">
        <v>909440</v>
      </c>
      <c r="BP202" s="183">
        <v>451334.19</v>
      </c>
      <c r="BQ202" s="183">
        <v>483560</v>
      </c>
      <c r="BR202" s="183">
        <v>702640</v>
      </c>
      <c r="BS202" s="183">
        <v>690500</v>
      </c>
      <c r="BT202" s="183">
        <v>4733045</v>
      </c>
      <c r="BU202" s="183">
        <v>731170</v>
      </c>
      <c r="BV202" s="183">
        <v>554454.18999999994</v>
      </c>
      <c r="BW202" s="183">
        <v>1010112.41</v>
      </c>
      <c r="BX202" s="183">
        <v>807290</v>
      </c>
      <c r="BY202" s="183">
        <v>3514080</v>
      </c>
      <c r="BZ202" s="183">
        <v>1001990</v>
      </c>
      <c r="CA202" s="183">
        <v>204490</v>
      </c>
      <c r="CB202" s="183">
        <v>359100</v>
      </c>
      <c r="CC202" s="205">
        <f t="shared" si="40"/>
        <v>91918990.549999997</v>
      </c>
      <c r="CD202" s="101"/>
      <c r="CE202" s="101"/>
      <c r="CF202" s="101"/>
      <c r="CG202" s="101"/>
      <c r="CH202" s="101"/>
      <c r="CI202" s="101"/>
    </row>
    <row r="203" spans="1:87" s="102" customFormat="1">
      <c r="A203" s="134" t="s">
        <v>1650</v>
      </c>
      <c r="B203" s="295" t="s">
        <v>39</v>
      </c>
      <c r="C203" s="296" t="s">
        <v>40</v>
      </c>
      <c r="D203" s="297">
        <v>52010</v>
      </c>
      <c r="E203" s="103" t="s">
        <v>1811</v>
      </c>
      <c r="F203" s="298" t="s">
        <v>717</v>
      </c>
      <c r="G203" s="299" t="s">
        <v>718</v>
      </c>
      <c r="H203" s="204">
        <v>14811.29</v>
      </c>
      <c r="I203" s="183">
        <v>0</v>
      </c>
      <c r="J203" s="183">
        <v>0</v>
      </c>
      <c r="K203" s="183">
        <v>0</v>
      </c>
      <c r="L203" s="183">
        <v>7320</v>
      </c>
      <c r="M203" s="183">
        <v>0</v>
      </c>
      <c r="N203" s="183">
        <v>13350</v>
      </c>
      <c r="O203" s="183">
        <v>0</v>
      </c>
      <c r="P203" s="183">
        <v>0</v>
      </c>
      <c r="Q203" s="183">
        <v>9265</v>
      </c>
      <c r="R203" s="183">
        <v>0</v>
      </c>
      <c r="S203" s="183">
        <v>0</v>
      </c>
      <c r="T203" s="183">
        <v>0</v>
      </c>
      <c r="U203" s="183">
        <v>10770</v>
      </c>
      <c r="V203" s="183">
        <v>0</v>
      </c>
      <c r="W203" s="183">
        <v>416900</v>
      </c>
      <c r="X203" s="183">
        <v>0</v>
      </c>
      <c r="Y203" s="183">
        <v>0</v>
      </c>
      <c r="Z203" s="183">
        <v>0</v>
      </c>
      <c r="AA203" s="183">
        <v>5000</v>
      </c>
      <c r="AB203" s="183">
        <v>0</v>
      </c>
      <c r="AC203" s="183">
        <v>4290</v>
      </c>
      <c r="AD203" s="183">
        <v>0</v>
      </c>
      <c r="AE203" s="183">
        <v>16170</v>
      </c>
      <c r="AF203" s="183">
        <v>0</v>
      </c>
      <c r="AG203" s="183">
        <v>0</v>
      </c>
      <c r="AH203" s="183">
        <v>0</v>
      </c>
      <c r="AI203" s="183">
        <v>35712.22</v>
      </c>
      <c r="AJ203" s="183">
        <v>211875</v>
      </c>
      <c r="AK203" s="183">
        <v>0</v>
      </c>
      <c r="AL203" s="183">
        <v>13575</v>
      </c>
      <c r="AM203" s="183">
        <v>0</v>
      </c>
      <c r="AN203" s="183">
        <v>0</v>
      </c>
      <c r="AO203" s="183">
        <v>61600</v>
      </c>
      <c r="AP203" s="183">
        <v>2565</v>
      </c>
      <c r="AQ203" s="183">
        <v>0</v>
      </c>
      <c r="AR203" s="183">
        <v>0</v>
      </c>
      <c r="AS203" s="183">
        <v>184800</v>
      </c>
      <c r="AT203" s="183">
        <v>0</v>
      </c>
      <c r="AU203" s="183">
        <v>0</v>
      </c>
      <c r="AV203" s="183">
        <v>0</v>
      </c>
      <c r="AW203" s="183">
        <v>0</v>
      </c>
      <c r="AX203" s="183">
        <v>0</v>
      </c>
      <c r="AY203" s="183">
        <v>0</v>
      </c>
      <c r="AZ203" s="183">
        <v>0</v>
      </c>
      <c r="BA203" s="183">
        <v>0</v>
      </c>
      <c r="BB203" s="183">
        <v>24005</v>
      </c>
      <c r="BC203" s="183">
        <v>0</v>
      </c>
      <c r="BD203" s="183">
        <v>0</v>
      </c>
      <c r="BE203" s="183">
        <v>0</v>
      </c>
      <c r="BF203" s="183">
        <v>0</v>
      </c>
      <c r="BG203" s="183">
        <v>0</v>
      </c>
      <c r="BH203" s="183">
        <v>0</v>
      </c>
      <c r="BI203" s="183">
        <v>0</v>
      </c>
      <c r="BJ203" s="183">
        <v>0</v>
      </c>
      <c r="BK203" s="183">
        <v>0</v>
      </c>
      <c r="BL203" s="183">
        <v>0</v>
      </c>
      <c r="BM203" s="183">
        <v>4825</v>
      </c>
      <c r="BN203" s="183">
        <v>0</v>
      </c>
      <c r="BO203" s="183">
        <v>0</v>
      </c>
      <c r="BP203" s="183">
        <v>0</v>
      </c>
      <c r="BQ203" s="183">
        <v>2550</v>
      </c>
      <c r="BR203" s="183">
        <v>10710</v>
      </c>
      <c r="BS203" s="183">
        <v>0</v>
      </c>
      <c r="BT203" s="183">
        <v>11583.67</v>
      </c>
      <c r="BU203" s="183">
        <v>0</v>
      </c>
      <c r="BV203" s="183">
        <v>0</v>
      </c>
      <c r="BW203" s="183">
        <v>0</v>
      </c>
      <c r="BX203" s="183">
        <v>0</v>
      </c>
      <c r="BY203" s="183">
        <v>11310</v>
      </c>
      <c r="BZ203" s="183">
        <v>0</v>
      </c>
      <c r="CA203" s="183">
        <v>0</v>
      </c>
      <c r="CB203" s="183">
        <v>0</v>
      </c>
      <c r="CC203" s="205">
        <f t="shared" si="40"/>
        <v>1072987.18</v>
      </c>
      <c r="CD203" s="101"/>
      <c r="CE203" s="101"/>
      <c r="CF203" s="101"/>
      <c r="CG203" s="101"/>
      <c r="CH203" s="101"/>
      <c r="CI203" s="101"/>
    </row>
    <row r="204" spans="1:87" s="102" customFormat="1">
      <c r="A204" s="134" t="s">
        <v>1650</v>
      </c>
      <c r="B204" s="295" t="s">
        <v>39</v>
      </c>
      <c r="C204" s="296" t="s">
        <v>40</v>
      </c>
      <c r="D204" s="297">
        <v>52010</v>
      </c>
      <c r="E204" s="103" t="s">
        <v>1811</v>
      </c>
      <c r="F204" s="298" t="s">
        <v>719</v>
      </c>
      <c r="G204" s="299" t="s">
        <v>720</v>
      </c>
      <c r="H204" s="204">
        <v>0</v>
      </c>
      <c r="I204" s="204">
        <v>0</v>
      </c>
      <c r="J204" s="204">
        <v>17585</v>
      </c>
      <c r="K204" s="204">
        <v>0</v>
      </c>
      <c r="L204" s="204">
        <v>0</v>
      </c>
      <c r="M204" s="204">
        <v>8235</v>
      </c>
      <c r="N204" s="204">
        <v>0</v>
      </c>
      <c r="O204" s="204">
        <v>0</v>
      </c>
      <c r="P204" s="204">
        <v>0</v>
      </c>
      <c r="Q204" s="204">
        <v>0</v>
      </c>
      <c r="R204" s="204">
        <v>2205</v>
      </c>
      <c r="S204" s="204">
        <v>0</v>
      </c>
      <c r="T204" s="204">
        <v>10213.709999999999</v>
      </c>
      <c r="U204" s="204">
        <v>0</v>
      </c>
      <c r="V204" s="204">
        <v>0</v>
      </c>
      <c r="W204" s="204">
        <v>188088.79</v>
      </c>
      <c r="X204" s="204">
        <v>0</v>
      </c>
      <c r="Y204" s="204">
        <v>0</v>
      </c>
      <c r="Z204" s="204">
        <v>0</v>
      </c>
      <c r="AA204" s="204">
        <v>27452.42</v>
      </c>
      <c r="AB204" s="204">
        <v>0</v>
      </c>
      <c r="AC204" s="204">
        <v>0</v>
      </c>
      <c r="AD204" s="204">
        <v>9420</v>
      </c>
      <c r="AE204" s="204">
        <v>0</v>
      </c>
      <c r="AF204" s="204">
        <v>2265</v>
      </c>
      <c r="AG204" s="204">
        <v>2715</v>
      </c>
      <c r="AH204" s="204">
        <v>0</v>
      </c>
      <c r="AI204" s="204">
        <v>18490</v>
      </c>
      <c r="AJ204" s="204">
        <v>0</v>
      </c>
      <c r="AK204" s="204">
        <v>0</v>
      </c>
      <c r="AL204" s="204">
        <v>0</v>
      </c>
      <c r="AM204" s="204">
        <v>0</v>
      </c>
      <c r="AN204" s="204">
        <v>3581.61</v>
      </c>
      <c r="AO204" s="204">
        <v>0</v>
      </c>
      <c r="AP204" s="204">
        <v>0</v>
      </c>
      <c r="AQ204" s="204">
        <v>0</v>
      </c>
      <c r="AR204" s="204">
        <v>1890</v>
      </c>
      <c r="AS204" s="204">
        <v>0</v>
      </c>
      <c r="AT204" s="204">
        <v>0</v>
      </c>
      <c r="AU204" s="204">
        <v>28975</v>
      </c>
      <c r="AV204" s="204">
        <v>0</v>
      </c>
      <c r="AW204" s="204">
        <v>0</v>
      </c>
      <c r="AX204" s="204">
        <v>0</v>
      </c>
      <c r="AY204" s="204">
        <v>0</v>
      </c>
      <c r="AZ204" s="204">
        <v>0</v>
      </c>
      <c r="BA204" s="204">
        <v>0</v>
      </c>
      <c r="BB204" s="204">
        <v>0</v>
      </c>
      <c r="BC204" s="204">
        <v>0</v>
      </c>
      <c r="BD204" s="204">
        <v>0</v>
      </c>
      <c r="BE204" s="204">
        <v>0</v>
      </c>
      <c r="BF204" s="204">
        <v>0</v>
      </c>
      <c r="BG204" s="204">
        <v>0</v>
      </c>
      <c r="BH204" s="204">
        <v>0</v>
      </c>
      <c r="BI204" s="204">
        <v>0</v>
      </c>
      <c r="BJ204" s="204">
        <v>0</v>
      </c>
      <c r="BK204" s="204">
        <v>0</v>
      </c>
      <c r="BL204" s="204">
        <v>11405</v>
      </c>
      <c r="BM204" s="204">
        <v>0</v>
      </c>
      <c r="BN204" s="204">
        <v>0</v>
      </c>
      <c r="BO204" s="204">
        <v>0</v>
      </c>
      <c r="BP204" s="204">
        <v>0</v>
      </c>
      <c r="BQ204" s="204">
        <v>0</v>
      </c>
      <c r="BR204" s="204">
        <v>0</v>
      </c>
      <c r="BS204" s="204">
        <v>75936.039999999994</v>
      </c>
      <c r="BT204" s="204">
        <v>16665.830000000002</v>
      </c>
      <c r="BU204" s="204">
        <v>0</v>
      </c>
      <c r="BV204" s="204">
        <v>0</v>
      </c>
      <c r="BW204" s="204">
        <v>0</v>
      </c>
      <c r="BX204" s="204">
        <v>13688.71</v>
      </c>
      <c r="BY204" s="204">
        <v>22180</v>
      </c>
      <c r="BZ204" s="204">
        <v>0</v>
      </c>
      <c r="CA204" s="204">
        <v>0</v>
      </c>
      <c r="CB204" s="204">
        <v>0</v>
      </c>
      <c r="CC204" s="205">
        <f t="shared" si="40"/>
        <v>460992.11</v>
      </c>
      <c r="CD204" s="101"/>
      <c r="CE204" s="101"/>
      <c r="CF204" s="101"/>
      <c r="CG204" s="101"/>
      <c r="CH204" s="101"/>
      <c r="CI204" s="101"/>
    </row>
    <row r="205" spans="1:87" s="102" customFormat="1">
      <c r="A205" s="134" t="s">
        <v>1650</v>
      </c>
      <c r="B205" s="295" t="s">
        <v>39</v>
      </c>
      <c r="C205" s="296" t="s">
        <v>40</v>
      </c>
      <c r="D205" s="297">
        <v>52010</v>
      </c>
      <c r="E205" s="103" t="s">
        <v>1811</v>
      </c>
      <c r="F205" s="298" t="s">
        <v>721</v>
      </c>
      <c r="G205" s="299" t="s">
        <v>722</v>
      </c>
      <c r="H205" s="204">
        <v>0</v>
      </c>
      <c r="I205" s="204">
        <v>0</v>
      </c>
      <c r="J205" s="204">
        <v>0</v>
      </c>
      <c r="K205" s="204">
        <v>0</v>
      </c>
      <c r="L205" s="204">
        <v>2521.1999999999998</v>
      </c>
      <c r="M205" s="204">
        <v>0</v>
      </c>
      <c r="N205" s="204">
        <v>0</v>
      </c>
      <c r="O205" s="204">
        <v>0</v>
      </c>
      <c r="P205" s="204">
        <v>0</v>
      </c>
      <c r="Q205" s="204">
        <v>0</v>
      </c>
      <c r="R205" s="204">
        <v>0</v>
      </c>
      <c r="S205" s="204">
        <v>0</v>
      </c>
      <c r="T205" s="204">
        <v>0</v>
      </c>
      <c r="U205" s="204">
        <v>0</v>
      </c>
      <c r="V205" s="204">
        <v>0</v>
      </c>
      <c r="W205" s="204">
        <v>0</v>
      </c>
      <c r="X205" s="204">
        <v>0</v>
      </c>
      <c r="Y205" s="204">
        <v>0</v>
      </c>
      <c r="Z205" s="204">
        <v>0</v>
      </c>
      <c r="AA205" s="204">
        <v>0</v>
      </c>
      <c r="AB205" s="204">
        <v>0</v>
      </c>
      <c r="AC205" s="204">
        <v>0</v>
      </c>
      <c r="AD205" s="204">
        <v>0</v>
      </c>
      <c r="AE205" s="204">
        <v>0</v>
      </c>
      <c r="AF205" s="204">
        <v>0</v>
      </c>
      <c r="AG205" s="204">
        <v>0</v>
      </c>
      <c r="AH205" s="204">
        <v>0</v>
      </c>
      <c r="AI205" s="204">
        <v>0</v>
      </c>
      <c r="AJ205" s="204">
        <v>0</v>
      </c>
      <c r="AK205" s="204">
        <v>0</v>
      </c>
      <c r="AL205" s="204">
        <v>0</v>
      </c>
      <c r="AM205" s="204">
        <v>0</v>
      </c>
      <c r="AN205" s="204">
        <v>0</v>
      </c>
      <c r="AO205" s="204">
        <v>0</v>
      </c>
      <c r="AP205" s="204">
        <v>0</v>
      </c>
      <c r="AQ205" s="204">
        <v>0</v>
      </c>
      <c r="AR205" s="204">
        <v>0</v>
      </c>
      <c r="AS205" s="204">
        <v>0</v>
      </c>
      <c r="AT205" s="204">
        <v>0</v>
      </c>
      <c r="AU205" s="204">
        <v>0</v>
      </c>
      <c r="AV205" s="204">
        <v>0</v>
      </c>
      <c r="AW205" s="204">
        <v>0</v>
      </c>
      <c r="AX205" s="204">
        <v>0</v>
      </c>
      <c r="AY205" s="204">
        <v>0</v>
      </c>
      <c r="AZ205" s="204">
        <v>0</v>
      </c>
      <c r="BA205" s="204">
        <v>0</v>
      </c>
      <c r="BB205" s="204">
        <v>0</v>
      </c>
      <c r="BC205" s="204">
        <v>0</v>
      </c>
      <c r="BD205" s="204">
        <v>0</v>
      </c>
      <c r="BE205" s="204">
        <v>0</v>
      </c>
      <c r="BF205" s="204">
        <v>0</v>
      </c>
      <c r="BG205" s="204">
        <v>0</v>
      </c>
      <c r="BH205" s="204">
        <v>0</v>
      </c>
      <c r="BI205" s="204">
        <v>0</v>
      </c>
      <c r="BJ205" s="204">
        <v>0</v>
      </c>
      <c r="BK205" s="204">
        <v>0</v>
      </c>
      <c r="BL205" s="204">
        <v>0</v>
      </c>
      <c r="BM205" s="204">
        <v>0</v>
      </c>
      <c r="BN205" s="204">
        <v>0</v>
      </c>
      <c r="BO205" s="204">
        <v>0</v>
      </c>
      <c r="BP205" s="204">
        <v>0</v>
      </c>
      <c r="BQ205" s="204">
        <v>0</v>
      </c>
      <c r="BR205" s="204">
        <v>0</v>
      </c>
      <c r="BS205" s="204">
        <v>0</v>
      </c>
      <c r="BT205" s="204">
        <v>0</v>
      </c>
      <c r="BU205" s="204">
        <v>0</v>
      </c>
      <c r="BV205" s="204">
        <v>0</v>
      </c>
      <c r="BW205" s="204">
        <v>0</v>
      </c>
      <c r="BX205" s="204">
        <v>0</v>
      </c>
      <c r="BY205" s="204">
        <v>0</v>
      </c>
      <c r="BZ205" s="204">
        <v>0</v>
      </c>
      <c r="CA205" s="204">
        <v>0</v>
      </c>
      <c r="CB205" s="204">
        <v>0</v>
      </c>
      <c r="CC205" s="205">
        <f t="shared" si="40"/>
        <v>2521.1999999999998</v>
      </c>
      <c r="CD205" s="101"/>
      <c r="CE205" s="101"/>
      <c r="CF205" s="101"/>
      <c r="CG205" s="101"/>
      <c r="CH205" s="101"/>
      <c r="CI205" s="101"/>
    </row>
    <row r="206" spans="1:87" s="102" customFormat="1">
      <c r="A206" s="134" t="s">
        <v>1650</v>
      </c>
      <c r="B206" s="295" t="s">
        <v>39</v>
      </c>
      <c r="C206" s="296" t="s">
        <v>40</v>
      </c>
      <c r="D206" s="297">
        <v>52010</v>
      </c>
      <c r="E206" s="103" t="s">
        <v>1811</v>
      </c>
      <c r="F206" s="298" t="s">
        <v>723</v>
      </c>
      <c r="G206" s="299" t="s">
        <v>724</v>
      </c>
      <c r="H206" s="204">
        <v>0</v>
      </c>
      <c r="I206" s="204">
        <v>0</v>
      </c>
      <c r="J206" s="204">
        <v>0</v>
      </c>
      <c r="K206" s="204">
        <v>0</v>
      </c>
      <c r="L206" s="204">
        <v>2521.1999999999998</v>
      </c>
      <c r="M206" s="204">
        <v>0</v>
      </c>
      <c r="N206" s="204">
        <v>0</v>
      </c>
      <c r="O206" s="204">
        <v>0</v>
      </c>
      <c r="P206" s="204">
        <v>0</v>
      </c>
      <c r="Q206" s="204">
        <v>0</v>
      </c>
      <c r="R206" s="204">
        <v>0</v>
      </c>
      <c r="S206" s="204">
        <v>0</v>
      </c>
      <c r="T206" s="204">
        <v>0</v>
      </c>
      <c r="U206" s="204">
        <v>0</v>
      </c>
      <c r="V206" s="204">
        <v>0</v>
      </c>
      <c r="W206" s="204">
        <v>0</v>
      </c>
      <c r="X206" s="204">
        <v>0</v>
      </c>
      <c r="Y206" s="204">
        <v>0</v>
      </c>
      <c r="Z206" s="204">
        <v>0</v>
      </c>
      <c r="AA206" s="204">
        <v>0</v>
      </c>
      <c r="AB206" s="204">
        <v>0</v>
      </c>
      <c r="AC206" s="204">
        <v>0</v>
      </c>
      <c r="AD206" s="204">
        <v>0</v>
      </c>
      <c r="AE206" s="204">
        <v>0</v>
      </c>
      <c r="AF206" s="204">
        <v>0</v>
      </c>
      <c r="AG206" s="204">
        <v>0</v>
      </c>
      <c r="AH206" s="204">
        <v>0</v>
      </c>
      <c r="AI206" s="204">
        <v>0</v>
      </c>
      <c r="AJ206" s="204">
        <v>0</v>
      </c>
      <c r="AK206" s="204">
        <v>0</v>
      </c>
      <c r="AL206" s="204">
        <v>0</v>
      </c>
      <c r="AM206" s="204">
        <v>0</v>
      </c>
      <c r="AN206" s="204">
        <v>0</v>
      </c>
      <c r="AO206" s="204">
        <v>0</v>
      </c>
      <c r="AP206" s="204">
        <v>0</v>
      </c>
      <c r="AQ206" s="204">
        <v>0</v>
      </c>
      <c r="AR206" s="204">
        <v>0</v>
      </c>
      <c r="AS206" s="204">
        <v>0</v>
      </c>
      <c r="AT206" s="204">
        <v>0</v>
      </c>
      <c r="AU206" s="204">
        <v>0</v>
      </c>
      <c r="AV206" s="204">
        <v>0</v>
      </c>
      <c r="AW206" s="204">
        <v>0</v>
      </c>
      <c r="AX206" s="204">
        <v>0</v>
      </c>
      <c r="AY206" s="204">
        <v>0</v>
      </c>
      <c r="AZ206" s="204">
        <v>0</v>
      </c>
      <c r="BA206" s="204">
        <v>0</v>
      </c>
      <c r="BB206" s="204">
        <v>0</v>
      </c>
      <c r="BC206" s="204">
        <v>0</v>
      </c>
      <c r="BD206" s="204">
        <v>0</v>
      </c>
      <c r="BE206" s="204">
        <v>0</v>
      </c>
      <c r="BF206" s="204">
        <v>0</v>
      </c>
      <c r="BG206" s="204">
        <v>0</v>
      </c>
      <c r="BH206" s="204">
        <v>0</v>
      </c>
      <c r="BI206" s="204">
        <v>0</v>
      </c>
      <c r="BJ206" s="204">
        <v>0</v>
      </c>
      <c r="BK206" s="204">
        <v>0</v>
      </c>
      <c r="BL206" s="204">
        <v>0</v>
      </c>
      <c r="BM206" s="204">
        <v>0</v>
      </c>
      <c r="BN206" s="204">
        <v>0</v>
      </c>
      <c r="BO206" s="204">
        <v>0</v>
      </c>
      <c r="BP206" s="204">
        <v>0</v>
      </c>
      <c r="BQ206" s="204">
        <v>0</v>
      </c>
      <c r="BR206" s="204">
        <v>0</v>
      </c>
      <c r="BS206" s="204">
        <v>0</v>
      </c>
      <c r="BT206" s="204">
        <v>0</v>
      </c>
      <c r="BU206" s="204">
        <v>0</v>
      </c>
      <c r="BV206" s="204">
        <v>0</v>
      </c>
      <c r="BW206" s="204">
        <v>0</v>
      </c>
      <c r="BX206" s="204">
        <v>0</v>
      </c>
      <c r="BY206" s="204">
        <v>0</v>
      </c>
      <c r="BZ206" s="204">
        <v>0</v>
      </c>
      <c r="CA206" s="204">
        <v>0</v>
      </c>
      <c r="CB206" s="204">
        <v>0</v>
      </c>
      <c r="CC206" s="205">
        <f t="shared" si="40"/>
        <v>2521.1999999999998</v>
      </c>
      <c r="CD206" s="101"/>
      <c r="CE206" s="101"/>
      <c r="CF206" s="101"/>
      <c r="CG206" s="101"/>
      <c r="CH206" s="101"/>
      <c r="CI206" s="101"/>
    </row>
    <row r="207" spans="1:87" s="102" customFormat="1">
      <c r="A207" s="134" t="s">
        <v>1650</v>
      </c>
      <c r="B207" s="295" t="s">
        <v>39</v>
      </c>
      <c r="C207" s="296" t="s">
        <v>40</v>
      </c>
      <c r="D207" s="297">
        <v>52010</v>
      </c>
      <c r="E207" s="103" t="s">
        <v>1811</v>
      </c>
      <c r="F207" s="298" t="s">
        <v>725</v>
      </c>
      <c r="G207" s="299" t="s">
        <v>726</v>
      </c>
      <c r="H207" s="204">
        <v>60272</v>
      </c>
      <c r="I207" s="204">
        <v>0</v>
      </c>
      <c r="J207" s="204">
        <v>0</v>
      </c>
      <c r="K207" s="204">
        <v>0</v>
      </c>
      <c r="L207" s="204">
        <v>0</v>
      </c>
      <c r="M207" s="204">
        <v>0</v>
      </c>
      <c r="N207" s="204">
        <v>323984.90000000002</v>
      </c>
      <c r="O207" s="204">
        <v>0</v>
      </c>
      <c r="P207" s="204">
        <v>0</v>
      </c>
      <c r="Q207" s="204">
        <v>0</v>
      </c>
      <c r="R207" s="204">
        <v>0</v>
      </c>
      <c r="S207" s="204">
        <v>0</v>
      </c>
      <c r="T207" s="204">
        <v>0</v>
      </c>
      <c r="U207" s="204">
        <v>0</v>
      </c>
      <c r="V207" s="204">
        <v>0</v>
      </c>
      <c r="W207" s="204">
        <v>0</v>
      </c>
      <c r="X207" s="204">
        <v>0</v>
      </c>
      <c r="Y207" s="204">
        <v>0</v>
      </c>
      <c r="Z207" s="204">
        <v>179431.67</v>
      </c>
      <c r="AA207" s="204">
        <v>0</v>
      </c>
      <c r="AB207" s="204">
        <v>0</v>
      </c>
      <c r="AC207" s="204">
        <v>0</v>
      </c>
      <c r="AD207" s="204">
        <v>0</v>
      </c>
      <c r="AE207" s="204">
        <v>0</v>
      </c>
      <c r="AF207" s="204">
        <v>0</v>
      </c>
      <c r="AG207" s="204">
        <v>0</v>
      </c>
      <c r="AH207" s="204">
        <v>0</v>
      </c>
      <c r="AI207" s="204">
        <v>289275</v>
      </c>
      <c r="AJ207" s="204">
        <v>0</v>
      </c>
      <c r="AK207" s="204">
        <v>0</v>
      </c>
      <c r="AL207" s="204">
        <v>0</v>
      </c>
      <c r="AM207" s="204">
        <v>0</v>
      </c>
      <c r="AN207" s="204">
        <v>0</v>
      </c>
      <c r="AO207" s="204">
        <v>0</v>
      </c>
      <c r="AP207" s="204">
        <v>0</v>
      </c>
      <c r="AQ207" s="204">
        <v>0</v>
      </c>
      <c r="AR207" s="204">
        <v>0</v>
      </c>
      <c r="AS207" s="204">
        <v>0</v>
      </c>
      <c r="AT207" s="204">
        <v>0</v>
      </c>
      <c r="AU207" s="204">
        <v>94046.77</v>
      </c>
      <c r="AV207" s="204">
        <v>0</v>
      </c>
      <c r="AW207" s="204">
        <v>0</v>
      </c>
      <c r="AX207" s="204">
        <v>0</v>
      </c>
      <c r="AY207" s="204">
        <v>0</v>
      </c>
      <c r="AZ207" s="204">
        <v>0</v>
      </c>
      <c r="BA207" s="204">
        <v>0</v>
      </c>
      <c r="BB207" s="204">
        <v>161629</v>
      </c>
      <c r="BC207" s="204">
        <v>0</v>
      </c>
      <c r="BD207" s="204">
        <v>0</v>
      </c>
      <c r="BE207" s="204">
        <v>0</v>
      </c>
      <c r="BF207" s="204">
        <v>0</v>
      </c>
      <c r="BG207" s="204">
        <v>0</v>
      </c>
      <c r="BH207" s="204">
        <v>0</v>
      </c>
      <c r="BI207" s="204">
        <v>0</v>
      </c>
      <c r="BJ207" s="204">
        <v>0</v>
      </c>
      <c r="BK207" s="204">
        <v>0</v>
      </c>
      <c r="BL207" s="204">
        <v>0</v>
      </c>
      <c r="BM207" s="204">
        <v>20000</v>
      </c>
      <c r="BN207" s="204">
        <v>69796.929999999993</v>
      </c>
      <c r="BO207" s="204">
        <v>0</v>
      </c>
      <c r="BP207" s="204">
        <v>0</v>
      </c>
      <c r="BQ207" s="204">
        <v>0</v>
      </c>
      <c r="BR207" s="204">
        <v>0</v>
      </c>
      <c r="BS207" s="204">
        <v>0</v>
      </c>
      <c r="BT207" s="204">
        <v>6705</v>
      </c>
      <c r="BU207" s="204">
        <v>13661</v>
      </c>
      <c r="BV207" s="204">
        <v>4500</v>
      </c>
      <c r="BW207" s="204">
        <v>0</v>
      </c>
      <c r="BX207" s="204">
        <v>0</v>
      </c>
      <c r="BY207" s="204">
        <v>19933</v>
      </c>
      <c r="BZ207" s="204">
        <v>0</v>
      </c>
      <c r="CA207" s="204">
        <v>0</v>
      </c>
      <c r="CB207" s="204">
        <v>0</v>
      </c>
      <c r="CC207" s="205">
        <f t="shared" si="40"/>
        <v>1243235.27</v>
      </c>
      <c r="CD207" s="101"/>
      <c r="CE207" s="101"/>
      <c r="CF207" s="101"/>
      <c r="CG207" s="101"/>
      <c r="CH207" s="101"/>
      <c r="CI207" s="101"/>
    </row>
    <row r="208" spans="1:87" s="102" customFormat="1">
      <c r="A208" s="134" t="s">
        <v>1650</v>
      </c>
      <c r="B208" s="295" t="s">
        <v>39</v>
      </c>
      <c r="C208" s="296" t="s">
        <v>40</v>
      </c>
      <c r="D208" s="297">
        <v>52010</v>
      </c>
      <c r="E208" s="103" t="s">
        <v>1811</v>
      </c>
      <c r="F208" s="298" t="s">
        <v>727</v>
      </c>
      <c r="G208" s="299" t="s">
        <v>728</v>
      </c>
      <c r="H208" s="204">
        <v>95615</v>
      </c>
      <c r="I208" s="204">
        <v>0</v>
      </c>
      <c r="J208" s="204">
        <v>0</v>
      </c>
      <c r="K208" s="204">
        <v>0</v>
      </c>
      <c r="L208" s="204">
        <v>0</v>
      </c>
      <c r="M208" s="204">
        <v>0</v>
      </c>
      <c r="N208" s="204">
        <v>0</v>
      </c>
      <c r="O208" s="204">
        <v>0</v>
      </c>
      <c r="P208" s="204">
        <v>0</v>
      </c>
      <c r="Q208" s="204">
        <v>0</v>
      </c>
      <c r="R208" s="204">
        <v>0</v>
      </c>
      <c r="S208" s="204">
        <v>0</v>
      </c>
      <c r="T208" s="204">
        <v>0</v>
      </c>
      <c r="U208" s="204">
        <v>0</v>
      </c>
      <c r="V208" s="204">
        <v>0</v>
      </c>
      <c r="W208" s="204">
        <v>0</v>
      </c>
      <c r="X208" s="204">
        <v>0</v>
      </c>
      <c r="Y208" s="204">
        <v>0</v>
      </c>
      <c r="Z208" s="204">
        <v>0</v>
      </c>
      <c r="AA208" s="204">
        <v>0</v>
      </c>
      <c r="AB208" s="204">
        <v>0</v>
      </c>
      <c r="AC208" s="204">
        <v>0</v>
      </c>
      <c r="AD208" s="204">
        <v>0</v>
      </c>
      <c r="AE208" s="204">
        <v>0</v>
      </c>
      <c r="AF208" s="204">
        <v>0</v>
      </c>
      <c r="AG208" s="204">
        <v>0</v>
      </c>
      <c r="AH208" s="204">
        <v>0</v>
      </c>
      <c r="AI208" s="204">
        <v>48180</v>
      </c>
      <c r="AJ208" s="204">
        <v>0</v>
      </c>
      <c r="AK208" s="204">
        <v>0</v>
      </c>
      <c r="AL208" s="204">
        <v>0</v>
      </c>
      <c r="AM208" s="204">
        <v>0</v>
      </c>
      <c r="AN208" s="204">
        <v>0</v>
      </c>
      <c r="AO208" s="204">
        <v>0</v>
      </c>
      <c r="AP208" s="204">
        <v>0</v>
      </c>
      <c r="AQ208" s="204">
        <v>0</v>
      </c>
      <c r="AR208" s="204">
        <v>0</v>
      </c>
      <c r="AS208" s="204">
        <v>0</v>
      </c>
      <c r="AT208" s="204">
        <v>0</v>
      </c>
      <c r="AU208" s="204">
        <v>0</v>
      </c>
      <c r="AV208" s="204">
        <v>0</v>
      </c>
      <c r="AW208" s="204">
        <v>0</v>
      </c>
      <c r="AX208" s="204">
        <v>0</v>
      </c>
      <c r="AY208" s="204">
        <v>0</v>
      </c>
      <c r="AZ208" s="204">
        <v>0</v>
      </c>
      <c r="BA208" s="204">
        <v>0</v>
      </c>
      <c r="BB208" s="204">
        <v>0</v>
      </c>
      <c r="BC208" s="204">
        <v>0</v>
      </c>
      <c r="BD208" s="204">
        <v>0</v>
      </c>
      <c r="BE208" s="204">
        <v>0</v>
      </c>
      <c r="BF208" s="204">
        <v>0</v>
      </c>
      <c r="BG208" s="204">
        <v>0</v>
      </c>
      <c r="BH208" s="204">
        <v>0</v>
      </c>
      <c r="BI208" s="204">
        <v>0</v>
      </c>
      <c r="BJ208" s="204">
        <v>0</v>
      </c>
      <c r="BK208" s="204">
        <v>0</v>
      </c>
      <c r="BL208" s="204">
        <v>0</v>
      </c>
      <c r="BM208" s="204">
        <v>9950</v>
      </c>
      <c r="BN208" s="204">
        <v>0</v>
      </c>
      <c r="BO208" s="204">
        <v>0</v>
      </c>
      <c r="BP208" s="204">
        <v>0</v>
      </c>
      <c r="BQ208" s="204">
        <v>0</v>
      </c>
      <c r="BR208" s="204">
        <v>0</v>
      </c>
      <c r="BS208" s="204">
        <v>0</v>
      </c>
      <c r="BT208" s="204">
        <v>0</v>
      </c>
      <c r="BU208" s="204">
        <v>0</v>
      </c>
      <c r="BV208" s="204">
        <v>0</v>
      </c>
      <c r="BW208" s="204">
        <v>0</v>
      </c>
      <c r="BX208" s="204">
        <v>0</v>
      </c>
      <c r="BY208" s="204">
        <v>0</v>
      </c>
      <c r="BZ208" s="204">
        <v>0</v>
      </c>
      <c r="CA208" s="204">
        <v>0</v>
      </c>
      <c r="CB208" s="204">
        <v>0</v>
      </c>
      <c r="CC208" s="205">
        <f t="shared" si="40"/>
        <v>153745</v>
      </c>
      <c r="CD208" s="101"/>
      <c r="CE208" s="101"/>
      <c r="CF208" s="101"/>
      <c r="CG208" s="101"/>
      <c r="CH208" s="101"/>
      <c r="CI208" s="101"/>
    </row>
    <row r="209" spans="1:87" s="102" customFormat="1">
      <c r="A209" s="134" t="s">
        <v>1650</v>
      </c>
      <c r="B209" s="295" t="s">
        <v>39</v>
      </c>
      <c r="C209" s="296" t="s">
        <v>40</v>
      </c>
      <c r="D209" s="297"/>
      <c r="E209" s="103"/>
      <c r="F209" s="298" t="s">
        <v>729</v>
      </c>
      <c r="G209" s="317" t="s">
        <v>730</v>
      </c>
      <c r="H209" s="204">
        <v>5699144.0899999999</v>
      </c>
      <c r="I209" s="183">
        <v>649000</v>
      </c>
      <c r="J209" s="183">
        <v>1148830.1100000001</v>
      </c>
      <c r="K209" s="183">
        <v>0</v>
      </c>
      <c r="L209" s="183">
        <v>587400</v>
      </c>
      <c r="M209" s="183">
        <v>170500</v>
      </c>
      <c r="N209" s="183">
        <v>8446323.8699999992</v>
      </c>
      <c r="O209" s="183">
        <v>0</v>
      </c>
      <c r="P209" s="183">
        <v>61600</v>
      </c>
      <c r="Q209" s="183">
        <v>1436600</v>
      </c>
      <c r="R209" s="183">
        <v>0</v>
      </c>
      <c r="S209" s="183">
        <v>0</v>
      </c>
      <c r="T209" s="183">
        <v>0</v>
      </c>
      <c r="U209" s="183">
        <v>1386440</v>
      </c>
      <c r="V209" s="183">
        <v>0</v>
      </c>
      <c r="W209" s="183">
        <v>0</v>
      </c>
      <c r="X209" s="183">
        <v>0</v>
      </c>
      <c r="Y209" s="183">
        <v>0</v>
      </c>
      <c r="Z209" s="183">
        <v>0</v>
      </c>
      <c r="AA209" s="183">
        <v>1163087.1000000001</v>
      </c>
      <c r="AB209" s="183">
        <v>525800</v>
      </c>
      <c r="AC209" s="183">
        <v>973764.64</v>
      </c>
      <c r="AD209" s="183">
        <v>0</v>
      </c>
      <c r="AE209" s="183">
        <v>293700</v>
      </c>
      <c r="AF209" s="183">
        <v>112000</v>
      </c>
      <c r="AG209" s="183">
        <v>454300</v>
      </c>
      <c r="AH209" s="183">
        <v>56000</v>
      </c>
      <c r="AI209" s="183">
        <v>6959559.5599999996</v>
      </c>
      <c r="AJ209" s="183">
        <v>32300</v>
      </c>
      <c r="AK209" s="183">
        <v>0</v>
      </c>
      <c r="AL209" s="183">
        <v>188906.67</v>
      </c>
      <c r="AM209" s="183">
        <v>184800</v>
      </c>
      <c r="AN209" s="183">
        <v>218941.94</v>
      </c>
      <c r="AO209" s="183">
        <v>0</v>
      </c>
      <c r="AP209" s="183">
        <v>266241.94</v>
      </c>
      <c r="AQ209" s="183">
        <v>293700</v>
      </c>
      <c r="AR209" s="183">
        <v>123200</v>
      </c>
      <c r="AS209" s="183">
        <v>0</v>
      </c>
      <c r="AT209" s="183">
        <v>123200</v>
      </c>
      <c r="AU209" s="183">
        <v>1673264.52</v>
      </c>
      <c r="AV209" s="183">
        <v>0</v>
      </c>
      <c r="AW209" s="183">
        <v>0</v>
      </c>
      <c r="AX209" s="183">
        <v>61600</v>
      </c>
      <c r="AY209" s="183">
        <v>0</v>
      </c>
      <c r="AZ209" s="183">
        <v>61600</v>
      </c>
      <c r="BA209" s="183">
        <v>123200</v>
      </c>
      <c r="BB209" s="183">
        <v>4974323.24</v>
      </c>
      <c r="BC209" s="183">
        <v>0</v>
      </c>
      <c r="BD209" s="183">
        <v>325600</v>
      </c>
      <c r="BE209" s="183">
        <v>0</v>
      </c>
      <c r="BF209" s="183">
        <v>0</v>
      </c>
      <c r="BG209" s="183">
        <v>1678600</v>
      </c>
      <c r="BH209" s="183">
        <v>99000</v>
      </c>
      <c r="BI209" s="183">
        <v>416900</v>
      </c>
      <c r="BJ209" s="183">
        <v>267000</v>
      </c>
      <c r="BK209" s="183">
        <v>293700</v>
      </c>
      <c r="BL209" s="183">
        <v>0</v>
      </c>
      <c r="BM209" s="183">
        <v>3722953.98</v>
      </c>
      <c r="BN209" s="183">
        <v>0</v>
      </c>
      <c r="BO209" s="183">
        <v>0</v>
      </c>
      <c r="BP209" s="183">
        <v>0</v>
      </c>
      <c r="BQ209" s="183">
        <v>0</v>
      </c>
      <c r="BR209" s="183">
        <v>246400</v>
      </c>
      <c r="BS209" s="183">
        <v>156800</v>
      </c>
      <c r="BT209" s="183">
        <v>1939277.42</v>
      </c>
      <c r="BU209" s="183">
        <v>61600</v>
      </c>
      <c r="BV209" s="183">
        <v>123200</v>
      </c>
      <c r="BW209" s="183">
        <v>170500</v>
      </c>
      <c r="BX209" s="183">
        <v>184800</v>
      </c>
      <c r="BY209" s="183">
        <v>778877.85</v>
      </c>
      <c r="BZ209" s="183">
        <v>61600</v>
      </c>
      <c r="CA209" s="183">
        <v>100800</v>
      </c>
      <c r="CB209" s="183">
        <v>0</v>
      </c>
      <c r="CC209" s="205">
        <f t="shared" si="40"/>
        <v>49076936.930000007</v>
      </c>
      <c r="CD209" s="101"/>
      <c r="CE209" s="101"/>
      <c r="CF209" s="101"/>
      <c r="CG209" s="101"/>
      <c r="CH209" s="101"/>
      <c r="CI209" s="101"/>
    </row>
    <row r="210" spans="1:87" s="102" customFormat="1">
      <c r="A210" s="134" t="s">
        <v>1650</v>
      </c>
      <c r="B210" s="295" t="s">
        <v>39</v>
      </c>
      <c r="C210" s="296" t="s">
        <v>40</v>
      </c>
      <c r="D210" s="344"/>
      <c r="E210" s="103"/>
      <c r="F210" s="307" t="s">
        <v>731</v>
      </c>
      <c r="G210" s="320" t="s">
        <v>732</v>
      </c>
      <c r="H210" s="204">
        <v>84677.42</v>
      </c>
      <c r="I210" s="204">
        <v>0</v>
      </c>
      <c r="J210" s="204">
        <v>0</v>
      </c>
      <c r="K210" s="204">
        <v>0</v>
      </c>
      <c r="L210" s="204">
        <v>0</v>
      </c>
      <c r="M210" s="204">
        <v>0</v>
      </c>
      <c r="N210" s="204">
        <v>77000</v>
      </c>
      <c r="O210" s="204">
        <v>0</v>
      </c>
      <c r="P210" s="204">
        <v>0</v>
      </c>
      <c r="Q210" s="204">
        <v>0</v>
      </c>
      <c r="R210" s="204">
        <v>0</v>
      </c>
      <c r="S210" s="204">
        <v>0</v>
      </c>
      <c r="T210" s="204">
        <v>0</v>
      </c>
      <c r="U210" s="204">
        <v>0</v>
      </c>
      <c r="V210" s="204">
        <v>0</v>
      </c>
      <c r="W210" s="204">
        <v>0</v>
      </c>
      <c r="X210" s="204">
        <v>0</v>
      </c>
      <c r="Y210" s="204">
        <v>0</v>
      </c>
      <c r="Z210" s="204">
        <v>0</v>
      </c>
      <c r="AA210" s="204">
        <v>0</v>
      </c>
      <c r="AB210" s="204">
        <v>0</v>
      </c>
      <c r="AC210" s="204">
        <v>10500</v>
      </c>
      <c r="AD210" s="204">
        <v>0</v>
      </c>
      <c r="AE210" s="204">
        <v>0</v>
      </c>
      <c r="AF210" s="204">
        <v>0</v>
      </c>
      <c r="AG210" s="204">
        <v>0</v>
      </c>
      <c r="AH210" s="204">
        <v>0</v>
      </c>
      <c r="AI210" s="204">
        <v>115500</v>
      </c>
      <c r="AJ210" s="204">
        <v>0</v>
      </c>
      <c r="AK210" s="204">
        <v>0</v>
      </c>
      <c r="AL210" s="204">
        <v>0</v>
      </c>
      <c r="AM210" s="204">
        <v>0</v>
      </c>
      <c r="AN210" s="204">
        <v>0</v>
      </c>
      <c r="AO210" s="204">
        <v>0</v>
      </c>
      <c r="AP210" s="204">
        <v>0</v>
      </c>
      <c r="AQ210" s="204">
        <v>0</v>
      </c>
      <c r="AR210" s="204">
        <v>0</v>
      </c>
      <c r="AS210" s="204">
        <v>0</v>
      </c>
      <c r="AT210" s="204">
        <v>0</v>
      </c>
      <c r="AU210" s="204">
        <v>154000</v>
      </c>
      <c r="AV210" s="204">
        <v>0</v>
      </c>
      <c r="AW210" s="204">
        <v>0</v>
      </c>
      <c r="AX210" s="204">
        <v>0</v>
      </c>
      <c r="AY210" s="204">
        <v>0</v>
      </c>
      <c r="AZ210" s="204">
        <v>0</v>
      </c>
      <c r="BA210" s="204">
        <v>0</v>
      </c>
      <c r="BB210" s="204">
        <v>154000</v>
      </c>
      <c r="BC210" s="204">
        <v>0</v>
      </c>
      <c r="BD210" s="204">
        <v>0</v>
      </c>
      <c r="BE210" s="204">
        <v>0</v>
      </c>
      <c r="BF210" s="204">
        <v>0</v>
      </c>
      <c r="BG210" s="204">
        <v>0</v>
      </c>
      <c r="BH210" s="204">
        <v>0</v>
      </c>
      <c r="BI210" s="204">
        <v>0</v>
      </c>
      <c r="BJ210" s="204">
        <v>0</v>
      </c>
      <c r="BK210" s="204">
        <v>0</v>
      </c>
      <c r="BL210" s="204">
        <v>0</v>
      </c>
      <c r="BM210" s="204">
        <v>125774.19</v>
      </c>
      <c r="BN210" s="204">
        <v>0</v>
      </c>
      <c r="BO210" s="204">
        <v>0</v>
      </c>
      <c r="BP210" s="204">
        <v>0</v>
      </c>
      <c r="BQ210" s="204">
        <v>0</v>
      </c>
      <c r="BR210" s="204">
        <v>0</v>
      </c>
      <c r="BS210" s="204">
        <v>0</v>
      </c>
      <c r="BT210" s="204">
        <v>38500</v>
      </c>
      <c r="BU210" s="204">
        <v>0</v>
      </c>
      <c r="BV210" s="204">
        <v>0</v>
      </c>
      <c r="BW210" s="204">
        <v>0</v>
      </c>
      <c r="BX210" s="204">
        <v>0</v>
      </c>
      <c r="BY210" s="204">
        <v>0</v>
      </c>
      <c r="BZ210" s="204">
        <v>0</v>
      </c>
      <c r="CA210" s="204">
        <v>0</v>
      </c>
      <c r="CB210" s="204">
        <v>0</v>
      </c>
      <c r="CC210" s="205">
        <f t="shared" si="40"/>
        <v>759951.60999999987</v>
      </c>
      <c r="CD210" s="101"/>
      <c r="CE210" s="101"/>
      <c r="CF210" s="101"/>
      <c r="CG210" s="101"/>
      <c r="CH210" s="101"/>
      <c r="CI210" s="101"/>
    </row>
    <row r="211" spans="1:87" s="311" customFormat="1">
      <c r="A211" s="309"/>
      <c r="B211" s="421" t="s">
        <v>737</v>
      </c>
      <c r="C211" s="422"/>
      <c r="D211" s="422"/>
      <c r="E211" s="422"/>
      <c r="F211" s="422"/>
      <c r="G211" s="423"/>
      <c r="H211" s="207">
        <f>SUM(H190:H210)</f>
        <v>309191636.24000001</v>
      </c>
      <c r="I211" s="207">
        <f t="shared" ref="I211:BT211" si="41">SUM(I190:I210)</f>
        <v>79805260.609999999</v>
      </c>
      <c r="J211" s="207">
        <f t="shared" si="41"/>
        <v>92993856.609999999</v>
      </c>
      <c r="K211" s="207">
        <f t="shared" si="41"/>
        <v>51051363.010000005</v>
      </c>
      <c r="L211" s="207">
        <f t="shared" si="41"/>
        <v>40731738.730000004</v>
      </c>
      <c r="M211" s="207">
        <f t="shared" si="41"/>
        <v>13810851.619999999</v>
      </c>
      <c r="N211" s="207">
        <f t="shared" si="41"/>
        <v>533738587.59000003</v>
      </c>
      <c r="O211" s="207">
        <f t="shared" si="41"/>
        <v>71125322</v>
      </c>
      <c r="P211" s="207">
        <f t="shared" si="41"/>
        <v>27606367.329999998</v>
      </c>
      <c r="Q211" s="207">
        <f t="shared" si="41"/>
        <v>149849603.72999999</v>
      </c>
      <c r="R211" s="207">
        <f t="shared" si="41"/>
        <v>29350347.079999998</v>
      </c>
      <c r="S211" s="207">
        <f t="shared" si="41"/>
        <v>57735929</v>
      </c>
      <c r="T211" s="207">
        <f t="shared" si="41"/>
        <v>104660418.83</v>
      </c>
      <c r="U211" s="207">
        <f t="shared" si="41"/>
        <v>99529212.380000025</v>
      </c>
      <c r="V211" s="207">
        <f t="shared" si="41"/>
        <v>12111117.66</v>
      </c>
      <c r="W211" s="207">
        <f t="shared" si="41"/>
        <v>54171479.609999999</v>
      </c>
      <c r="X211" s="207">
        <f t="shared" si="41"/>
        <v>37569350.900000006</v>
      </c>
      <c r="Y211" s="207">
        <f t="shared" si="41"/>
        <v>13419820</v>
      </c>
      <c r="Z211" s="207">
        <f t="shared" si="41"/>
        <v>377983095.33000004</v>
      </c>
      <c r="AA211" s="207">
        <f t="shared" si="41"/>
        <v>108246916.36</v>
      </c>
      <c r="AB211" s="207">
        <f t="shared" si="41"/>
        <v>53629082.440000005</v>
      </c>
      <c r="AC211" s="207">
        <f t="shared" si="41"/>
        <v>106460286.49999999</v>
      </c>
      <c r="AD211" s="207">
        <f t="shared" si="41"/>
        <v>31854278.710000001</v>
      </c>
      <c r="AE211" s="207">
        <f t="shared" si="41"/>
        <v>50828517.619999997</v>
      </c>
      <c r="AF211" s="207">
        <f t="shared" si="41"/>
        <v>29440052.670000002</v>
      </c>
      <c r="AG211" s="207">
        <f t="shared" si="41"/>
        <v>17495193.130000003</v>
      </c>
      <c r="AH211" s="207">
        <f t="shared" si="41"/>
        <v>13561804.99</v>
      </c>
      <c r="AI211" s="207">
        <f t="shared" si="41"/>
        <v>478307774.10999995</v>
      </c>
      <c r="AJ211" s="207">
        <f t="shared" si="41"/>
        <v>33178051.050000001</v>
      </c>
      <c r="AK211" s="207">
        <f t="shared" si="41"/>
        <v>23752537.339999996</v>
      </c>
      <c r="AL211" s="207">
        <f t="shared" si="41"/>
        <v>25143918.470000003</v>
      </c>
      <c r="AM211" s="207">
        <f t="shared" si="41"/>
        <v>23251324.66</v>
      </c>
      <c r="AN211" s="207">
        <f t="shared" si="41"/>
        <v>38241398.660000004</v>
      </c>
      <c r="AO211" s="207">
        <f t="shared" si="41"/>
        <v>27002928.960000001</v>
      </c>
      <c r="AP211" s="207">
        <f t="shared" si="41"/>
        <v>28755152.98</v>
      </c>
      <c r="AQ211" s="207">
        <f t="shared" si="41"/>
        <v>41031523.060000002</v>
      </c>
      <c r="AR211" s="207">
        <f t="shared" si="41"/>
        <v>20248336.430000003</v>
      </c>
      <c r="AS211" s="207">
        <f t="shared" si="41"/>
        <v>25254000.009999998</v>
      </c>
      <c r="AT211" s="207">
        <f t="shared" si="41"/>
        <v>25526575.289999999</v>
      </c>
      <c r="AU211" s="207">
        <f t="shared" si="41"/>
        <v>224586489.91000003</v>
      </c>
      <c r="AV211" s="207">
        <f t="shared" si="41"/>
        <v>31723250.129999999</v>
      </c>
      <c r="AW211" s="207">
        <f t="shared" si="41"/>
        <v>28071255.599999998</v>
      </c>
      <c r="AX211" s="207">
        <f t="shared" si="41"/>
        <v>29175608.900000002</v>
      </c>
      <c r="AY211" s="207">
        <f t="shared" si="41"/>
        <v>27741430</v>
      </c>
      <c r="AZ211" s="207">
        <f t="shared" si="41"/>
        <v>7691539.5099999998</v>
      </c>
      <c r="BA211" s="207">
        <f t="shared" si="41"/>
        <v>13795269.029999999</v>
      </c>
      <c r="BB211" s="207">
        <f t="shared" si="41"/>
        <v>368298371.26999998</v>
      </c>
      <c r="BC211" s="207">
        <f t="shared" si="41"/>
        <v>26125711.989999998</v>
      </c>
      <c r="BD211" s="207">
        <f t="shared" si="41"/>
        <v>37411819.350000001</v>
      </c>
      <c r="BE211" s="207">
        <f t="shared" si="41"/>
        <v>57081232.219999999</v>
      </c>
      <c r="BF211" s="207">
        <f t="shared" si="41"/>
        <v>56399340.670000002</v>
      </c>
      <c r="BG211" s="207">
        <f t="shared" si="41"/>
        <v>37422080</v>
      </c>
      <c r="BH211" s="207">
        <f t="shared" si="41"/>
        <v>58553900.25</v>
      </c>
      <c r="BI211" s="207">
        <f t="shared" si="41"/>
        <v>60580600.199999996</v>
      </c>
      <c r="BJ211" s="207">
        <f t="shared" si="41"/>
        <v>33100022.57</v>
      </c>
      <c r="BK211" s="207">
        <f t="shared" si="41"/>
        <v>17090236.800000001</v>
      </c>
      <c r="BL211" s="207">
        <f t="shared" si="41"/>
        <v>8786902.4199999999</v>
      </c>
      <c r="BM211" s="207">
        <f t="shared" si="41"/>
        <v>323191901.85000008</v>
      </c>
      <c r="BN211" s="207">
        <f t="shared" si="41"/>
        <v>90643775.820000008</v>
      </c>
      <c r="BO211" s="207">
        <f t="shared" si="41"/>
        <v>34505226.850000001</v>
      </c>
      <c r="BP211" s="207">
        <f t="shared" si="41"/>
        <v>27621220.199999999</v>
      </c>
      <c r="BQ211" s="207">
        <f t="shared" si="41"/>
        <v>39330032.480000004</v>
      </c>
      <c r="BR211" s="207">
        <f t="shared" si="41"/>
        <v>49753840</v>
      </c>
      <c r="BS211" s="207">
        <f t="shared" si="41"/>
        <v>25827400.879999999</v>
      </c>
      <c r="BT211" s="207">
        <f t="shared" si="41"/>
        <v>177966040.27999997</v>
      </c>
      <c r="BU211" s="207">
        <f t="shared" ref="BU211:CB211" si="42">SUM(BU190:BU210)</f>
        <v>27238532.969999999</v>
      </c>
      <c r="BV211" s="207">
        <f t="shared" si="42"/>
        <v>24835023.720000003</v>
      </c>
      <c r="BW211" s="207">
        <f t="shared" si="42"/>
        <v>42583090.239999995</v>
      </c>
      <c r="BX211" s="207">
        <f t="shared" si="42"/>
        <v>44893871.130000003</v>
      </c>
      <c r="BY211" s="207">
        <f t="shared" si="42"/>
        <v>80787419.309999987</v>
      </c>
      <c r="BZ211" s="207">
        <f t="shared" si="42"/>
        <v>26752853.329999998</v>
      </c>
      <c r="CA211" s="207">
        <f t="shared" si="42"/>
        <v>9841481.6199999992</v>
      </c>
      <c r="CB211" s="207">
        <f t="shared" si="42"/>
        <v>10813971.42</v>
      </c>
      <c r="CC211" s="207">
        <f>SUM(CC190:CC210)</f>
        <v>5517865754.6200008</v>
      </c>
      <c r="CD211" s="310"/>
      <c r="CE211" s="310"/>
      <c r="CF211" s="310"/>
      <c r="CG211" s="310"/>
      <c r="CH211" s="310"/>
      <c r="CI211" s="310"/>
    </row>
    <row r="212" spans="1:87" s="102" customFormat="1" ht="24.75" customHeight="1">
      <c r="A212" s="134" t="s">
        <v>1650</v>
      </c>
      <c r="B212" s="295" t="s">
        <v>41</v>
      </c>
      <c r="C212" s="296" t="s">
        <v>738</v>
      </c>
      <c r="D212" s="297">
        <v>52030</v>
      </c>
      <c r="E212" s="103" t="s">
        <v>739</v>
      </c>
      <c r="F212" s="298" t="s">
        <v>740</v>
      </c>
      <c r="G212" s="299" t="s">
        <v>741</v>
      </c>
      <c r="H212" s="204">
        <v>22853257.120000001</v>
      </c>
      <c r="I212" s="183">
        <v>6965224.3399999999</v>
      </c>
      <c r="J212" s="183">
        <v>13619055.390000001</v>
      </c>
      <c r="K212" s="183">
        <v>4410200</v>
      </c>
      <c r="L212" s="183">
        <v>2030649.32</v>
      </c>
      <c r="M212" s="183">
        <v>2608617.92</v>
      </c>
      <c r="N212" s="183">
        <v>72447751.370000005</v>
      </c>
      <c r="O212" s="183">
        <v>2815512.17</v>
      </c>
      <c r="P212" s="183">
        <v>700465</v>
      </c>
      <c r="Q212" s="183">
        <v>22163593</v>
      </c>
      <c r="R212" s="183">
        <v>996663.63</v>
      </c>
      <c r="S212" s="183">
        <v>979804.42</v>
      </c>
      <c r="T212" s="183">
        <v>16455421.939999999</v>
      </c>
      <c r="U212" s="183">
        <v>7906919.4699999997</v>
      </c>
      <c r="V212" s="183">
        <v>317640</v>
      </c>
      <c r="W212" s="183">
        <v>843559.32</v>
      </c>
      <c r="X212" s="183">
        <v>1293089.05</v>
      </c>
      <c r="Y212" s="183">
        <v>1579712</v>
      </c>
      <c r="Z212" s="183">
        <v>5890102.4699999997</v>
      </c>
      <c r="AA212" s="183">
        <v>7381983.5499999998</v>
      </c>
      <c r="AB212" s="183">
        <v>1520689.13</v>
      </c>
      <c r="AC212" s="183">
        <v>9490040.5</v>
      </c>
      <c r="AD212" s="183">
        <v>1257309.42</v>
      </c>
      <c r="AE212" s="183">
        <v>2878373</v>
      </c>
      <c r="AF212" s="183">
        <v>2422908</v>
      </c>
      <c r="AG212" s="183">
        <v>2005943.05</v>
      </c>
      <c r="AH212" s="183">
        <v>2035392</v>
      </c>
      <c r="AI212" s="183">
        <v>51400222</v>
      </c>
      <c r="AJ212" s="183">
        <v>2677065.63</v>
      </c>
      <c r="AK212" s="183">
        <v>1912937.67</v>
      </c>
      <c r="AL212" s="183">
        <v>979809.12</v>
      </c>
      <c r="AM212" s="183">
        <v>742987.37</v>
      </c>
      <c r="AN212" s="183">
        <v>1406737.86</v>
      </c>
      <c r="AO212" s="183">
        <v>1701925.14</v>
      </c>
      <c r="AP212" s="183">
        <v>944258.5</v>
      </c>
      <c r="AQ212" s="183">
        <v>2384395.62</v>
      </c>
      <c r="AR212" s="183">
        <v>732296.55</v>
      </c>
      <c r="AS212" s="183">
        <v>1617963.01</v>
      </c>
      <c r="AT212" s="183">
        <v>905367</v>
      </c>
      <c r="AU212" s="183">
        <v>10440772.869999999</v>
      </c>
      <c r="AV212" s="183">
        <v>922679.32</v>
      </c>
      <c r="AW212" s="183">
        <v>1303730.43</v>
      </c>
      <c r="AX212" s="183">
        <v>1274952</v>
      </c>
      <c r="AY212" s="183">
        <v>896520</v>
      </c>
      <c r="AZ212" s="183">
        <v>604585</v>
      </c>
      <c r="BA212" s="183">
        <v>1429960</v>
      </c>
      <c r="BB212" s="183">
        <v>18493971.25</v>
      </c>
      <c r="BC212" s="183">
        <v>2309197.7000000002</v>
      </c>
      <c r="BD212" s="183">
        <v>16524</v>
      </c>
      <c r="BE212" s="183">
        <v>5278930</v>
      </c>
      <c r="BF212" s="183">
        <v>4193306.1</v>
      </c>
      <c r="BG212" s="183">
        <v>759206</v>
      </c>
      <c r="BH212" s="183">
        <v>7673409.2998000002</v>
      </c>
      <c r="BI212" s="183">
        <v>7194515.5</v>
      </c>
      <c r="BJ212" s="183">
        <v>2160846</v>
      </c>
      <c r="BK212" s="183">
        <v>737022</v>
      </c>
      <c r="BL212" s="183">
        <v>604559</v>
      </c>
      <c r="BM212" s="183">
        <v>17005316</v>
      </c>
      <c r="BN212" s="183">
        <v>9063061.5999999996</v>
      </c>
      <c r="BO212" s="183">
        <v>4839784</v>
      </c>
      <c r="BP212" s="183">
        <v>1302203.8500000001</v>
      </c>
      <c r="BQ212" s="183">
        <v>350850.2</v>
      </c>
      <c r="BR212" s="183">
        <v>709529.84</v>
      </c>
      <c r="BS212" s="183">
        <v>66180</v>
      </c>
      <c r="BT212" s="183">
        <v>14661625</v>
      </c>
      <c r="BU212" s="183">
        <v>946578.01</v>
      </c>
      <c r="BV212" s="183">
        <v>1406953</v>
      </c>
      <c r="BW212" s="183">
        <v>5949400.4699999997</v>
      </c>
      <c r="BX212" s="183">
        <v>6922789.9900000002</v>
      </c>
      <c r="BY212" s="183">
        <v>9240565</v>
      </c>
      <c r="BZ212" s="183">
        <v>3062544.1</v>
      </c>
      <c r="CA212" s="183">
        <v>2491461.69</v>
      </c>
      <c r="CB212" s="183">
        <v>3734491</v>
      </c>
      <c r="CC212" s="205">
        <f t="shared" si="40"/>
        <v>431323862.26980007</v>
      </c>
      <c r="CD212" s="101"/>
      <c r="CE212" s="101"/>
      <c r="CF212" s="101"/>
      <c r="CG212" s="101"/>
      <c r="CH212" s="101"/>
      <c r="CI212" s="101"/>
    </row>
    <row r="213" spans="1:87" s="102" customFormat="1" ht="25.5" customHeight="1">
      <c r="A213" s="134" t="s">
        <v>1650</v>
      </c>
      <c r="B213" s="295" t="s">
        <v>41</v>
      </c>
      <c r="C213" s="296" t="s">
        <v>738</v>
      </c>
      <c r="D213" s="297">
        <v>52030</v>
      </c>
      <c r="E213" s="103" t="s">
        <v>739</v>
      </c>
      <c r="F213" s="298" t="s">
        <v>742</v>
      </c>
      <c r="G213" s="299" t="s">
        <v>743</v>
      </c>
      <c r="H213" s="204">
        <v>104454</v>
      </c>
      <c r="I213" s="183">
        <v>2637</v>
      </c>
      <c r="J213" s="183">
        <v>1315888.33</v>
      </c>
      <c r="K213" s="183">
        <v>0</v>
      </c>
      <c r="L213" s="183">
        <v>309737.5</v>
      </c>
      <c r="M213" s="183">
        <v>1653118.69</v>
      </c>
      <c r="N213" s="183">
        <v>16722676.869999999</v>
      </c>
      <c r="O213" s="183">
        <v>39640</v>
      </c>
      <c r="P213" s="183">
        <v>265540</v>
      </c>
      <c r="Q213" s="183">
        <v>511600</v>
      </c>
      <c r="R213" s="183">
        <v>0</v>
      </c>
      <c r="S213" s="183">
        <v>190100</v>
      </c>
      <c r="T213" s="183">
        <v>2535564</v>
      </c>
      <c r="U213" s="183">
        <v>1306791.57</v>
      </c>
      <c r="V213" s="183">
        <v>0</v>
      </c>
      <c r="W213" s="183">
        <v>0</v>
      </c>
      <c r="X213" s="183">
        <v>0</v>
      </c>
      <c r="Y213" s="183">
        <v>415337</v>
      </c>
      <c r="Z213" s="183">
        <v>936974.83</v>
      </c>
      <c r="AA213" s="183">
        <v>234389.89</v>
      </c>
      <c r="AB213" s="183">
        <v>207375.87</v>
      </c>
      <c r="AC213" s="183">
        <v>3017207.76</v>
      </c>
      <c r="AD213" s="183">
        <v>649855.92000000004</v>
      </c>
      <c r="AE213" s="183">
        <v>173951</v>
      </c>
      <c r="AF213" s="183">
        <v>3056346</v>
      </c>
      <c r="AG213" s="183">
        <v>345857.32</v>
      </c>
      <c r="AH213" s="183">
        <v>143299</v>
      </c>
      <c r="AI213" s="183">
        <v>10079411</v>
      </c>
      <c r="AJ213" s="183">
        <v>0</v>
      </c>
      <c r="AK213" s="183">
        <v>0</v>
      </c>
      <c r="AL213" s="183">
        <v>490204.33</v>
      </c>
      <c r="AM213" s="183">
        <v>13500</v>
      </c>
      <c r="AN213" s="183">
        <v>315033.78000000003</v>
      </c>
      <c r="AO213" s="183">
        <v>284475</v>
      </c>
      <c r="AP213" s="183">
        <v>870248.55</v>
      </c>
      <c r="AQ213" s="183">
        <v>913446.8</v>
      </c>
      <c r="AR213" s="183">
        <v>362021.29</v>
      </c>
      <c r="AS213" s="183">
        <v>210558.81</v>
      </c>
      <c r="AT213" s="183">
        <v>147847</v>
      </c>
      <c r="AU213" s="183">
        <v>2903964.77</v>
      </c>
      <c r="AV213" s="183">
        <v>1575288.41</v>
      </c>
      <c r="AW213" s="183">
        <v>654821.49</v>
      </c>
      <c r="AX213" s="183">
        <v>853275.35</v>
      </c>
      <c r="AY213" s="183">
        <v>615572.38</v>
      </c>
      <c r="AZ213" s="183">
        <v>593153</v>
      </c>
      <c r="BA213" s="183">
        <v>626990</v>
      </c>
      <c r="BB213" s="183">
        <v>0</v>
      </c>
      <c r="BC213" s="183">
        <v>739656.39</v>
      </c>
      <c r="BD213" s="183">
        <v>1369675</v>
      </c>
      <c r="BE213" s="183">
        <v>0</v>
      </c>
      <c r="BF213" s="183">
        <v>0</v>
      </c>
      <c r="BG213" s="183">
        <v>0</v>
      </c>
      <c r="BH213" s="183">
        <v>1589067.91</v>
      </c>
      <c r="BI213" s="183">
        <v>0</v>
      </c>
      <c r="BJ213" s="183">
        <v>2304585</v>
      </c>
      <c r="BK213" s="183">
        <v>0</v>
      </c>
      <c r="BL213" s="183">
        <v>354906</v>
      </c>
      <c r="BM213" s="183">
        <v>2254723.4</v>
      </c>
      <c r="BN213" s="183">
        <v>613611.18000000005</v>
      </c>
      <c r="BO213" s="183">
        <v>1670998</v>
      </c>
      <c r="BP213" s="183">
        <v>392837.51</v>
      </c>
      <c r="BQ213" s="183">
        <v>0</v>
      </c>
      <c r="BR213" s="183">
        <v>202561.13</v>
      </c>
      <c r="BS213" s="183">
        <v>255805.34</v>
      </c>
      <c r="BT213" s="183">
        <v>8026568.5</v>
      </c>
      <c r="BU213" s="183">
        <v>1516899.54</v>
      </c>
      <c r="BV213" s="183">
        <v>1816491</v>
      </c>
      <c r="BW213" s="183">
        <v>1651868.6</v>
      </c>
      <c r="BX213" s="183">
        <v>2642732.0299999998</v>
      </c>
      <c r="BY213" s="183">
        <v>607669</v>
      </c>
      <c r="BZ213" s="183">
        <v>2076257.62</v>
      </c>
      <c r="CA213" s="183">
        <v>1338360</v>
      </c>
      <c r="CB213" s="183">
        <v>472061</v>
      </c>
      <c r="CC213" s="205">
        <f t="shared" si="40"/>
        <v>87545488.660000011</v>
      </c>
      <c r="CD213" s="101"/>
      <c r="CE213" s="101"/>
      <c r="CF213" s="101"/>
      <c r="CG213" s="101"/>
      <c r="CH213" s="101"/>
      <c r="CI213" s="101"/>
    </row>
    <row r="214" spans="1:87" s="102" customFormat="1" ht="25.5" customHeight="1">
      <c r="A214" s="134" t="s">
        <v>1650</v>
      </c>
      <c r="B214" s="295" t="s">
        <v>41</v>
      </c>
      <c r="C214" s="296" t="s">
        <v>738</v>
      </c>
      <c r="D214" s="297">
        <v>52020</v>
      </c>
      <c r="E214" s="103" t="s">
        <v>744</v>
      </c>
      <c r="F214" s="298" t="s">
        <v>745</v>
      </c>
      <c r="G214" s="299" t="s">
        <v>746</v>
      </c>
      <c r="H214" s="204">
        <v>65806848</v>
      </c>
      <c r="I214" s="183">
        <v>15911495.75</v>
      </c>
      <c r="J214" s="183">
        <v>19600855.969999999</v>
      </c>
      <c r="K214" s="183">
        <v>10524370</v>
      </c>
      <c r="L214" s="183">
        <v>6409915.75</v>
      </c>
      <c r="M214" s="183">
        <v>1572002.12</v>
      </c>
      <c r="N214" s="183">
        <v>68606574.489999995</v>
      </c>
      <c r="O214" s="183">
        <v>11890442.65</v>
      </c>
      <c r="P214" s="183">
        <v>1787951.82</v>
      </c>
      <c r="Q214" s="183">
        <v>30564053.199999999</v>
      </c>
      <c r="R214" s="183">
        <v>3736988</v>
      </c>
      <c r="S214" s="183">
        <v>9260089.1699999999</v>
      </c>
      <c r="T214" s="183">
        <v>17328734</v>
      </c>
      <c r="U214" s="183">
        <v>12626884.050000001</v>
      </c>
      <c r="V214" s="183">
        <v>1565410</v>
      </c>
      <c r="W214" s="183">
        <v>4461791.49</v>
      </c>
      <c r="X214" s="183">
        <v>6668860</v>
      </c>
      <c r="Y214" s="183">
        <v>2411643</v>
      </c>
      <c r="Z214" s="183">
        <v>49381678.479999997</v>
      </c>
      <c r="AA214" s="183">
        <v>14802470.83</v>
      </c>
      <c r="AB214" s="183">
        <v>6625351.5099999998</v>
      </c>
      <c r="AC214" s="183">
        <v>15101627.289999999</v>
      </c>
      <c r="AD214" s="183">
        <v>3781009.63</v>
      </c>
      <c r="AE214" s="183">
        <v>7042597.5599999996</v>
      </c>
      <c r="AF214" s="183">
        <v>6141372</v>
      </c>
      <c r="AG214" s="183">
        <v>3014732.68</v>
      </c>
      <c r="AH214" s="183">
        <v>2702663</v>
      </c>
      <c r="AI214" s="183">
        <v>62707330</v>
      </c>
      <c r="AJ214" s="183">
        <v>2597887.66</v>
      </c>
      <c r="AK214" s="183">
        <v>3606929.56</v>
      </c>
      <c r="AL214" s="183">
        <v>2673883.56</v>
      </c>
      <c r="AM214" s="183">
        <v>3705439.6</v>
      </c>
      <c r="AN214" s="183">
        <v>5688627.3799999999</v>
      </c>
      <c r="AO214" s="183">
        <v>4756874.5</v>
      </c>
      <c r="AP214" s="183">
        <v>3958197.33</v>
      </c>
      <c r="AQ214" s="183">
        <v>6767730.29</v>
      </c>
      <c r="AR214" s="183">
        <v>3747373.72</v>
      </c>
      <c r="AS214" s="183">
        <v>3614860.49</v>
      </c>
      <c r="AT214" s="183">
        <v>3393168</v>
      </c>
      <c r="AU214" s="183">
        <v>20621249.489999998</v>
      </c>
      <c r="AV214" s="183">
        <v>265766.67</v>
      </c>
      <c r="AW214" s="183">
        <v>3615481.21</v>
      </c>
      <c r="AX214" s="183">
        <v>3845639.82</v>
      </c>
      <c r="AY214" s="183">
        <v>2604037.4500000002</v>
      </c>
      <c r="AZ214" s="183">
        <v>380769</v>
      </c>
      <c r="BA214" s="183">
        <v>3456878.38</v>
      </c>
      <c r="BB214" s="183">
        <v>61229942.240000002</v>
      </c>
      <c r="BC214" s="183">
        <v>5487634.4800000004</v>
      </c>
      <c r="BD214" s="183">
        <v>5189747.38</v>
      </c>
      <c r="BE214" s="183">
        <v>14333806</v>
      </c>
      <c r="BF214" s="183">
        <v>12630454.890000001</v>
      </c>
      <c r="BG214" s="183">
        <v>6706221</v>
      </c>
      <c r="BH214" s="183">
        <v>9646942</v>
      </c>
      <c r="BI214" s="183">
        <v>11483632</v>
      </c>
      <c r="BJ214" s="183">
        <v>4276087</v>
      </c>
      <c r="BK214" s="183">
        <v>1964734.35</v>
      </c>
      <c r="BL214" s="183">
        <v>1347999</v>
      </c>
      <c r="BM214" s="183">
        <v>23924280</v>
      </c>
      <c r="BN214" s="183">
        <v>22754744.52</v>
      </c>
      <c r="BO214" s="183">
        <v>0</v>
      </c>
      <c r="BP214" s="183">
        <v>1671847.29</v>
      </c>
      <c r="BQ214" s="183">
        <v>3669604.14</v>
      </c>
      <c r="BR214" s="183">
        <v>4307122.37</v>
      </c>
      <c r="BS214" s="183">
        <v>2746</v>
      </c>
      <c r="BT214" s="183">
        <v>35863584.840000004</v>
      </c>
      <c r="BU214" s="183">
        <v>1901485.76</v>
      </c>
      <c r="BV214" s="183">
        <v>2497006</v>
      </c>
      <c r="BW214" s="183">
        <v>4783222.1100000003</v>
      </c>
      <c r="BX214" s="183">
        <v>4402758.71</v>
      </c>
      <c r="BY214" s="183">
        <v>14098365</v>
      </c>
      <c r="BZ214" s="183">
        <v>2343657.94</v>
      </c>
      <c r="CA214" s="183">
        <v>0</v>
      </c>
      <c r="CB214" s="183">
        <v>1149795</v>
      </c>
      <c r="CC214" s="205">
        <f t="shared" si="40"/>
        <v>799003956.57000017</v>
      </c>
      <c r="CD214" s="101"/>
      <c r="CE214" s="101"/>
      <c r="CF214" s="101"/>
      <c r="CG214" s="101"/>
      <c r="CH214" s="101"/>
      <c r="CI214" s="101"/>
    </row>
    <row r="215" spans="1:87" s="102" customFormat="1" ht="25.5" customHeight="1">
      <c r="A215" s="134" t="s">
        <v>1650</v>
      </c>
      <c r="B215" s="295" t="s">
        <v>41</v>
      </c>
      <c r="C215" s="296" t="s">
        <v>738</v>
      </c>
      <c r="D215" s="297">
        <v>52020</v>
      </c>
      <c r="E215" s="103" t="s">
        <v>744</v>
      </c>
      <c r="F215" s="298" t="s">
        <v>747</v>
      </c>
      <c r="G215" s="299" t="s">
        <v>748</v>
      </c>
      <c r="H215" s="204">
        <v>22976745</v>
      </c>
      <c r="I215" s="183">
        <v>5740996.5800000001</v>
      </c>
      <c r="J215" s="183">
        <v>4579929.78</v>
      </c>
      <c r="K215" s="183">
        <v>1166324</v>
      </c>
      <c r="L215" s="183">
        <v>1881661.6</v>
      </c>
      <c r="M215" s="183">
        <v>1333620</v>
      </c>
      <c r="N215" s="183">
        <v>46869797.969999999</v>
      </c>
      <c r="O215" s="183">
        <v>5134927.42</v>
      </c>
      <c r="P215" s="183">
        <v>3351256.87</v>
      </c>
      <c r="Q215" s="183">
        <v>0</v>
      </c>
      <c r="R215" s="183">
        <v>1874296.51</v>
      </c>
      <c r="S215" s="183">
        <v>7972429.2000000002</v>
      </c>
      <c r="T215" s="183">
        <v>7970055</v>
      </c>
      <c r="U215" s="183">
        <v>7928571.8799999999</v>
      </c>
      <c r="V215" s="183">
        <v>755193</v>
      </c>
      <c r="W215" s="183">
        <v>2387476.9300000002</v>
      </c>
      <c r="X215" s="183">
        <v>562680</v>
      </c>
      <c r="Y215" s="183">
        <v>1159210</v>
      </c>
      <c r="Z215" s="183">
        <v>22985038.420000002</v>
      </c>
      <c r="AA215" s="183">
        <v>2289505.71</v>
      </c>
      <c r="AB215" s="183">
        <v>2215874.84</v>
      </c>
      <c r="AC215" s="183">
        <v>9014565.7100000009</v>
      </c>
      <c r="AD215" s="183">
        <v>3653112.74</v>
      </c>
      <c r="AE215" s="183">
        <v>1573390</v>
      </c>
      <c r="AF215" s="183">
        <v>5205596.09</v>
      </c>
      <c r="AG215" s="183">
        <v>1081797.26</v>
      </c>
      <c r="AH215" s="183">
        <v>1733482</v>
      </c>
      <c r="AI215" s="183">
        <v>26039691</v>
      </c>
      <c r="AJ215" s="183">
        <v>4232514.1900000004</v>
      </c>
      <c r="AK215" s="183">
        <v>0</v>
      </c>
      <c r="AL215" s="183">
        <v>1919703.55</v>
      </c>
      <c r="AM215" s="183">
        <v>1214730</v>
      </c>
      <c r="AN215" s="183">
        <v>2893813.03</v>
      </c>
      <c r="AO215" s="183">
        <v>3444396.66</v>
      </c>
      <c r="AP215" s="183">
        <v>2788174.01</v>
      </c>
      <c r="AQ215" s="183">
        <v>2838123.27</v>
      </c>
      <c r="AR215" s="183">
        <v>2696049.06</v>
      </c>
      <c r="AS215" s="183">
        <v>1949994.09</v>
      </c>
      <c r="AT215" s="183">
        <v>1623588</v>
      </c>
      <c r="AU215" s="183">
        <v>13858853.390000001</v>
      </c>
      <c r="AV215" s="183">
        <v>5139301.79</v>
      </c>
      <c r="AW215" s="183">
        <v>2510384.79</v>
      </c>
      <c r="AX215" s="183">
        <v>1318288.1299999999</v>
      </c>
      <c r="AY215" s="183">
        <v>2387278.16</v>
      </c>
      <c r="AZ215" s="183">
        <v>2464427</v>
      </c>
      <c r="BA215" s="183">
        <v>1009784.2</v>
      </c>
      <c r="BB215" s="183">
        <v>0</v>
      </c>
      <c r="BC215" s="183">
        <v>3249954</v>
      </c>
      <c r="BD215" s="183">
        <v>2092602.26</v>
      </c>
      <c r="BE215" s="183">
        <v>0</v>
      </c>
      <c r="BF215" s="183">
        <v>0</v>
      </c>
      <c r="BG215" s="183">
        <v>67760</v>
      </c>
      <c r="BH215" s="183">
        <v>4916504.5599999996</v>
      </c>
      <c r="BI215" s="183">
        <v>0</v>
      </c>
      <c r="BJ215" s="183">
        <v>2847633</v>
      </c>
      <c r="BK215" s="183">
        <v>948786.61</v>
      </c>
      <c r="BL215" s="183">
        <v>1228200</v>
      </c>
      <c r="BM215" s="183">
        <v>23865277</v>
      </c>
      <c r="BN215" s="183">
        <v>10467488.380000001</v>
      </c>
      <c r="BO215" s="183">
        <v>0</v>
      </c>
      <c r="BP215" s="183">
        <v>1435650.49</v>
      </c>
      <c r="BQ215" s="183">
        <v>1828660.65</v>
      </c>
      <c r="BR215" s="183">
        <v>5032216.5199999996</v>
      </c>
      <c r="BS215" s="183">
        <v>3468870</v>
      </c>
      <c r="BT215" s="183">
        <v>13585565</v>
      </c>
      <c r="BU215" s="183">
        <v>2978064.9</v>
      </c>
      <c r="BV215" s="183">
        <v>3224760</v>
      </c>
      <c r="BW215" s="183">
        <v>2500533</v>
      </c>
      <c r="BX215" s="183">
        <v>2058017.57</v>
      </c>
      <c r="BY215" s="183">
        <v>1945340</v>
      </c>
      <c r="BZ215" s="183">
        <v>1594346.29</v>
      </c>
      <c r="CA215" s="183">
        <v>2550407.1</v>
      </c>
      <c r="CB215" s="183">
        <v>583622</v>
      </c>
      <c r="CC215" s="205">
        <f t="shared" si="40"/>
        <v>346196888.15999997</v>
      </c>
      <c r="CD215" s="101"/>
      <c r="CE215" s="101"/>
      <c r="CF215" s="101"/>
      <c r="CG215" s="101"/>
      <c r="CH215" s="101"/>
      <c r="CI215" s="101"/>
    </row>
    <row r="216" spans="1:87" s="102" customFormat="1" ht="25.5" customHeight="1">
      <c r="A216" s="134" t="s">
        <v>1650</v>
      </c>
      <c r="B216" s="295" t="s">
        <v>41</v>
      </c>
      <c r="C216" s="296" t="s">
        <v>738</v>
      </c>
      <c r="D216" s="297">
        <v>52040</v>
      </c>
      <c r="E216" s="103" t="s">
        <v>749</v>
      </c>
      <c r="F216" s="298" t="s">
        <v>750</v>
      </c>
      <c r="G216" s="299" t="s">
        <v>751</v>
      </c>
      <c r="H216" s="204">
        <v>0</v>
      </c>
      <c r="I216" s="183">
        <v>3994399.88</v>
      </c>
      <c r="J216" s="183">
        <v>237435</v>
      </c>
      <c r="K216" s="183">
        <v>5711138.54</v>
      </c>
      <c r="L216" s="183">
        <v>1189034</v>
      </c>
      <c r="M216" s="183">
        <v>0</v>
      </c>
      <c r="N216" s="183">
        <v>2843775</v>
      </c>
      <c r="O216" s="183">
        <v>10386614</v>
      </c>
      <c r="P216" s="183">
        <v>1116167.8999999999</v>
      </c>
      <c r="Q216" s="183">
        <v>26299975</v>
      </c>
      <c r="R216" s="183">
        <v>1320865.75</v>
      </c>
      <c r="S216" s="183">
        <v>5074112.96</v>
      </c>
      <c r="T216" s="183">
        <v>2709107</v>
      </c>
      <c r="U216" s="183">
        <v>5138084</v>
      </c>
      <c r="V216" s="183">
        <v>0</v>
      </c>
      <c r="W216" s="183">
        <v>2801388.13</v>
      </c>
      <c r="X216" s="183">
        <v>0</v>
      </c>
      <c r="Y216" s="183">
        <v>3214335</v>
      </c>
      <c r="Z216" s="183">
        <v>3064100.61</v>
      </c>
      <c r="AA216" s="183">
        <v>888684.76</v>
      </c>
      <c r="AB216" s="183">
        <v>743915.94</v>
      </c>
      <c r="AC216" s="183">
        <v>773110</v>
      </c>
      <c r="AD216" s="183">
        <v>0</v>
      </c>
      <c r="AE216" s="183">
        <v>0</v>
      </c>
      <c r="AF216" s="183">
        <v>832403.52</v>
      </c>
      <c r="AG216" s="183">
        <v>0</v>
      </c>
      <c r="AH216" s="183">
        <v>0</v>
      </c>
      <c r="AI216" s="183">
        <v>0</v>
      </c>
      <c r="AJ216" s="183">
        <v>549770.03</v>
      </c>
      <c r="AK216" s="183">
        <v>0</v>
      </c>
      <c r="AL216" s="183">
        <v>0</v>
      </c>
      <c r="AM216" s="183">
        <v>0</v>
      </c>
      <c r="AN216" s="183">
        <v>37800</v>
      </c>
      <c r="AO216" s="183">
        <v>0</v>
      </c>
      <c r="AP216" s="183">
        <v>0</v>
      </c>
      <c r="AQ216" s="183">
        <v>0</v>
      </c>
      <c r="AR216" s="183">
        <v>0</v>
      </c>
      <c r="AS216" s="183">
        <v>536760</v>
      </c>
      <c r="AT216" s="183">
        <v>0</v>
      </c>
      <c r="AU216" s="183">
        <v>2032530</v>
      </c>
      <c r="AV216" s="183">
        <v>0</v>
      </c>
      <c r="AW216" s="183">
        <v>1089305</v>
      </c>
      <c r="AX216" s="183">
        <v>754000</v>
      </c>
      <c r="AY216" s="183">
        <v>2311726.4</v>
      </c>
      <c r="AZ216" s="183">
        <v>0</v>
      </c>
      <c r="BA216" s="183">
        <v>0</v>
      </c>
      <c r="BB216" s="183">
        <v>0</v>
      </c>
      <c r="BC216" s="183">
        <v>0</v>
      </c>
      <c r="BD216" s="183">
        <v>5250</v>
      </c>
      <c r="BE216" s="183">
        <v>0</v>
      </c>
      <c r="BF216" s="183">
        <v>0</v>
      </c>
      <c r="BG216" s="183">
        <v>0</v>
      </c>
      <c r="BH216" s="183">
        <v>0</v>
      </c>
      <c r="BI216" s="183">
        <v>0</v>
      </c>
      <c r="BJ216" s="183">
        <v>0</v>
      </c>
      <c r="BK216" s="183">
        <v>0</v>
      </c>
      <c r="BL216" s="183">
        <v>0</v>
      </c>
      <c r="BM216" s="183">
        <v>451481.78</v>
      </c>
      <c r="BN216" s="183">
        <v>0</v>
      </c>
      <c r="BO216" s="183">
        <v>118300</v>
      </c>
      <c r="BP216" s="183">
        <v>172501</v>
      </c>
      <c r="BQ216" s="183">
        <v>370428</v>
      </c>
      <c r="BR216" s="183">
        <v>0</v>
      </c>
      <c r="BS216" s="183">
        <v>0</v>
      </c>
      <c r="BT216" s="183">
        <v>533010</v>
      </c>
      <c r="BU216" s="183">
        <v>0</v>
      </c>
      <c r="BV216" s="183">
        <v>0</v>
      </c>
      <c r="BW216" s="183">
        <v>0</v>
      </c>
      <c r="BX216" s="183">
        <v>0</v>
      </c>
      <c r="BY216" s="183">
        <v>86320</v>
      </c>
      <c r="BZ216" s="183">
        <v>0</v>
      </c>
      <c r="CA216" s="183">
        <v>0</v>
      </c>
      <c r="CB216" s="183">
        <v>0</v>
      </c>
      <c r="CC216" s="205">
        <f t="shared" si="40"/>
        <v>87387829.200000003</v>
      </c>
      <c r="CD216" s="101"/>
      <c r="CE216" s="101"/>
      <c r="CF216" s="101"/>
      <c r="CG216" s="101"/>
      <c r="CH216" s="101"/>
      <c r="CI216" s="101"/>
    </row>
    <row r="217" spans="1:87" s="102" customFormat="1" ht="25.5" customHeight="1">
      <c r="A217" s="134" t="s">
        <v>1650</v>
      </c>
      <c r="B217" s="295" t="s">
        <v>41</v>
      </c>
      <c r="C217" s="296" t="s">
        <v>738</v>
      </c>
      <c r="D217" s="297">
        <v>52040</v>
      </c>
      <c r="E217" s="103" t="s">
        <v>749</v>
      </c>
      <c r="F217" s="298" t="s">
        <v>752</v>
      </c>
      <c r="G217" s="299" t="s">
        <v>753</v>
      </c>
      <c r="H217" s="204">
        <v>0</v>
      </c>
      <c r="I217" s="183">
        <v>3898751.11</v>
      </c>
      <c r="J217" s="183">
        <v>0</v>
      </c>
      <c r="K217" s="183">
        <v>200674</v>
      </c>
      <c r="L217" s="183">
        <v>0</v>
      </c>
      <c r="M217" s="183">
        <v>0</v>
      </c>
      <c r="N217" s="183">
        <v>1263774</v>
      </c>
      <c r="O217" s="183">
        <v>1623527</v>
      </c>
      <c r="P217" s="183">
        <v>0</v>
      </c>
      <c r="Q217" s="183">
        <v>162200</v>
      </c>
      <c r="R217" s="183">
        <v>114549</v>
      </c>
      <c r="S217" s="183">
        <v>1337126.5</v>
      </c>
      <c r="T217" s="183">
        <v>324575</v>
      </c>
      <c r="U217" s="183">
        <v>2193689</v>
      </c>
      <c r="V217" s="183">
        <v>0</v>
      </c>
      <c r="W217" s="183">
        <v>0</v>
      </c>
      <c r="X217" s="183">
        <v>0</v>
      </c>
      <c r="Y217" s="183">
        <v>1308683.5</v>
      </c>
      <c r="Z217" s="183">
        <v>0</v>
      </c>
      <c r="AA217" s="183">
        <v>50778.8</v>
      </c>
      <c r="AB217" s="183">
        <v>38940</v>
      </c>
      <c r="AC217" s="183">
        <v>44020</v>
      </c>
      <c r="AD217" s="183">
        <v>96260</v>
      </c>
      <c r="AE217" s="183">
        <v>0</v>
      </c>
      <c r="AF217" s="183">
        <v>729040.88</v>
      </c>
      <c r="AG217" s="183">
        <v>0</v>
      </c>
      <c r="AH217" s="183">
        <v>0</v>
      </c>
      <c r="AI217" s="183">
        <v>0</v>
      </c>
      <c r="AJ217" s="183">
        <v>215417.4</v>
      </c>
      <c r="AK217" s="183">
        <v>0</v>
      </c>
      <c r="AL217" s="183">
        <v>0</v>
      </c>
      <c r="AM217" s="183">
        <v>0</v>
      </c>
      <c r="AN217" s="183">
        <v>0</v>
      </c>
      <c r="AO217" s="183">
        <v>0</v>
      </c>
      <c r="AP217" s="183">
        <v>0</v>
      </c>
      <c r="AQ217" s="183">
        <v>0</v>
      </c>
      <c r="AR217" s="183">
        <v>0</v>
      </c>
      <c r="AS217" s="183">
        <v>0</v>
      </c>
      <c r="AT217" s="183">
        <v>19143</v>
      </c>
      <c r="AU217" s="183">
        <v>0</v>
      </c>
      <c r="AV217" s="183">
        <v>0</v>
      </c>
      <c r="AW217" s="183">
        <v>0</v>
      </c>
      <c r="AX217" s="183">
        <v>0</v>
      </c>
      <c r="AY217" s="183">
        <v>0</v>
      </c>
      <c r="AZ217" s="183">
        <v>0</v>
      </c>
      <c r="BA217" s="183">
        <v>0</v>
      </c>
      <c r="BB217" s="183">
        <v>0</v>
      </c>
      <c r="BC217" s="183">
        <v>0</v>
      </c>
      <c r="BD217" s="183">
        <v>2100</v>
      </c>
      <c r="BE217" s="183">
        <v>0</v>
      </c>
      <c r="BF217" s="183">
        <v>0</v>
      </c>
      <c r="BG217" s="183">
        <v>845296</v>
      </c>
      <c r="BH217" s="183">
        <v>0</v>
      </c>
      <c r="BI217" s="183">
        <v>0</v>
      </c>
      <c r="BJ217" s="183">
        <v>0</v>
      </c>
      <c r="BK217" s="183">
        <v>0</v>
      </c>
      <c r="BL217" s="183">
        <v>0</v>
      </c>
      <c r="BM217" s="183">
        <v>363234.85</v>
      </c>
      <c r="BN217" s="183">
        <v>0</v>
      </c>
      <c r="BO217" s="183">
        <v>0</v>
      </c>
      <c r="BP217" s="183">
        <v>19254</v>
      </c>
      <c r="BQ217" s="183">
        <v>186844</v>
      </c>
      <c r="BR217" s="183">
        <v>0</v>
      </c>
      <c r="BS217" s="183">
        <v>0</v>
      </c>
      <c r="BT217" s="183">
        <v>0</v>
      </c>
      <c r="BU217" s="183">
        <v>0</v>
      </c>
      <c r="BV217" s="183">
        <v>0</v>
      </c>
      <c r="BW217" s="183">
        <v>0</v>
      </c>
      <c r="BX217" s="183">
        <v>0</v>
      </c>
      <c r="BY217" s="183">
        <v>0</v>
      </c>
      <c r="BZ217" s="183">
        <v>0</v>
      </c>
      <c r="CA217" s="183">
        <v>0</v>
      </c>
      <c r="CB217" s="183">
        <v>0</v>
      </c>
      <c r="CC217" s="205">
        <f t="shared" si="40"/>
        <v>15037878.040000001</v>
      </c>
      <c r="CD217" s="101"/>
      <c r="CE217" s="101"/>
      <c r="CF217" s="101"/>
      <c r="CG217" s="101"/>
      <c r="CH217" s="101"/>
      <c r="CI217" s="101"/>
    </row>
    <row r="218" spans="1:87" s="311" customFormat="1">
      <c r="A218" s="309"/>
      <c r="B218" s="421" t="s">
        <v>754</v>
      </c>
      <c r="C218" s="422"/>
      <c r="D218" s="422"/>
      <c r="E218" s="422"/>
      <c r="F218" s="422"/>
      <c r="G218" s="423"/>
      <c r="H218" s="207">
        <f>SUM(H212:H217)</f>
        <v>111741304.12</v>
      </c>
      <c r="I218" s="207">
        <f t="shared" ref="I218:BT218" si="43">SUM(I212:I217)</f>
        <v>36513504.660000004</v>
      </c>
      <c r="J218" s="207">
        <f t="shared" si="43"/>
        <v>39353164.469999999</v>
      </c>
      <c r="K218" s="207">
        <f t="shared" si="43"/>
        <v>22012706.539999999</v>
      </c>
      <c r="L218" s="207">
        <f t="shared" si="43"/>
        <v>11820998.17</v>
      </c>
      <c r="M218" s="207">
        <f t="shared" si="43"/>
        <v>7167358.7299999995</v>
      </c>
      <c r="N218" s="207">
        <f t="shared" si="43"/>
        <v>208754349.70000002</v>
      </c>
      <c r="O218" s="207">
        <f t="shared" si="43"/>
        <v>31890663.240000002</v>
      </c>
      <c r="P218" s="207">
        <f t="shared" si="43"/>
        <v>7221381.5899999999</v>
      </c>
      <c r="Q218" s="207">
        <f t="shared" si="43"/>
        <v>79701421.200000003</v>
      </c>
      <c r="R218" s="207">
        <f t="shared" si="43"/>
        <v>8043362.8899999997</v>
      </c>
      <c r="S218" s="207">
        <f t="shared" si="43"/>
        <v>24813662.25</v>
      </c>
      <c r="T218" s="207">
        <f t="shared" si="43"/>
        <v>47323456.939999998</v>
      </c>
      <c r="U218" s="207">
        <f t="shared" si="43"/>
        <v>37100939.969999999</v>
      </c>
      <c r="V218" s="207">
        <f t="shared" si="43"/>
        <v>2638243</v>
      </c>
      <c r="W218" s="207">
        <f t="shared" si="43"/>
        <v>10494215.870000001</v>
      </c>
      <c r="X218" s="207">
        <f t="shared" si="43"/>
        <v>8524629.0500000007</v>
      </c>
      <c r="Y218" s="207">
        <f t="shared" si="43"/>
        <v>10088920.5</v>
      </c>
      <c r="Z218" s="207">
        <f t="shared" si="43"/>
        <v>82257894.809999987</v>
      </c>
      <c r="AA218" s="207">
        <f t="shared" si="43"/>
        <v>25647813.540000003</v>
      </c>
      <c r="AB218" s="207">
        <f t="shared" si="43"/>
        <v>11352147.289999999</v>
      </c>
      <c r="AC218" s="207">
        <f t="shared" si="43"/>
        <v>37440571.259999998</v>
      </c>
      <c r="AD218" s="207">
        <f t="shared" si="43"/>
        <v>9437547.7100000009</v>
      </c>
      <c r="AE218" s="207">
        <f t="shared" si="43"/>
        <v>11668311.559999999</v>
      </c>
      <c r="AF218" s="207">
        <f t="shared" si="43"/>
        <v>18387666.489999998</v>
      </c>
      <c r="AG218" s="207">
        <f t="shared" si="43"/>
        <v>6448330.3100000005</v>
      </c>
      <c r="AH218" s="207">
        <f t="shared" si="43"/>
        <v>6614836</v>
      </c>
      <c r="AI218" s="207">
        <f t="shared" si="43"/>
        <v>150226654</v>
      </c>
      <c r="AJ218" s="207">
        <f t="shared" si="43"/>
        <v>10272654.91</v>
      </c>
      <c r="AK218" s="207">
        <f t="shared" si="43"/>
        <v>5519867.2300000004</v>
      </c>
      <c r="AL218" s="207">
        <f t="shared" si="43"/>
        <v>6063600.5599999996</v>
      </c>
      <c r="AM218" s="207">
        <f t="shared" si="43"/>
        <v>5676656.9699999997</v>
      </c>
      <c r="AN218" s="207">
        <f t="shared" si="43"/>
        <v>10342012.049999999</v>
      </c>
      <c r="AO218" s="207">
        <f t="shared" si="43"/>
        <v>10187671.300000001</v>
      </c>
      <c r="AP218" s="207">
        <f t="shared" si="43"/>
        <v>8560878.3900000006</v>
      </c>
      <c r="AQ218" s="207">
        <f t="shared" si="43"/>
        <v>12903695.98</v>
      </c>
      <c r="AR218" s="207">
        <f t="shared" si="43"/>
        <v>7537740.620000001</v>
      </c>
      <c r="AS218" s="207">
        <f t="shared" si="43"/>
        <v>7930136.4000000004</v>
      </c>
      <c r="AT218" s="207">
        <f t="shared" si="43"/>
        <v>6089113</v>
      </c>
      <c r="AU218" s="207">
        <f t="shared" si="43"/>
        <v>49857370.519999996</v>
      </c>
      <c r="AV218" s="207">
        <f t="shared" si="43"/>
        <v>7903036.1899999995</v>
      </c>
      <c r="AW218" s="207">
        <f t="shared" si="43"/>
        <v>9173722.9199999999</v>
      </c>
      <c r="AX218" s="207">
        <f t="shared" si="43"/>
        <v>8046155.2999999998</v>
      </c>
      <c r="AY218" s="207">
        <f t="shared" si="43"/>
        <v>8815134.3900000006</v>
      </c>
      <c r="AZ218" s="207">
        <f t="shared" si="43"/>
        <v>4042934</v>
      </c>
      <c r="BA218" s="207">
        <f t="shared" si="43"/>
        <v>6523612.5800000001</v>
      </c>
      <c r="BB218" s="207">
        <f t="shared" si="43"/>
        <v>79723913.49000001</v>
      </c>
      <c r="BC218" s="207">
        <f t="shared" si="43"/>
        <v>11786442.57</v>
      </c>
      <c r="BD218" s="207">
        <f t="shared" si="43"/>
        <v>8675898.6400000006</v>
      </c>
      <c r="BE218" s="207">
        <f t="shared" si="43"/>
        <v>19612736</v>
      </c>
      <c r="BF218" s="207">
        <f t="shared" si="43"/>
        <v>16823760.990000002</v>
      </c>
      <c r="BG218" s="207">
        <f t="shared" si="43"/>
        <v>8378483</v>
      </c>
      <c r="BH218" s="207">
        <f t="shared" si="43"/>
        <v>23825923.769799996</v>
      </c>
      <c r="BI218" s="207">
        <f t="shared" si="43"/>
        <v>18678147.5</v>
      </c>
      <c r="BJ218" s="207">
        <f t="shared" si="43"/>
        <v>11589151</v>
      </c>
      <c r="BK218" s="207">
        <f t="shared" si="43"/>
        <v>3650542.96</v>
      </c>
      <c r="BL218" s="207">
        <f t="shared" si="43"/>
        <v>3535664</v>
      </c>
      <c r="BM218" s="207">
        <f t="shared" si="43"/>
        <v>67864313.029999986</v>
      </c>
      <c r="BN218" s="207">
        <f t="shared" si="43"/>
        <v>42898905.68</v>
      </c>
      <c r="BO218" s="207">
        <f t="shared" si="43"/>
        <v>6629082</v>
      </c>
      <c r="BP218" s="207">
        <f t="shared" si="43"/>
        <v>4994294.1400000006</v>
      </c>
      <c r="BQ218" s="207">
        <f t="shared" si="43"/>
        <v>6406386.9900000002</v>
      </c>
      <c r="BR218" s="207">
        <f t="shared" si="43"/>
        <v>10251429.859999999</v>
      </c>
      <c r="BS218" s="207">
        <f t="shared" si="43"/>
        <v>3793601.34</v>
      </c>
      <c r="BT218" s="207">
        <f t="shared" si="43"/>
        <v>72670353.340000004</v>
      </c>
      <c r="BU218" s="207">
        <f t="shared" ref="BU218:CB218" si="44">SUM(BU212:BU217)</f>
        <v>7343028.209999999</v>
      </c>
      <c r="BV218" s="207">
        <f t="shared" si="44"/>
        <v>8945210</v>
      </c>
      <c r="BW218" s="207">
        <f t="shared" si="44"/>
        <v>14885024.18</v>
      </c>
      <c r="BX218" s="207">
        <f t="shared" si="44"/>
        <v>16026298.300000001</v>
      </c>
      <c r="BY218" s="207">
        <f t="shared" si="44"/>
        <v>25978259</v>
      </c>
      <c r="BZ218" s="207">
        <f t="shared" si="44"/>
        <v>9076805.9499999993</v>
      </c>
      <c r="CA218" s="207">
        <f t="shared" si="44"/>
        <v>6380228.79</v>
      </c>
      <c r="CB218" s="207">
        <f t="shared" si="44"/>
        <v>5939969</v>
      </c>
      <c r="CC218" s="207">
        <f>SUM(CC212:CC217)</f>
        <v>1766495902.8998001</v>
      </c>
      <c r="CD218" s="310"/>
      <c r="CE218" s="310"/>
      <c r="CF218" s="310"/>
      <c r="CG218" s="310"/>
      <c r="CH218" s="310"/>
      <c r="CI218" s="310"/>
    </row>
    <row r="219" spans="1:87" s="102" customFormat="1">
      <c r="A219" s="134" t="s">
        <v>1650</v>
      </c>
      <c r="B219" s="295" t="s">
        <v>43</v>
      </c>
      <c r="C219" s="296" t="s">
        <v>44</v>
      </c>
      <c r="D219" s="297">
        <v>51070</v>
      </c>
      <c r="E219" s="103" t="s">
        <v>755</v>
      </c>
      <c r="F219" s="298" t="s">
        <v>756</v>
      </c>
      <c r="G219" s="299" t="s">
        <v>757</v>
      </c>
      <c r="H219" s="204">
        <v>0</v>
      </c>
      <c r="I219" s="204">
        <v>62915</v>
      </c>
      <c r="J219" s="204">
        <v>2235620</v>
      </c>
      <c r="K219" s="204">
        <v>449767</v>
      </c>
      <c r="L219" s="204">
        <v>717103.36</v>
      </c>
      <c r="M219" s="204">
        <v>23380</v>
      </c>
      <c r="N219" s="204">
        <v>0</v>
      </c>
      <c r="O219" s="204">
        <v>0</v>
      </c>
      <c r="P219" s="204">
        <v>0</v>
      </c>
      <c r="Q219" s="204">
        <v>0</v>
      </c>
      <c r="R219" s="204">
        <v>0</v>
      </c>
      <c r="S219" s="204">
        <v>0</v>
      </c>
      <c r="T219" s="204">
        <v>0</v>
      </c>
      <c r="U219" s="204">
        <v>3398471.84</v>
      </c>
      <c r="V219" s="204">
        <v>0</v>
      </c>
      <c r="W219" s="204">
        <v>0</v>
      </c>
      <c r="X219" s="204">
        <v>0</v>
      </c>
      <c r="Y219" s="204">
        <v>0</v>
      </c>
      <c r="Z219" s="204">
        <v>15000</v>
      </c>
      <c r="AA219" s="204">
        <v>0</v>
      </c>
      <c r="AB219" s="204">
        <v>310754</v>
      </c>
      <c r="AC219" s="204">
        <v>0</v>
      </c>
      <c r="AD219" s="204">
        <v>0</v>
      </c>
      <c r="AE219" s="204">
        <v>0</v>
      </c>
      <c r="AF219" s="204">
        <v>0</v>
      </c>
      <c r="AG219" s="204">
        <v>0</v>
      </c>
      <c r="AH219" s="204">
        <v>0</v>
      </c>
      <c r="AI219" s="204">
        <v>1157345</v>
      </c>
      <c r="AJ219" s="204">
        <v>0</v>
      </c>
      <c r="AK219" s="204">
        <v>0</v>
      </c>
      <c r="AL219" s="204">
        <v>0</v>
      </c>
      <c r="AM219" s="204">
        <v>0</v>
      </c>
      <c r="AN219" s="204">
        <v>0</v>
      </c>
      <c r="AO219" s="204">
        <v>0</v>
      </c>
      <c r="AP219" s="204">
        <v>0</v>
      </c>
      <c r="AQ219" s="204">
        <v>148975.5</v>
      </c>
      <c r="AR219" s="204">
        <v>0</v>
      </c>
      <c r="AS219" s="204">
        <v>5000</v>
      </c>
      <c r="AT219" s="204">
        <v>19724</v>
      </c>
      <c r="AU219" s="204">
        <v>1503350</v>
      </c>
      <c r="AV219" s="204">
        <v>0</v>
      </c>
      <c r="AW219" s="204">
        <v>0</v>
      </c>
      <c r="AX219" s="204">
        <v>0</v>
      </c>
      <c r="AY219" s="204">
        <v>0</v>
      </c>
      <c r="AZ219" s="204">
        <v>0</v>
      </c>
      <c r="BA219" s="204">
        <v>0</v>
      </c>
      <c r="BB219" s="204">
        <v>0</v>
      </c>
      <c r="BC219" s="204">
        <v>0</v>
      </c>
      <c r="BD219" s="204">
        <v>139120</v>
      </c>
      <c r="BE219" s="204">
        <v>0</v>
      </c>
      <c r="BF219" s="204">
        <v>0</v>
      </c>
      <c r="BG219" s="204">
        <v>747372</v>
      </c>
      <c r="BH219" s="204">
        <v>0</v>
      </c>
      <c r="BI219" s="204">
        <v>0</v>
      </c>
      <c r="BJ219" s="204">
        <v>245950</v>
      </c>
      <c r="BK219" s="204">
        <v>0</v>
      </c>
      <c r="BL219" s="204">
        <v>0</v>
      </c>
      <c r="BM219" s="204">
        <v>0</v>
      </c>
      <c r="BN219" s="204">
        <v>0</v>
      </c>
      <c r="BO219" s="204">
        <v>0</v>
      </c>
      <c r="BP219" s="204">
        <v>0</v>
      </c>
      <c r="BQ219" s="204">
        <v>31520</v>
      </c>
      <c r="BR219" s="204">
        <v>0</v>
      </c>
      <c r="BS219" s="204">
        <v>0</v>
      </c>
      <c r="BT219" s="204">
        <v>1005190</v>
      </c>
      <c r="BU219" s="204">
        <v>0</v>
      </c>
      <c r="BV219" s="204">
        <v>0</v>
      </c>
      <c r="BW219" s="204">
        <v>0</v>
      </c>
      <c r="BX219" s="204">
        <v>172520</v>
      </c>
      <c r="BY219" s="204">
        <v>1186830</v>
      </c>
      <c r="BZ219" s="204">
        <v>146760</v>
      </c>
      <c r="CA219" s="204">
        <v>0</v>
      </c>
      <c r="CB219" s="204">
        <v>0</v>
      </c>
      <c r="CC219" s="205">
        <f t="shared" si="40"/>
        <v>13722667.699999999</v>
      </c>
      <c r="CD219" s="101"/>
      <c r="CE219" s="101"/>
      <c r="CF219" s="101"/>
      <c r="CG219" s="101"/>
      <c r="CH219" s="101"/>
      <c r="CI219" s="101"/>
    </row>
    <row r="220" spans="1:87" s="102" customFormat="1">
      <c r="A220" s="134" t="s">
        <v>1650</v>
      </c>
      <c r="B220" s="295" t="s">
        <v>43</v>
      </c>
      <c r="C220" s="296" t="s">
        <v>44</v>
      </c>
      <c r="D220" s="297"/>
      <c r="E220" s="103"/>
      <c r="F220" s="298" t="s">
        <v>758</v>
      </c>
      <c r="G220" s="299" t="s">
        <v>1711</v>
      </c>
      <c r="H220" s="204">
        <v>12586480</v>
      </c>
      <c r="I220" s="183">
        <v>2072945</v>
      </c>
      <c r="J220" s="183">
        <v>3972340</v>
      </c>
      <c r="K220" s="183">
        <v>11093743.029999999</v>
      </c>
      <c r="L220" s="183">
        <v>0</v>
      </c>
      <c r="M220" s="183">
        <v>162240</v>
      </c>
      <c r="N220" s="183">
        <v>34949920</v>
      </c>
      <c r="O220" s="183">
        <v>2594050</v>
      </c>
      <c r="P220" s="183">
        <v>825900</v>
      </c>
      <c r="Q220" s="183">
        <v>12327370</v>
      </c>
      <c r="R220" s="183">
        <v>904700</v>
      </c>
      <c r="S220" s="183">
        <v>1276100</v>
      </c>
      <c r="T220" s="183">
        <v>4649925</v>
      </c>
      <c r="U220" s="183">
        <v>3632325</v>
      </c>
      <c r="V220" s="183">
        <v>481200</v>
      </c>
      <c r="W220" s="183">
        <v>1608125</v>
      </c>
      <c r="X220" s="183">
        <v>979500</v>
      </c>
      <c r="Y220" s="183">
        <v>745380</v>
      </c>
      <c r="Z220" s="183">
        <v>17726545</v>
      </c>
      <c r="AA220" s="183">
        <v>3591080</v>
      </c>
      <c r="AB220" s="183">
        <v>1022200</v>
      </c>
      <c r="AC220" s="183">
        <v>0</v>
      </c>
      <c r="AD220" s="183">
        <v>452198</v>
      </c>
      <c r="AE220" s="183">
        <v>1396052</v>
      </c>
      <c r="AF220" s="183">
        <v>0</v>
      </c>
      <c r="AG220" s="183">
        <v>491760</v>
      </c>
      <c r="AH220" s="183">
        <v>409920</v>
      </c>
      <c r="AI220" s="183">
        <v>21245870</v>
      </c>
      <c r="AJ220" s="183">
        <v>875365.67</v>
      </c>
      <c r="AK220" s="183">
        <v>360720</v>
      </c>
      <c r="AL220" s="183">
        <v>786882</v>
      </c>
      <c r="AM220" s="183">
        <v>443120</v>
      </c>
      <c r="AN220" s="183">
        <v>1327235</v>
      </c>
      <c r="AO220" s="183">
        <v>512160</v>
      </c>
      <c r="AP220" s="183">
        <v>512840</v>
      </c>
      <c r="AQ220" s="183">
        <v>1207900</v>
      </c>
      <c r="AR220" s="183">
        <v>698740</v>
      </c>
      <c r="AS220" s="183">
        <v>819200</v>
      </c>
      <c r="AT220" s="183">
        <v>447600</v>
      </c>
      <c r="AU220" s="183">
        <v>9935267</v>
      </c>
      <c r="AV220" s="183">
        <v>3735099</v>
      </c>
      <c r="AW220" s="183">
        <v>819520</v>
      </c>
      <c r="AX220" s="183">
        <v>753840</v>
      </c>
      <c r="AY220" s="183">
        <v>480624</v>
      </c>
      <c r="AZ220" s="183">
        <v>1812970</v>
      </c>
      <c r="BA220" s="183">
        <v>408660</v>
      </c>
      <c r="BB220" s="183">
        <v>15700155</v>
      </c>
      <c r="BC220" s="183">
        <v>12180</v>
      </c>
      <c r="BD220" s="183">
        <v>0</v>
      </c>
      <c r="BE220" s="183">
        <v>0</v>
      </c>
      <c r="BF220" s="183">
        <v>12574415.75</v>
      </c>
      <c r="BG220" s="183">
        <v>0</v>
      </c>
      <c r="BH220" s="183">
        <v>2222100</v>
      </c>
      <c r="BI220" s="183">
        <v>1830030</v>
      </c>
      <c r="BJ220" s="183">
        <v>503176</v>
      </c>
      <c r="BK220" s="183">
        <v>379680</v>
      </c>
      <c r="BL220" s="183">
        <v>272880</v>
      </c>
      <c r="BM220" s="183">
        <v>14904030</v>
      </c>
      <c r="BN220" s="183">
        <v>29793349.59</v>
      </c>
      <c r="BO220" s="183">
        <v>960100</v>
      </c>
      <c r="BP220" s="183">
        <v>206460</v>
      </c>
      <c r="BQ220" s="183">
        <v>814240</v>
      </c>
      <c r="BR220" s="183">
        <v>469080</v>
      </c>
      <c r="BS220" s="183">
        <v>525850</v>
      </c>
      <c r="BT220" s="183">
        <v>9553187.5</v>
      </c>
      <c r="BU220" s="183">
        <v>644400</v>
      </c>
      <c r="BV220" s="183">
        <v>738000</v>
      </c>
      <c r="BW220" s="183">
        <v>0</v>
      </c>
      <c r="BX220" s="183">
        <v>1393770</v>
      </c>
      <c r="BY220" s="183">
        <v>2945685</v>
      </c>
      <c r="BZ220" s="183">
        <v>385800</v>
      </c>
      <c r="CA220" s="183">
        <v>0</v>
      </c>
      <c r="CB220" s="183">
        <v>471600</v>
      </c>
      <c r="CC220" s="205">
        <f t="shared" si="40"/>
        <v>264435779.53999999</v>
      </c>
      <c r="CD220" s="101"/>
      <c r="CE220" s="101"/>
      <c r="CF220" s="101"/>
      <c r="CG220" s="101"/>
      <c r="CH220" s="101"/>
      <c r="CI220" s="101"/>
    </row>
    <row r="221" spans="1:87" s="102" customFormat="1">
      <c r="A221" s="134" t="s">
        <v>1650</v>
      </c>
      <c r="B221" s="295" t="s">
        <v>43</v>
      </c>
      <c r="C221" s="296" t="s">
        <v>44</v>
      </c>
      <c r="D221" s="297">
        <v>52070</v>
      </c>
      <c r="E221" s="103" t="s">
        <v>759</v>
      </c>
      <c r="F221" s="298" t="s">
        <v>760</v>
      </c>
      <c r="G221" s="299" t="s">
        <v>1712</v>
      </c>
      <c r="H221" s="204">
        <v>21681902</v>
      </c>
      <c r="I221" s="183">
        <v>5483066.6600000001</v>
      </c>
      <c r="J221" s="183">
        <v>6247355.9500000002</v>
      </c>
      <c r="K221" s="183">
        <v>2358500</v>
      </c>
      <c r="L221" s="183">
        <v>1746709.83</v>
      </c>
      <c r="M221" s="183">
        <v>927854.83</v>
      </c>
      <c r="N221" s="183">
        <v>31317198</v>
      </c>
      <c r="O221" s="183">
        <v>4410690</v>
      </c>
      <c r="P221" s="183">
        <v>1094321</v>
      </c>
      <c r="Q221" s="183">
        <v>11095086</v>
      </c>
      <c r="R221" s="183">
        <v>1065528</v>
      </c>
      <c r="S221" s="183">
        <v>3099133</v>
      </c>
      <c r="T221" s="183">
        <v>7111976</v>
      </c>
      <c r="U221" s="183">
        <v>5885702</v>
      </c>
      <c r="V221" s="183">
        <v>572350</v>
      </c>
      <c r="W221" s="183">
        <v>2267558.5099999998</v>
      </c>
      <c r="X221" s="183">
        <v>1566644</v>
      </c>
      <c r="Y221" s="183">
        <v>1172317</v>
      </c>
      <c r="Z221" s="183">
        <v>17085886.510000002</v>
      </c>
      <c r="AA221" s="183">
        <v>5446652</v>
      </c>
      <c r="AB221" s="183">
        <v>1414258</v>
      </c>
      <c r="AC221" s="183">
        <v>6265709</v>
      </c>
      <c r="AD221" s="183">
        <v>1191157</v>
      </c>
      <c r="AE221" s="183">
        <v>190000</v>
      </c>
      <c r="AF221" s="183">
        <v>897514</v>
      </c>
      <c r="AG221" s="183">
        <v>630000</v>
      </c>
      <c r="AH221" s="183">
        <v>604000</v>
      </c>
      <c r="AI221" s="183">
        <v>28161234.66</v>
      </c>
      <c r="AJ221" s="183">
        <v>702709</v>
      </c>
      <c r="AK221" s="183">
        <v>1084474</v>
      </c>
      <c r="AL221" s="183">
        <v>1047500</v>
      </c>
      <c r="AM221" s="183">
        <v>1088000</v>
      </c>
      <c r="AN221" s="183">
        <v>399241</v>
      </c>
      <c r="AO221" s="183">
        <v>0</v>
      </c>
      <c r="AP221" s="183">
        <v>1290544</v>
      </c>
      <c r="AQ221" s="183">
        <v>1868590</v>
      </c>
      <c r="AR221" s="183">
        <v>1186161</v>
      </c>
      <c r="AS221" s="183">
        <v>1402133</v>
      </c>
      <c r="AT221" s="183">
        <v>873918</v>
      </c>
      <c r="AU221" s="183">
        <v>9653666.7899999991</v>
      </c>
      <c r="AV221" s="183">
        <v>1129000</v>
      </c>
      <c r="AW221" s="183">
        <v>1283470.97</v>
      </c>
      <c r="AX221" s="183">
        <v>1007000</v>
      </c>
      <c r="AY221" s="183">
        <v>954500</v>
      </c>
      <c r="AZ221" s="183">
        <v>537500</v>
      </c>
      <c r="BA221" s="183">
        <v>582612.9</v>
      </c>
      <c r="BB221" s="183">
        <v>21983500</v>
      </c>
      <c r="BC221" s="183">
        <v>1324019</v>
      </c>
      <c r="BD221" s="183">
        <v>1836594</v>
      </c>
      <c r="BE221" s="183">
        <v>2597303</v>
      </c>
      <c r="BF221" s="183">
        <v>2666525</v>
      </c>
      <c r="BG221" s="183">
        <v>827480</v>
      </c>
      <c r="BH221" s="183">
        <v>3492493</v>
      </c>
      <c r="BI221" s="183">
        <v>1470354</v>
      </c>
      <c r="BJ221" s="183">
        <v>1440244</v>
      </c>
      <c r="BK221" s="183">
        <v>994148</v>
      </c>
      <c r="BL221" s="183">
        <v>696499</v>
      </c>
      <c r="BM221" s="183">
        <v>21612207</v>
      </c>
      <c r="BN221" s="183">
        <v>12791472</v>
      </c>
      <c r="BO221" s="183">
        <v>1628922</v>
      </c>
      <c r="BP221" s="183">
        <v>774000</v>
      </c>
      <c r="BQ221" s="183">
        <v>1351372</v>
      </c>
      <c r="BR221" s="183">
        <v>2172154</v>
      </c>
      <c r="BS221" s="183">
        <v>878951</v>
      </c>
      <c r="BT221" s="183">
        <v>11257822</v>
      </c>
      <c r="BU221" s="183">
        <v>1026175</v>
      </c>
      <c r="BV221" s="183">
        <v>1065500</v>
      </c>
      <c r="BW221" s="183">
        <v>1709016</v>
      </c>
      <c r="BX221" s="183">
        <v>1607500</v>
      </c>
      <c r="BY221" s="183">
        <v>4975990</v>
      </c>
      <c r="BZ221" s="183">
        <v>1240186</v>
      </c>
      <c r="CA221" s="183">
        <v>760500</v>
      </c>
      <c r="CB221" s="183">
        <v>866000</v>
      </c>
      <c r="CC221" s="205">
        <f t="shared" si="40"/>
        <v>302128250.61000001</v>
      </c>
      <c r="CD221" s="101"/>
      <c r="CE221" s="101"/>
      <c r="CF221" s="101"/>
      <c r="CG221" s="101"/>
      <c r="CH221" s="101"/>
      <c r="CI221" s="101"/>
    </row>
    <row r="222" spans="1:87" s="102" customFormat="1">
      <c r="A222" s="134" t="s">
        <v>1650</v>
      </c>
      <c r="B222" s="295" t="s">
        <v>43</v>
      </c>
      <c r="C222" s="296" t="s">
        <v>44</v>
      </c>
      <c r="D222" s="297">
        <v>52070</v>
      </c>
      <c r="E222" s="103" t="s">
        <v>759</v>
      </c>
      <c r="F222" s="298" t="s">
        <v>761</v>
      </c>
      <c r="G222" s="299" t="s">
        <v>1713</v>
      </c>
      <c r="H222" s="204">
        <v>1761480</v>
      </c>
      <c r="I222" s="183">
        <v>895233.34</v>
      </c>
      <c r="J222" s="183">
        <v>1399597.84</v>
      </c>
      <c r="K222" s="183">
        <v>265000</v>
      </c>
      <c r="L222" s="183">
        <v>103725</v>
      </c>
      <c r="M222" s="183">
        <v>18500</v>
      </c>
      <c r="N222" s="183">
        <v>3281768</v>
      </c>
      <c r="O222" s="183">
        <v>618901</v>
      </c>
      <c r="P222" s="183">
        <v>82781.350000000006</v>
      </c>
      <c r="Q222" s="183">
        <v>1699668</v>
      </c>
      <c r="R222" s="183">
        <v>89500</v>
      </c>
      <c r="S222" s="183">
        <v>124426.48</v>
      </c>
      <c r="T222" s="183">
        <v>711000</v>
      </c>
      <c r="U222" s="183">
        <v>645848</v>
      </c>
      <c r="V222" s="183">
        <v>24500</v>
      </c>
      <c r="W222" s="183">
        <v>82398.490000000005</v>
      </c>
      <c r="X222" s="183">
        <v>123903</v>
      </c>
      <c r="Y222" s="183">
        <v>75466</v>
      </c>
      <c r="Z222" s="183">
        <v>437416</v>
      </c>
      <c r="AA222" s="183">
        <v>470315</v>
      </c>
      <c r="AB222" s="183">
        <v>616000</v>
      </c>
      <c r="AC222" s="183">
        <v>646037.48</v>
      </c>
      <c r="AD222" s="183">
        <v>140983.88</v>
      </c>
      <c r="AE222" s="183">
        <v>87000</v>
      </c>
      <c r="AF222" s="183">
        <v>622850</v>
      </c>
      <c r="AG222" s="183">
        <v>74500</v>
      </c>
      <c r="AH222" s="183">
        <v>87150</v>
      </c>
      <c r="AI222" s="183">
        <v>3688596</v>
      </c>
      <c r="AJ222" s="183">
        <v>96814.39</v>
      </c>
      <c r="AK222" s="183">
        <v>32356</v>
      </c>
      <c r="AL222" s="183">
        <v>107595.1</v>
      </c>
      <c r="AM222" s="183">
        <v>97677.52</v>
      </c>
      <c r="AN222" s="183">
        <v>83741</v>
      </c>
      <c r="AO222" s="183">
        <v>84742</v>
      </c>
      <c r="AP222" s="183">
        <v>64875</v>
      </c>
      <c r="AQ222" s="183">
        <v>127266</v>
      </c>
      <c r="AR222" s="183">
        <v>77000</v>
      </c>
      <c r="AS222" s="183">
        <v>127184</v>
      </c>
      <c r="AT222" s="183">
        <v>45742</v>
      </c>
      <c r="AU222" s="183">
        <v>670566</v>
      </c>
      <c r="AV222" s="183">
        <v>172000</v>
      </c>
      <c r="AW222" s="183">
        <v>81500</v>
      </c>
      <c r="AX222" s="183">
        <v>85500</v>
      </c>
      <c r="AY222" s="183">
        <v>78500</v>
      </c>
      <c r="AZ222" s="183">
        <v>52000</v>
      </c>
      <c r="BA222" s="183">
        <v>59233.33</v>
      </c>
      <c r="BB222" s="183">
        <v>810259.23</v>
      </c>
      <c r="BC222" s="183">
        <v>69000</v>
      </c>
      <c r="BD222" s="183">
        <v>141074.72</v>
      </c>
      <c r="BE222" s="183">
        <v>146015</v>
      </c>
      <c r="BF222" s="183">
        <v>169353</v>
      </c>
      <c r="BG222" s="183">
        <v>190166</v>
      </c>
      <c r="BH222" s="183">
        <v>405169.82</v>
      </c>
      <c r="BI222" s="183">
        <v>352403</v>
      </c>
      <c r="BJ222" s="183">
        <v>107193</v>
      </c>
      <c r="BK222" s="183">
        <v>33500</v>
      </c>
      <c r="BL222" s="183">
        <v>31767</v>
      </c>
      <c r="BM222" s="183">
        <v>1345962</v>
      </c>
      <c r="BN222" s="183">
        <v>2610000</v>
      </c>
      <c r="BO222" s="183">
        <v>76500</v>
      </c>
      <c r="BP222" s="183">
        <v>9000</v>
      </c>
      <c r="BQ222" s="183">
        <v>0</v>
      </c>
      <c r="BR222" s="183">
        <v>28206</v>
      </c>
      <c r="BS222" s="183">
        <v>0</v>
      </c>
      <c r="BT222" s="183">
        <v>1294500</v>
      </c>
      <c r="BU222" s="183">
        <v>60886.78</v>
      </c>
      <c r="BV222" s="183">
        <v>83500</v>
      </c>
      <c r="BW222" s="183">
        <v>97000</v>
      </c>
      <c r="BX222" s="183">
        <v>247000</v>
      </c>
      <c r="BY222" s="183">
        <v>590549</v>
      </c>
      <c r="BZ222" s="183">
        <v>114000</v>
      </c>
      <c r="CA222" s="183">
        <v>126000</v>
      </c>
      <c r="CB222" s="183">
        <v>73000</v>
      </c>
      <c r="CC222" s="205">
        <f t="shared" si="40"/>
        <v>30230841.75</v>
      </c>
      <c r="CD222" s="101"/>
      <c r="CE222" s="101"/>
      <c r="CF222" s="101"/>
      <c r="CG222" s="101"/>
      <c r="CH222" s="101"/>
      <c r="CI222" s="101"/>
    </row>
    <row r="223" spans="1:87" s="102" customFormat="1">
      <c r="A223" s="134" t="s">
        <v>1650</v>
      </c>
      <c r="B223" s="295" t="s">
        <v>43</v>
      </c>
      <c r="C223" s="296" t="s">
        <v>44</v>
      </c>
      <c r="D223" s="297">
        <v>52090</v>
      </c>
      <c r="E223" s="103" t="s">
        <v>762</v>
      </c>
      <c r="F223" s="298" t="s">
        <v>763</v>
      </c>
      <c r="G223" s="299" t="s">
        <v>1714</v>
      </c>
      <c r="H223" s="204">
        <v>6922918</v>
      </c>
      <c r="I223" s="183">
        <v>0</v>
      </c>
      <c r="J223" s="183">
        <v>0</v>
      </c>
      <c r="K223" s="183">
        <v>0</v>
      </c>
      <c r="L223" s="183">
        <v>0</v>
      </c>
      <c r="M223" s="183">
        <v>0</v>
      </c>
      <c r="N223" s="183">
        <v>6487596</v>
      </c>
      <c r="O223" s="183">
        <v>0</v>
      </c>
      <c r="P223" s="183">
        <v>0</v>
      </c>
      <c r="Q223" s="183">
        <v>4725949.5</v>
      </c>
      <c r="R223" s="183">
        <v>0</v>
      </c>
      <c r="S223" s="183">
        <v>0</v>
      </c>
      <c r="T223" s="183">
        <v>0</v>
      </c>
      <c r="U223" s="183">
        <v>0</v>
      </c>
      <c r="V223" s="183">
        <v>0</v>
      </c>
      <c r="W223" s="183">
        <v>0</v>
      </c>
      <c r="X223" s="183">
        <v>0</v>
      </c>
      <c r="Y223" s="183">
        <v>0</v>
      </c>
      <c r="Z223" s="183">
        <v>7769191</v>
      </c>
      <c r="AA223" s="183">
        <v>0</v>
      </c>
      <c r="AB223" s="183">
        <v>0</v>
      </c>
      <c r="AC223" s="183">
        <v>0</v>
      </c>
      <c r="AD223" s="183">
        <v>0</v>
      </c>
      <c r="AE223" s="183">
        <v>0</v>
      </c>
      <c r="AF223" s="183">
        <v>0</v>
      </c>
      <c r="AG223" s="183">
        <v>0</v>
      </c>
      <c r="AH223" s="183">
        <v>0</v>
      </c>
      <c r="AI223" s="183">
        <v>7729634</v>
      </c>
      <c r="AJ223" s="183">
        <v>0</v>
      </c>
      <c r="AK223" s="183">
        <v>0</v>
      </c>
      <c r="AL223" s="183">
        <v>0</v>
      </c>
      <c r="AM223" s="183">
        <v>0</v>
      </c>
      <c r="AN223" s="183">
        <v>0</v>
      </c>
      <c r="AO223" s="183">
        <v>0</v>
      </c>
      <c r="AP223" s="183">
        <v>0</v>
      </c>
      <c r="AQ223" s="183">
        <v>0</v>
      </c>
      <c r="AR223" s="183">
        <v>0</v>
      </c>
      <c r="AS223" s="183">
        <v>0</v>
      </c>
      <c r="AT223" s="183">
        <v>0</v>
      </c>
      <c r="AU223" s="183">
        <v>3647390</v>
      </c>
      <c r="AV223" s="183">
        <v>0</v>
      </c>
      <c r="AW223" s="183">
        <v>0</v>
      </c>
      <c r="AX223" s="183">
        <v>0</v>
      </c>
      <c r="AY223" s="183">
        <v>0</v>
      </c>
      <c r="AZ223" s="183">
        <v>0</v>
      </c>
      <c r="BA223" s="183">
        <v>0</v>
      </c>
      <c r="BB223" s="183">
        <v>5270472</v>
      </c>
      <c r="BC223" s="183">
        <v>74880</v>
      </c>
      <c r="BD223" s="183">
        <v>0</v>
      </c>
      <c r="BE223" s="183">
        <v>0</v>
      </c>
      <c r="BF223" s="183">
        <v>0</v>
      </c>
      <c r="BG223" s="183">
        <v>718300</v>
      </c>
      <c r="BH223" s="183">
        <v>0</v>
      </c>
      <c r="BI223" s="183">
        <v>0</v>
      </c>
      <c r="BJ223" s="183">
        <v>0</v>
      </c>
      <c r="BK223" s="183">
        <v>0</v>
      </c>
      <c r="BL223" s="183">
        <v>0</v>
      </c>
      <c r="BM223" s="183">
        <v>25660336</v>
      </c>
      <c r="BN223" s="183">
        <v>69600</v>
      </c>
      <c r="BO223" s="183">
        <v>0</v>
      </c>
      <c r="BP223" s="183">
        <v>0</v>
      </c>
      <c r="BQ223" s="183">
        <v>0</v>
      </c>
      <c r="BR223" s="183">
        <v>0</v>
      </c>
      <c r="BS223" s="183">
        <v>32504</v>
      </c>
      <c r="BT223" s="183">
        <v>2079254</v>
      </c>
      <c r="BU223" s="183">
        <v>0</v>
      </c>
      <c r="BV223" s="183">
        <v>0</v>
      </c>
      <c r="BW223" s="183">
        <v>0</v>
      </c>
      <c r="BX223" s="183">
        <v>0</v>
      </c>
      <c r="BY223" s="183">
        <v>0</v>
      </c>
      <c r="BZ223" s="183">
        <v>0</v>
      </c>
      <c r="CA223" s="183">
        <v>0</v>
      </c>
      <c r="CB223" s="183">
        <v>0</v>
      </c>
      <c r="CC223" s="205">
        <f t="shared" si="40"/>
        <v>71188024.5</v>
      </c>
      <c r="CD223" s="101"/>
      <c r="CE223" s="101"/>
      <c r="CF223" s="101"/>
      <c r="CG223" s="101"/>
      <c r="CH223" s="101"/>
      <c r="CI223" s="101"/>
    </row>
    <row r="224" spans="1:87" s="102" customFormat="1">
      <c r="A224" s="134" t="s">
        <v>1650</v>
      </c>
      <c r="B224" s="295" t="s">
        <v>43</v>
      </c>
      <c r="C224" s="296" t="s">
        <v>44</v>
      </c>
      <c r="D224" s="297">
        <v>52090</v>
      </c>
      <c r="E224" s="103" t="s">
        <v>762</v>
      </c>
      <c r="F224" s="298" t="s">
        <v>764</v>
      </c>
      <c r="G224" s="299" t="s">
        <v>1715</v>
      </c>
      <c r="H224" s="204">
        <v>0</v>
      </c>
      <c r="I224" s="183">
        <v>0</v>
      </c>
      <c r="J224" s="183">
        <v>0</v>
      </c>
      <c r="K224" s="183">
        <v>0</v>
      </c>
      <c r="L224" s="183">
        <v>0</v>
      </c>
      <c r="M224" s="183">
        <v>0</v>
      </c>
      <c r="N224" s="183">
        <v>488314</v>
      </c>
      <c r="O224" s="183">
        <v>0</v>
      </c>
      <c r="P224" s="183">
        <v>0</v>
      </c>
      <c r="Q224" s="183">
        <v>57749.5</v>
      </c>
      <c r="R224" s="183">
        <v>0</v>
      </c>
      <c r="S224" s="183">
        <v>0</v>
      </c>
      <c r="T224" s="183">
        <v>0</v>
      </c>
      <c r="U224" s="183">
        <v>0</v>
      </c>
      <c r="V224" s="183">
        <v>0</v>
      </c>
      <c r="W224" s="183">
        <v>0</v>
      </c>
      <c r="X224" s="183">
        <v>0</v>
      </c>
      <c r="Y224" s="183">
        <v>0</v>
      </c>
      <c r="Z224" s="183">
        <v>0</v>
      </c>
      <c r="AA224" s="183">
        <v>0</v>
      </c>
      <c r="AB224" s="183">
        <v>0</v>
      </c>
      <c r="AC224" s="183">
        <v>0</v>
      </c>
      <c r="AD224" s="183">
        <v>0</v>
      </c>
      <c r="AE224" s="183">
        <v>0</v>
      </c>
      <c r="AF224" s="183">
        <v>0</v>
      </c>
      <c r="AG224" s="183">
        <v>0</v>
      </c>
      <c r="AH224" s="183">
        <v>0</v>
      </c>
      <c r="AI224" s="183">
        <v>1436506</v>
      </c>
      <c r="AJ224" s="183">
        <v>0</v>
      </c>
      <c r="AK224" s="183">
        <v>0</v>
      </c>
      <c r="AL224" s="183">
        <v>0</v>
      </c>
      <c r="AM224" s="183">
        <v>0</v>
      </c>
      <c r="AN224" s="183">
        <v>0</v>
      </c>
      <c r="AO224" s="183">
        <v>0</v>
      </c>
      <c r="AP224" s="183">
        <v>0</v>
      </c>
      <c r="AQ224" s="183">
        <v>0</v>
      </c>
      <c r="AR224" s="183">
        <v>0</v>
      </c>
      <c r="AS224" s="183">
        <v>0</v>
      </c>
      <c r="AT224" s="183">
        <v>0</v>
      </c>
      <c r="AU224" s="183">
        <v>97027</v>
      </c>
      <c r="AV224" s="183">
        <v>0</v>
      </c>
      <c r="AW224" s="183">
        <v>0</v>
      </c>
      <c r="AX224" s="183">
        <v>0</v>
      </c>
      <c r="AY224" s="183">
        <v>0</v>
      </c>
      <c r="AZ224" s="183">
        <v>0</v>
      </c>
      <c r="BA224" s="183">
        <v>0</v>
      </c>
      <c r="BB224" s="183">
        <v>0</v>
      </c>
      <c r="BC224" s="183">
        <v>0</v>
      </c>
      <c r="BD224" s="183">
        <v>0</v>
      </c>
      <c r="BE224" s="183">
        <v>0</v>
      </c>
      <c r="BF224" s="183">
        <v>0</v>
      </c>
      <c r="BG224" s="183">
        <v>0</v>
      </c>
      <c r="BH224" s="183">
        <v>0</v>
      </c>
      <c r="BI224" s="183">
        <v>0</v>
      </c>
      <c r="BJ224" s="183">
        <v>0</v>
      </c>
      <c r="BK224" s="183">
        <v>0</v>
      </c>
      <c r="BL224" s="183">
        <v>0</v>
      </c>
      <c r="BM224" s="183">
        <v>3200675</v>
      </c>
      <c r="BN224" s="183">
        <v>0</v>
      </c>
      <c r="BO224" s="183">
        <v>0</v>
      </c>
      <c r="BP224" s="183">
        <v>0</v>
      </c>
      <c r="BQ224" s="183">
        <v>0</v>
      </c>
      <c r="BR224" s="183">
        <v>0</v>
      </c>
      <c r="BS224" s="183">
        <v>69662</v>
      </c>
      <c r="BT224" s="183">
        <v>158902</v>
      </c>
      <c r="BU224" s="183">
        <v>0</v>
      </c>
      <c r="BV224" s="183">
        <v>0</v>
      </c>
      <c r="BW224" s="183">
        <v>0</v>
      </c>
      <c r="BX224" s="183">
        <v>0</v>
      </c>
      <c r="BY224" s="183">
        <v>0</v>
      </c>
      <c r="BZ224" s="183">
        <v>0</v>
      </c>
      <c r="CA224" s="183">
        <v>0</v>
      </c>
      <c r="CB224" s="183">
        <v>0</v>
      </c>
      <c r="CC224" s="205">
        <f t="shared" si="40"/>
        <v>5508835.5</v>
      </c>
      <c r="CD224" s="101"/>
      <c r="CE224" s="101"/>
      <c r="CF224" s="101"/>
      <c r="CG224" s="101"/>
      <c r="CH224" s="101"/>
      <c r="CI224" s="101"/>
    </row>
    <row r="225" spans="1:87" s="102" customFormat="1">
      <c r="A225" s="134" t="s">
        <v>1650</v>
      </c>
      <c r="B225" s="295" t="s">
        <v>43</v>
      </c>
      <c r="C225" s="296" t="s">
        <v>44</v>
      </c>
      <c r="D225" s="297">
        <v>52090</v>
      </c>
      <c r="E225" s="103" t="s">
        <v>762</v>
      </c>
      <c r="F225" s="298" t="s">
        <v>765</v>
      </c>
      <c r="G225" s="299" t="s">
        <v>1716</v>
      </c>
      <c r="H225" s="204">
        <v>0</v>
      </c>
      <c r="I225" s="183">
        <v>3849700</v>
      </c>
      <c r="J225" s="183">
        <v>5596900</v>
      </c>
      <c r="K225" s="183">
        <v>2572600</v>
      </c>
      <c r="L225" s="183">
        <v>2904500</v>
      </c>
      <c r="M225" s="183">
        <v>1642300</v>
      </c>
      <c r="N225" s="183">
        <v>0</v>
      </c>
      <c r="O225" s="183">
        <v>6093200</v>
      </c>
      <c r="P225" s="183">
        <v>1659225</v>
      </c>
      <c r="Q225" s="183">
        <v>0</v>
      </c>
      <c r="R225" s="183">
        <v>557000</v>
      </c>
      <c r="S225" s="183">
        <v>3331834</v>
      </c>
      <c r="T225" s="183">
        <v>5741036</v>
      </c>
      <c r="U225" s="183">
        <v>5202658</v>
      </c>
      <c r="V225" s="183">
        <v>2448400</v>
      </c>
      <c r="W225" s="183">
        <v>2584185</v>
      </c>
      <c r="X225" s="183">
        <v>2861578</v>
      </c>
      <c r="Y225" s="183">
        <v>924750</v>
      </c>
      <c r="Z225" s="183">
        <v>0</v>
      </c>
      <c r="AA225" s="183">
        <v>3209621</v>
      </c>
      <c r="AB225" s="183">
        <v>717600</v>
      </c>
      <c r="AC225" s="183">
        <v>3249474</v>
      </c>
      <c r="AD225" s="183">
        <v>0</v>
      </c>
      <c r="AE225" s="183">
        <v>0</v>
      </c>
      <c r="AF225" s="183">
        <v>0</v>
      </c>
      <c r="AG225" s="183">
        <v>5309303.46</v>
      </c>
      <c r="AH225" s="183">
        <v>0</v>
      </c>
      <c r="AI225" s="183">
        <v>0</v>
      </c>
      <c r="AJ225" s="183">
        <v>1337251</v>
      </c>
      <c r="AK225" s="183">
        <v>973252</v>
      </c>
      <c r="AL225" s="183">
        <v>1134229</v>
      </c>
      <c r="AM225" s="183">
        <v>935574</v>
      </c>
      <c r="AN225" s="183">
        <v>1634487</v>
      </c>
      <c r="AO225" s="183">
        <v>0</v>
      </c>
      <c r="AP225" s="183">
        <v>1123878</v>
      </c>
      <c r="AQ225" s="183">
        <v>2267150</v>
      </c>
      <c r="AR225" s="183">
        <v>1392599</v>
      </c>
      <c r="AS225" s="183">
        <v>1516824</v>
      </c>
      <c r="AT225" s="183">
        <v>1258210</v>
      </c>
      <c r="AU225" s="183">
        <v>0</v>
      </c>
      <c r="AV225" s="183">
        <v>1067554</v>
      </c>
      <c r="AW225" s="183">
        <v>589051</v>
      </c>
      <c r="AX225" s="183">
        <v>681254</v>
      </c>
      <c r="AY225" s="183">
        <v>699036</v>
      </c>
      <c r="AZ225" s="183">
        <v>554596</v>
      </c>
      <c r="BA225" s="183">
        <v>537192</v>
      </c>
      <c r="BB225" s="183">
        <v>0</v>
      </c>
      <c r="BC225" s="183">
        <v>1628000</v>
      </c>
      <c r="BD225" s="183">
        <v>1630961</v>
      </c>
      <c r="BE225" s="183">
        <v>2932566</v>
      </c>
      <c r="BF225" s="183">
        <v>0</v>
      </c>
      <c r="BG225" s="183">
        <v>368832</v>
      </c>
      <c r="BH225" s="183">
        <v>5145553</v>
      </c>
      <c r="BI225" s="183">
        <v>2645860</v>
      </c>
      <c r="BJ225" s="183">
        <v>1555292</v>
      </c>
      <c r="BK225" s="183">
        <v>2541100</v>
      </c>
      <c r="BL225" s="183">
        <v>686600</v>
      </c>
      <c r="BM225" s="183">
        <v>0</v>
      </c>
      <c r="BN225" s="183">
        <v>14416676</v>
      </c>
      <c r="BO225" s="183">
        <v>0</v>
      </c>
      <c r="BP225" s="183">
        <v>3112555.12</v>
      </c>
      <c r="BQ225" s="183">
        <v>4388228.5</v>
      </c>
      <c r="BR225" s="183">
        <v>1270740</v>
      </c>
      <c r="BS225" s="183">
        <v>3930111</v>
      </c>
      <c r="BT225" s="183">
        <v>0</v>
      </c>
      <c r="BU225" s="183">
        <v>1359087</v>
      </c>
      <c r="BV225" s="183">
        <v>1609600</v>
      </c>
      <c r="BW225" s="183">
        <v>1499122</v>
      </c>
      <c r="BX225" s="183">
        <v>2168784</v>
      </c>
      <c r="BY225" s="183">
        <v>1774308</v>
      </c>
      <c r="BZ225" s="183">
        <v>1802400</v>
      </c>
      <c r="CA225" s="183">
        <v>787934</v>
      </c>
      <c r="CB225" s="183">
        <v>812600</v>
      </c>
      <c r="CC225" s="205">
        <f t="shared" si="40"/>
        <v>136224911.08000001</v>
      </c>
      <c r="CD225" s="101"/>
      <c r="CE225" s="101"/>
      <c r="CF225" s="101"/>
      <c r="CG225" s="101"/>
      <c r="CH225" s="101"/>
      <c r="CI225" s="101"/>
    </row>
    <row r="226" spans="1:87" s="102" customFormat="1">
      <c r="A226" s="134" t="s">
        <v>1650</v>
      </c>
      <c r="B226" s="295" t="s">
        <v>43</v>
      </c>
      <c r="C226" s="296" t="s">
        <v>44</v>
      </c>
      <c r="D226" s="297">
        <v>52090</v>
      </c>
      <c r="E226" s="103" t="s">
        <v>762</v>
      </c>
      <c r="F226" s="298" t="s">
        <v>766</v>
      </c>
      <c r="G226" s="299" t="s">
        <v>1717</v>
      </c>
      <c r="H226" s="204">
        <v>0</v>
      </c>
      <c r="I226" s="183">
        <v>0</v>
      </c>
      <c r="J226" s="183">
        <v>0</v>
      </c>
      <c r="K226" s="183">
        <v>0</v>
      </c>
      <c r="L226" s="183">
        <v>0</v>
      </c>
      <c r="M226" s="183">
        <v>0</v>
      </c>
      <c r="N226" s="183">
        <v>0</v>
      </c>
      <c r="O226" s="183">
        <v>0</v>
      </c>
      <c r="P226" s="183">
        <v>30625</v>
      </c>
      <c r="Q226" s="183">
        <v>0</v>
      </c>
      <c r="R226" s="183">
        <v>0</v>
      </c>
      <c r="S226" s="183">
        <v>0</v>
      </c>
      <c r="T226" s="183">
        <v>0</v>
      </c>
      <c r="U226" s="183">
        <v>0</v>
      </c>
      <c r="V226" s="183">
        <v>0</v>
      </c>
      <c r="W226" s="183">
        <v>0</v>
      </c>
      <c r="X226" s="183">
        <v>94500</v>
      </c>
      <c r="Y226" s="183">
        <v>18400</v>
      </c>
      <c r="Z226" s="183">
        <v>0</v>
      </c>
      <c r="AA226" s="183">
        <v>332221</v>
      </c>
      <c r="AB226" s="183">
        <v>0</v>
      </c>
      <c r="AC226" s="183">
        <v>0</v>
      </c>
      <c r="AD226" s="183">
        <v>0</v>
      </c>
      <c r="AE226" s="183">
        <v>0</v>
      </c>
      <c r="AF226" s="183">
        <v>0</v>
      </c>
      <c r="AG226" s="183">
        <v>790300</v>
      </c>
      <c r="AH226" s="183">
        <v>0</v>
      </c>
      <c r="AI226" s="183">
        <v>0</v>
      </c>
      <c r="AJ226" s="183">
        <v>478000</v>
      </c>
      <c r="AK226" s="183">
        <v>0</v>
      </c>
      <c r="AL226" s="183">
        <v>0</v>
      </c>
      <c r="AM226" s="183">
        <v>0</v>
      </c>
      <c r="AN226" s="183">
        <v>0</v>
      </c>
      <c r="AO226" s="183">
        <v>0</v>
      </c>
      <c r="AP226" s="183">
        <v>28800</v>
      </c>
      <c r="AQ226" s="183">
        <v>0</v>
      </c>
      <c r="AR226" s="183">
        <v>0</v>
      </c>
      <c r="AS226" s="183">
        <v>0</v>
      </c>
      <c r="AT226" s="183">
        <v>0</v>
      </c>
      <c r="AU226" s="183">
        <v>0</v>
      </c>
      <c r="AV226" s="183">
        <v>0</v>
      </c>
      <c r="AW226" s="183">
        <v>0</v>
      </c>
      <c r="AX226" s="183">
        <v>0</v>
      </c>
      <c r="AY226" s="183">
        <v>0</v>
      </c>
      <c r="AZ226" s="183">
        <v>0</v>
      </c>
      <c r="BA226" s="183">
        <v>0</v>
      </c>
      <c r="BB226" s="183">
        <v>0</v>
      </c>
      <c r="BC226" s="183">
        <v>0</v>
      </c>
      <c r="BD226" s="183">
        <v>0</v>
      </c>
      <c r="BE226" s="183">
        <v>0</v>
      </c>
      <c r="BF226" s="183">
        <v>0</v>
      </c>
      <c r="BG226" s="183">
        <v>0</v>
      </c>
      <c r="BH226" s="183">
        <v>0</v>
      </c>
      <c r="BI226" s="183">
        <v>0</v>
      </c>
      <c r="BJ226" s="183">
        <v>281100</v>
      </c>
      <c r="BK226" s="183">
        <v>0</v>
      </c>
      <c r="BL226" s="183">
        <v>0</v>
      </c>
      <c r="BM226" s="183">
        <v>0</v>
      </c>
      <c r="BN226" s="183">
        <v>0</v>
      </c>
      <c r="BO226" s="183">
        <v>0</v>
      </c>
      <c r="BP226" s="183">
        <v>0</v>
      </c>
      <c r="BQ226" s="183">
        <v>204300</v>
      </c>
      <c r="BR226" s="183">
        <v>0</v>
      </c>
      <c r="BS226" s="183">
        <v>54100</v>
      </c>
      <c r="BT226" s="183">
        <v>0</v>
      </c>
      <c r="BU226" s="183">
        <v>0</v>
      </c>
      <c r="BV226" s="183">
        <v>0</v>
      </c>
      <c r="BW226" s="183">
        <v>0</v>
      </c>
      <c r="BX226" s="183">
        <v>0</v>
      </c>
      <c r="BY226" s="183">
        <v>0</v>
      </c>
      <c r="BZ226" s="183">
        <v>0</v>
      </c>
      <c r="CA226" s="183">
        <v>0</v>
      </c>
      <c r="CB226" s="183">
        <v>0</v>
      </c>
      <c r="CC226" s="205">
        <f t="shared" si="40"/>
        <v>2312346</v>
      </c>
      <c r="CD226" s="101"/>
      <c r="CE226" s="101"/>
      <c r="CF226" s="101"/>
      <c r="CG226" s="101"/>
      <c r="CH226" s="101"/>
      <c r="CI226" s="101"/>
    </row>
    <row r="227" spans="1:87" s="102" customFormat="1">
      <c r="A227" s="134" t="s">
        <v>1650</v>
      </c>
      <c r="B227" s="295" t="s">
        <v>43</v>
      </c>
      <c r="C227" s="296" t="s">
        <v>44</v>
      </c>
      <c r="D227" s="297"/>
      <c r="E227" s="103"/>
      <c r="F227" s="298" t="s">
        <v>1589</v>
      </c>
      <c r="G227" s="299" t="s">
        <v>1718</v>
      </c>
      <c r="H227" s="204">
        <v>45177489.380000003</v>
      </c>
      <c r="I227" s="183">
        <v>0</v>
      </c>
      <c r="J227" s="183">
        <v>6637841.9699999997</v>
      </c>
      <c r="K227" s="183">
        <v>0</v>
      </c>
      <c r="L227" s="183">
        <v>0</v>
      </c>
      <c r="M227" s="183">
        <v>0</v>
      </c>
      <c r="N227" s="183">
        <v>62122498.640000001</v>
      </c>
      <c r="O227" s="183">
        <v>4655912.25</v>
      </c>
      <c r="P227" s="183">
        <v>0</v>
      </c>
      <c r="Q227" s="183">
        <v>20751405.43</v>
      </c>
      <c r="R227" s="183">
        <v>0</v>
      </c>
      <c r="S227" s="183">
        <v>3535927.78</v>
      </c>
      <c r="T227" s="183">
        <v>3850348</v>
      </c>
      <c r="U227" s="183">
        <v>3970917.5</v>
      </c>
      <c r="V227" s="183">
        <v>0</v>
      </c>
      <c r="W227" s="183">
        <v>1375000</v>
      </c>
      <c r="X227" s="183">
        <v>0</v>
      </c>
      <c r="Y227" s="183">
        <v>0</v>
      </c>
      <c r="Z227" s="183">
        <v>27214510.800000001</v>
      </c>
      <c r="AA227" s="183">
        <v>0</v>
      </c>
      <c r="AB227" s="183">
        <v>975353</v>
      </c>
      <c r="AC227" s="183">
        <v>0</v>
      </c>
      <c r="AD227" s="183">
        <v>0</v>
      </c>
      <c r="AE227" s="183">
        <v>1053755.6100000001</v>
      </c>
      <c r="AF227" s="183">
        <v>2767000</v>
      </c>
      <c r="AG227" s="183">
        <v>435706.37</v>
      </c>
      <c r="AH227" s="183">
        <v>312192</v>
      </c>
      <c r="AI227" s="183">
        <v>69017302</v>
      </c>
      <c r="AJ227" s="183">
        <v>0</v>
      </c>
      <c r="AK227" s="183">
        <v>0</v>
      </c>
      <c r="AL227" s="183">
        <v>0</v>
      </c>
      <c r="AM227" s="183">
        <v>0</v>
      </c>
      <c r="AN227" s="183">
        <v>0</v>
      </c>
      <c r="AO227" s="183">
        <v>0</v>
      </c>
      <c r="AP227" s="183">
        <v>0</v>
      </c>
      <c r="AQ227" s="183">
        <v>0</v>
      </c>
      <c r="AR227" s="183">
        <v>0</v>
      </c>
      <c r="AS227" s="183">
        <v>0</v>
      </c>
      <c r="AT227" s="183">
        <v>4276</v>
      </c>
      <c r="AU227" s="183">
        <v>9088199.1300000008</v>
      </c>
      <c r="AV227" s="183">
        <v>0</v>
      </c>
      <c r="AW227" s="183">
        <v>0</v>
      </c>
      <c r="AX227" s="183">
        <v>0</v>
      </c>
      <c r="AY227" s="183">
        <v>0</v>
      </c>
      <c r="AZ227" s="183">
        <v>0</v>
      </c>
      <c r="BA227" s="183">
        <v>0</v>
      </c>
      <c r="BB227" s="183">
        <v>34506306.25</v>
      </c>
      <c r="BC227" s="183">
        <v>7709398</v>
      </c>
      <c r="BD227" s="183">
        <v>1409277</v>
      </c>
      <c r="BE227" s="183">
        <v>0</v>
      </c>
      <c r="BF227" s="183">
        <v>0</v>
      </c>
      <c r="BG227" s="183">
        <v>0</v>
      </c>
      <c r="BH227" s="183">
        <v>6209910</v>
      </c>
      <c r="BI227" s="183">
        <v>0</v>
      </c>
      <c r="BJ227" s="183">
        <v>706410</v>
      </c>
      <c r="BK227" s="183">
        <v>0</v>
      </c>
      <c r="BL227" s="183">
        <v>0</v>
      </c>
      <c r="BM227" s="183">
        <v>0</v>
      </c>
      <c r="BN227" s="183">
        <v>0</v>
      </c>
      <c r="BO227" s="183">
        <v>0</v>
      </c>
      <c r="BP227" s="183">
        <v>0</v>
      </c>
      <c r="BQ227" s="183">
        <v>0</v>
      </c>
      <c r="BR227" s="183">
        <v>0</v>
      </c>
      <c r="BS227" s="183">
        <v>0</v>
      </c>
      <c r="BT227" s="183">
        <v>18579074.289999999</v>
      </c>
      <c r="BU227" s="183">
        <v>0</v>
      </c>
      <c r="BV227" s="183">
        <v>0</v>
      </c>
      <c r="BW227" s="183">
        <v>0</v>
      </c>
      <c r="BX227" s="183">
        <v>0</v>
      </c>
      <c r="BY227" s="183">
        <v>0</v>
      </c>
      <c r="BZ227" s="183">
        <v>0</v>
      </c>
      <c r="CA227" s="183">
        <v>0</v>
      </c>
      <c r="CB227" s="183">
        <v>0</v>
      </c>
      <c r="CC227" s="205">
        <f t="shared" si="40"/>
        <v>332066011.40000004</v>
      </c>
      <c r="CD227" s="101"/>
      <c r="CE227" s="101"/>
      <c r="CF227" s="101"/>
      <c r="CG227" s="101"/>
      <c r="CH227" s="101"/>
      <c r="CI227" s="101"/>
    </row>
    <row r="228" spans="1:87" s="102" customFormat="1">
      <c r="A228" s="134" t="s">
        <v>1650</v>
      </c>
      <c r="B228" s="295" t="s">
        <v>43</v>
      </c>
      <c r="C228" s="296" t="s">
        <v>44</v>
      </c>
      <c r="D228" s="297"/>
      <c r="E228" s="103"/>
      <c r="F228" s="298" t="s">
        <v>1590</v>
      </c>
      <c r="G228" s="299" t="s">
        <v>1719</v>
      </c>
      <c r="H228" s="204">
        <v>0</v>
      </c>
      <c r="I228" s="183">
        <v>0</v>
      </c>
      <c r="J228" s="183">
        <v>31610.76</v>
      </c>
      <c r="K228" s="183">
        <v>0</v>
      </c>
      <c r="L228" s="183">
        <v>0</v>
      </c>
      <c r="M228" s="183">
        <v>0</v>
      </c>
      <c r="N228" s="183">
        <v>4675889.3600000003</v>
      </c>
      <c r="O228" s="183">
        <v>0</v>
      </c>
      <c r="P228" s="183">
        <v>0</v>
      </c>
      <c r="Q228" s="183">
        <v>3237169.73</v>
      </c>
      <c r="R228" s="183">
        <v>0</v>
      </c>
      <c r="S228" s="183">
        <v>0</v>
      </c>
      <c r="T228" s="183">
        <v>43125</v>
      </c>
      <c r="U228" s="183">
        <v>0</v>
      </c>
      <c r="V228" s="183">
        <v>0</v>
      </c>
      <c r="W228" s="183">
        <v>0</v>
      </c>
      <c r="X228" s="183">
        <v>0</v>
      </c>
      <c r="Y228" s="183">
        <v>0</v>
      </c>
      <c r="Z228" s="183">
        <v>5159151.12</v>
      </c>
      <c r="AA228" s="183">
        <v>0</v>
      </c>
      <c r="AB228" s="183">
        <v>63000</v>
      </c>
      <c r="AC228" s="183">
        <v>0</v>
      </c>
      <c r="AD228" s="183">
        <v>0</v>
      </c>
      <c r="AE228" s="183">
        <v>0</v>
      </c>
      <c r="AF228" s="183">
        <v>0</v>
      </c>
      <c r="AG228" s="183">
        <v>0</v>
      </c>
      <c r="AH228" s="183">
        <v>132450</v>
      </c>
      <c r="AI228" s="183">
        <v>9500924</v>
      </c>
      <c r="AJ228" s="183">
        <v>0</v>
      </c>
      <c r="AK228" s="183">
        <v>0</v>
      </c>
      <c r="AL228" s="183">
        <v>0</v>
      </c>
      <c r="AM228" s="183">
        <v>0</v>
      </c>
      <c r="AN228" s="183">
        <v>0</v>
      </c>
      <c r="AO228" s="183">
        <v>0</v>
      </c>
      <c r="AP228" s="183">
        <v>0</v>
      </c>
      <c r="AQ228" s="183">
        <v>0</v>
      </c>
      <c r="AR228" s="183">
        <v>0</v>
      </c>
      <c r="AS228" s="183">
        <v>0</v>
      </c>
      <c r="AT228" s="183">
        <v>0</v>
      </c>
      <c r="AU228" s="183">
        <v>1565999.87</v>
      </c>
      <c r="AV228" s="183">
        <v>0</v>
      </c>
      <c r="AW228" s="183">
        <v>0</v>
      </c>
      <c r="AX228" s="183">
        <v>0</v>
      </c>
      <c r="AY228" s="183">
        <v>0</v>
      </c>
      <c r="AZ228" s="183">
        <v>0</v>
      </c>
      <c r="BA228" s="183">
        <v>0</v>
      </c>
      <c r="BB228" s="183">
        <v>0</v>
      </c>
      <c r="BC228" s="183">
        <v>1106884</v>
      </c>
      <c r="BD228" s="183">
        <v>0</v>
      </c>
      <c r="BE228" s="183">
        <v>0</v>
      </c>
      <c r="BF228" s="183">
        <v>0</v>
      </c>
      <c r="BG228" s="183">
        <v>0</v>
      </c>
      <c r="BH228" s="183">
        <v>0</v>
      </c>
      <c r="BI228" s="183">
        <v>0</v>
      </c>
      <c r="BJ228" s="183">
        <v>140816</v>
      </c>
      <c r="BK228" s="183">
        <v>0</v>
      </c>
      <c r="BL228" s="183">
        <v>0</v>
      </c>
      <c r="BM228" s="183">
        <v>0</v>
      </c>
      <c r="BN228" s="183">
        <v>0</v>
      </c>
      <c r="BO228" s="183">
        <v>0</v>
      </c>
      <c r="BP228" s="183">
        <v>0</v>
      </c>
      <c r="BQ228" s="183">
        <v>0</v>
      </c>
      <c r="BR228" s="183">
        <v>0</v>
      </c>
      <c r="BS228" s="183">
        <v>0</v>
      </c>
      <c r="BT228" s="183">
        <v>1602790.97</v>
      </c>
      <c r="BU228" s="183">
        <v>0</v>
      </c>
      <c r="BV228" s="183">
        <v>0</v>
      </c>
      <c r="BW228" s="183">
        <v>0</v>
      </c>
      <c r="BX228" s="183">
        <v>0</v>
      </c>
      <c r="BY228" s="183">
        <v>0</v>
      </c>
      <c r="BZ228" s="183">
        <v>0</v>
      </c>
      <c r="CA228" s="183">
        <v>0</v>
      </c>
      <c r="CB228" s="183">
        <v>0</v>
      </c>
      <c r="CC228" s="205">
        <f t="shared" si="40"/>
        <v>27259810.809999999</v>
      </c>
      <c r="CD228" s="101"/>
      <c r="CE228" s="101"/>
      <c r="CF228" s="101"/>
      <c r="CG228" s="101"/>
      <c r="CH228" s="101"/>
      <c r="CI228" s="101"/>
    </row>
    <row r="229" spans="1:87" s="102" customFormat="1">
      <c r="A229" s="134" t="s">
        <v>1650</v>
      </c>
      <c r="B229" s="295" t="s">
        <v>43</v>
      </c>
      <c r="C229" s="296" t="s">
        <v>44</v>
      </c>
      <c r="D229" s="297"/>
      <c r="E229" s="103"/>
      <c r="F229" s="298" t="s">
        <v>1591</v>
      </c>
      <c r="G229" s="299" t="s">
        <v>1720</v>
      </c>
      <c r="H229" s="204">
        <v>0</v>
      </c>
      <c r="I229" s="183">
        <v>7626900</v>
      </c>
      <c r="J229" s="183">
        <v>14417400</v>
      </c>
      <c r="K229" s="183">
        <v>5164500</v>
      </c>
      <c r="L229" s="183">
        <v>2973400</v>
      </c>
      <c r="M229" s="183">
        <v>2122000</v>
      </c>
      <c r="N229" s="183">
        <v>0</v>
      </c>
      <c r="O229" s="183">
        <v>5267341.63</v>
      </c>
      <c r="P229" s="183">
        <v>2145650</v>
      </c>
      <c r="Q229" s="183">
        <v>0</v>
      </c>
      <c r="R229" s="183">
        <v>0</v>
      </c>
      <c r="S229" s="183">
        <v>5470000</v>
      </c>
      <c r="T229" s="183">
        <v>8425164</v>
      </c>
      <c r="U229" s="183">
        <v>9337342</v>
      </c>
      <c r="V229" s="183">
        <v>0</v>
      </c>
      <c r="W229" s="183">
        <v>4552215</v>
      </c>
      <c r="X229" s="183">
        <v>3235500</v>
      </c>
      <c r="Y229" s="183">
        <v>3340550</v>
      </c>
      <c r="Z229" s="183">
        <v>0</v>
      </c>
      <c r="AA229" s="183">
        <v>13676358</v>
      </c>
      <c r="AB229" s="183">
        <v>5668800</v>
      </c>
      <c r="AC229" s="183">
        <v>1519126</v>
      </c>
      <c r="AD229" s="183">
        <v>4787300</v>
      </c>
      <c r="AE229" s="183">
        <v>6227324.8200000003</v>
      </c>
      <c r="AF229" s="183">
        <v>4748200</v>
      </c>
      <c r="AG229" s="183">
        <v>0</v>
      </c>
      <c r="AH229" s="183">
        <v>3188514</v>
      </c>
      <c r="AI229" s="183">
        <v>2610000</v>
      </c>
      <c r="AJ229" s="183">
        <v>2989449</v>
      </c>
      <c r="AK229" s="183">
        <v>2232048</v>
      </c>
      <c r="AL229" s="183">
        <v>1670485.5</v>
      </c>
      <c r="AM229" s="183">
        <v>2351726</v>
      </c>
      <c r="AN229" s="183">
        <v>4931513</v>
      </c>
      <c r="AO229" s="183">
        <v>4136943.5</v>
      </c>
      <c r="AP229" s="183">
        <v>2619622</v>
      </c>
      <c r="AQ229" s="183">
        <v>2558950</v>
      </c>
      <c r="AR229" s="183">
        <v>2068901</v>
      </c>
      <c r="AS229" s="183">
        <v>3147176</v>
      </c>
      <c r="AT229" s="183">
        <v>2151590</v>
      </c>
      <c r="AU229" s="183">
        <v>0</v>
      </c>
      <c r="AV229" s="183">
        <v>2772646</v>
      </c>
      <c r="AW229" s="183">
        <v>2367049</v>
      </c>
      <c r="AX229" s="183">
        <v>2782346</v>
      </c>
      <c r="AY229" s="183">
        <v>2168664</v>
      </c>
      <c r="AZ229" s="183">
        <v>1776004</v>
      </c>
      <c r="BA229" s="183">
        <v>2564908</v>
      </c>
      <c r="BB229" s="183">
        <v>0</v>
      </c>
      <c r="BC229" s="183">
        <v>5138600</v>
      </c>
      <c r="BD229" s="183">
        <v>4109538.5</v>
      </c>
      <c r="BE229" s="183">
        <v>4980634</v>
      </c>
      <c r="BF229" s="183">
        <v>7561500</v>
      </c>
      <c r="BG229" s="183">
        <v>4065168</v>
      </c>
      <c r="BH229" s="183">
        <v>3787247</v>
      </c>
      <c r="BI229" s="183">
        <v>8985340</v>
      </c>
      <c r="BJ229" s="183">
        <v>2651708</v>
      </c>
      <c r="BK229" s="183">
        <v>237900</v>
      </c>
      <c r="BL229" s="183">
        <v>1276500</v>
      </c>
      <c r="BM229" s="183">
        <v>0</v>
      </c>
      <c r="BN229" s="183">
        <v>12142561.08</v>
      </c>
      <c r="BO229" s="183">
        <v>5070900</v>
      </c>
      <c r="BP229" s="183">
        <v>537400</v>
      </c>
      <c r="BQ229" s="183">
        <v>0</v>
      </c>
      <c r="BR229" s="183">
        <v>5806460</v>
      </c>
      <c r="BS229" s="183">
        <v>0</v>
      </c>
      <c r="BT229" s="183">
        <v>0</v>
      </c>
      <c r="BU229" s="183">
        <v>1566913</v>
      </c>
      <c r="BV229" s="183">
        <v>4062400</v>
      </c>
      <c r="BW229" s="183">
        <v>6551189</v>
      </c>
      <c r="BX229" s="183">
        <v>5287216</v>
      </c>
      <c r="BY229" s="183">
        <v>9640462</v>
      </c>
      <c r="BZ229" s="183">
        <v>2690400</v>
      </c>
      <c r="CA229" s="183">
        <v>2336400</v>
      </c>
      <c r="CB229" s="183">
        <v>857094</v>
      </c>
      <c r="CC229" s="205">
        <f t="shared" si="40"/>
        <v>261137137.03</v>
      </c>
      <c r="CD229" s="101"/>
      <c r="CE229" s="101"/>
      <c r="CF229" s="101"/>
      <c r="CG229" s="101"/>
      <c r="CH229" s="101"/>
      <c r="CI229" s="101"/>
    </row>
    <row r="230" spans="1:87" s="102" customFormat="1">
      <c r="A230" s="134" t="s">
        <v>1650</v>
      </c>
      <c r="B230" s="295" t="s">
        <v>43</v>
      </c>
      <c r="C230" s="296" t="s">
        <v>44</v>
      </c>
      <c r="D230" s="297"/>
      <c r="E230" s="103"/>
      <c r="F230" s="298" t="s">
        <v>1592</v>
      </c>
      <c r="G230" s="299" t="s">
        <v>1721</v>
      </c>
      <c r="H230" s="204">
        <v>0</v>
      </c>
      <c r="I230" s="183">
        <v>282500</v>
      </c>
      <c r="J230" s="183">
        <v>100000</v>
      </c>
      <c r="K230" s="183">
        <v>498900</v>
      </c>
      <c r="L230" s="183">
        <v>1183100</v>
      </c>
      <c r="M230" s="183">
        <v>871800</v>
      </c>
      <c r="N230" s="183">
        <v>0</v>
      </c>
      <c r="O230" s="183">
        <v>0</v>
      </c>
      <c r="P230" s="183">
        <v>809400</v>
      </c>
      <c r="Q230" s="183">
        <v>0</v>
      </c>
      <c r="R230" s="183">
        <v>4525500</v>
      </c>
      <c r="S230" s="183">
        <v>0</v>
      </c>
      <c r="T230" s="183">
        <v>24600</v>
      </c>
      <c r="U230" s="183">
        <v>0</v>
      </c>
      <c r="V230" s="183">
        <v>0</v>
      </c>
      <c r="W230" s="183">
        <v>0</v>
      </c>
      <c r="X230" s="183">
        <v>112200</v>
      </c>
      <c r="Y230" s="183">
        <v>205900</v>
      </c>
      <c r="Z230" s="183">
        <v>0</v>
      </c>
      <c r="AA230" s="183">
        <v>0</v>
      </c>
      <c r="AB230" s="183">
        <v>0</v>
      </c>
      <c r="AC230" s="183">
        <v>0</v>
      </c>
      <c r="AD230" s="183">
        <v>370200</v>
      </c>
      <c r="AE230" s="183">
        <v>0</v>
      </c>
      <c r="AF230" s="183">
        <v>0</v>
      </c>
      <c r="AG230" s="183">
        <v>0</v>
      </c>
      <c r="AH230" s="183">
        <v>0</v>
      </c>
      <c r="AI230" s="183">
        <v>0</v>
      </c>
      <c r="AJ230" s="183">
        <v>1154100</v>
      </c>
      <c r="AK230" s="183">
        <v>0</v>
      </c>
      <c r="AL230" s="183">
        <v>1247209</v>
      </c>
      <c r="AM230" s="183">
        <v>0</v>
      </c>
      <c r="AN230" s="183">
        <v>306000</v>
      </c>
      <c r="AO230" s="183">
        <v>949100</v>
      </c>
      <c r="AP230" s="183">
        <v>639800</v>
      </c>
      <c r="AQ230" s="183">
        <v>607000</v>
      </c>
      <c r="AR230" s="183">
        <v>733500</v>
      </c>
      <c r="AS230" s="183">
        <v>272000</v>
      </c>
      <c r="AT230" s="183">
        <v>358600</v>
      </c>
      <c r="AU230" s="183">
        <v>0</v>
      </c>
      <c r="AV230" s="183">
        <v>1074400</v>
      </c>
      <c r="AW230" s="183">
        <v>956600</v>
      </c>
      <c r="AX230" s="183">
        <v>888700</v>
      </c>
      <c r="AY230" s="183">
        <v>800900</v>
      </c>
      <c r="AZ230" s="183">
        <v>593800</v>
      </c>
      <c r="BA230" s="183">
        <v>623900</v>
      </c>
      <c r="BB230" s="183">
        <v>0</v>
      </c>
      <c r="BC230" s="183">
        <v>383000</v>
      </c>
      <c r="BD230" s="183">
        <v>0</v>
      </c>
      <c r="BE230" s="183">
        <v>0</v>
      </c>
      <c r="BF230" s="183">
        <v>0</v>
      </c>
      <c r="BG230" s="183">
        <v>0</v>
      </c>
      <c r="BH230" s="183">
        <v>791100</v>
      </c>
      <c r="BI230" s="183">
        <v>0</v>
      </c>
      <c r="BJ230" s="183">
        <v>645500</v>
      </c>
      <c r="BK230" s="183">
        <v>0</v>
      </c>
      <c r="BL230" s="183">
        <v>0</v>
      </c>
      <c r="BM230" s="183">
        <v>0</v>
      </c>
      <c r="BN230" s="183">
        <v>0</v>
      </c>
      <c r="BO230" s="183">
        <v>0</v>
      </c>
      <c r="BP230" s="183">
        <v>79700</v>
      </c>
      <c r="BQ230" s="183">
        <v>3200</v>
      </c>
      <c r="BR230" s="183">
        <v>0</v>
      </c>
      <c r="BS230" s="183">
        <v>0</v>
      </c>
      <c r="BT230" s="183">
        <v>0</v>
      </c>
      <c r="BU230" s="183">
        <v>0</v>
      </c>
      <c r="BV230" s="183">
        <v>0</v>
      </c>
      <c r="BW230" s="183">
        <v>0</v>
      </c>
      <c r="BX230" s="183">
        <v>0</v>
      </c>
      <c r="BY230" s="183">
        <v>0</v>
      </c>
      <c r="BZ230" s="183">
        <v>828700</v>
      </c>
      <c r="CA230" s="183">
        <v>0</v>
      </c>
      <c r="CB230" s="183">
        <v>0</v>
      </c>
      <c r="CC230" s="205">
        <f t="shared" si="40"/>
        <v>22920909</v>
      </c>
      <c r="CD230" s="101"/>
      <c r="CE230" s="101"/>
      <c r="CF230" s="101"/>
      <c r="CG230" s="101"/>
      <c r="CH230" s="101"/>
      <c r="CI230" s="101"/>
    </row>
    <row r="231" spans="1:87" s="102" customFormat="1">
      <c r="A231" s="134" t="s">
        <v>1650</v>
      </c>
      <c r="B231" s="295" t="s">
        <v>43</v>
      </c>
      <c r="C231" s="296" t="s">
        <v>44</v>
      </c>
      <c r="D231" s="297"/>
      <c r="E231" s="103"/>
      <c r="F231" s="298" t="s">
        <v>767</v>
      </c>
      <c r="G231" s="299" t="s">
        <v>768</v>
      </c>
      <c r="H231" s="204">
        <v>0</v>
      </c>
      <c r="I231" s="183">
        <v>0</v>
      </c>
      <c r="J231" s="183">
        <v>0</v>
      </c>
      <c r="K231" s="183">
        <v>0</v>
      </c>
      <c r="L231" s="183">
        <v>0</v>
      </c>
      <c r="M231" s="183">
        <v>0</v>
      </c>
      <c r="N231" s="183">
        <v>0</v>
      </c>
      <c r="O231" s="183">
        <v>0</v>
      </c>
      <c r="P231" s="183">
        <v>0</v>
      </c>
      <c r="Q231" s="183">
        <v>0</v>
      </c>
      <c r="R231" s="183">
        <v>0</v>
      </c>
      <c r="S231" s="183">
        <v>0</v>
      </c>
      <c r="T231" s="183">
        <v>0</v>
      </c>
      <c r="U231" s="183">
        <v>0</v>
      </c>
      <c r="V231" s="183">
        <v>0</v>
      </c>
      <c r="W231" s="183">
        <v>0</v>
      </c>
      <c r="X231" s="183">
        <v>0</v>
      </c>
      <c r="Y231" s="183">
        <v>0</v>
      </c>
      <c r="Z231" s="183">
        <v>0</v>
      </c>
      <c r="AA231" s="183">
        <v>6160</v>
      </c>
      <c r="AB231" s="183">
        <v>0</v>
      </c>
      <c r="AC231" s="183">
        <v>0</v>
      </c>
      <c r="AD231" s="183">
        <v>0</v>
      </c>
      <c r="AE231" s="183">
        <v>0</v>
      </c>
      <c r="AF231" s="183">
        <v>0</v>
      </c>
      <c r="AG231" s="183">
        <v>0</v>
      </c>
      <c r="AH231" s="183">
        <v>0</v>
      </c>
      <c r="AI231" s="183">
        <v>0</v>
      </c>
      <c r="AJ231" s="183">
        <v>0</v>
      </c>
      <c r="AK231" s="183">
        <v>0</v>
      </c>
      <c r="AL231" s="183">
        <v>0</v>
      </c>
      <c r="AM231" s="183">
        <v>0</v>
      </c>
      <c r="AN231" s="183">
        <v>0</v>
      </c>
      <c r="AO231" s="183">
        <v>46516</v>
      </c>
      <c r="AP231" s="183">
        <v>0</v>
      </c>
      <c r="AQ231" s="183">
        <v>0</v>
      </c>
      <c r="AR231" s="183">
        <v>0</v>
      </c>
      <c r="AS231" s="183">
        <v>0</v>
      </c>
      <c r="AT231" s="183">
        <v>0</v>
      </c>
      <c r="AU231" s="183">
        <v>0</v>
      </c>
      <c r="AV231" s="183">
        <v>0</v>
      </c>
      <c r="AW231" s="183">
        <v>0</v>
      </c>
      <c r="AX231" s="183">
        <v>0</v>
      </c>
      <c r="AY231" s="183">
        <v>0</v>
      </c>
      <c r="AZ231" s="183">
        <v>0</v>
      </c>
      <c r="BA231" s="183">
        <v>0</v>
      </c>
      <c r="BB231" s="183">
        <v>6380</v>
      </c>
      <c r="BC231" s="183">
        <v>0</v>
      </c>
      <c r="BD231" s="183">
        <v>0</v>
      </c>
      <c r="BE231" s="183">
        <v>18590</v>
      </c>
      <c r="BF231" s="183">
        <v>0</v>
      </c>
      <c r="BG231" s="183">
        <v>0</v>
      </c>
      <c r="BH231" s="183">
        <v>0</v>
      </c>
      <c r="BI231" s="183">
        <v>0</v>
      </c>
      <c r="BJ231" s="183">
        <v>0</v>
      </c>
      <c r="BK231" s="183">
        <v>0</v>
      </c>
      <c r="BL231" s="183">
        <v>0</v>
      </c>
      <c r="BM231" s="183">
        <v>0</v>
      </c>
      <c r="BN231" s="183">
        <v>0</v>
      </c>
      <c r="BO231" s="183">
        <v>0</v>
      </c>
      <c r="BP231" s="183">
        <v>0</v>
      </c>
      <c r="BQ231" s="183">
        <v>0</v>
      </c>
      <c r="BR231" s="183">
        <v>0</v>
      </c>
      <c r="BS231" s="183">
        <v>0</v>
      </c>
      <c r="BT231" s="183">
        <v>0</v>
      </c>
      <c r="BU231" s="183">
        <v>0</v>
      </c>
      <c r="BV231" s="183">
        <v>0</v>
      </c>
      <c r="BW231" s="183">
        <v>0</v>
      </c>
      <c r="BX231" s="183">
        <v>0</v>
      </c>
      <c r="BY231" s="183">
        <v>0</v>
      </c>
      <c r="BZ231" s="183">
        <v>0</v>
      </c>
      <c r="CA231" s="183">
        <v>0</v>
      </c>
      <c r="CB231" s="183">
        <v>0</v>
      </c>
      <c r="CC231" s="205">
        <f t="shared" si="40"/>
        <v>77646</v>
      </c>
      <c r="CD231" s="101"/>
      <c r="CE231" s="101"/>
      <c r="CF231" s="101"/>
      <c r="CG231" s="101"/>
      <c r="CH231" s="101"/>
      <c r="CI231" s="101"/>
    </row>
    <row r="232" spans="1:87" s="102" customFormat="1">
      <c r="A232" s="134" t="s">
        <v>1650</v>
      </c>
      <c r="B232" s="295" t="s">
        <v>43</v>
      </c>
      <c r="C232" s="296" t="s">
        <v>44</v>
      </c>
      <c r="D232" s="297"/>
      <c r="E232" s="103"/>
      <c r="F232" s="298" t="s">
        <v>733</v>
      </c>
      <c r="G232" s="299" t="s">
        <v>734</v>
      </c>
      <c r="H232" s="204">
        <v>0</v>
      </c>
      <c r="I232" s="183">
        <v>0</v>
      </c>
      <c r="J232" s="183">
        <v>0</v>
      </c>
      <c r="K232" s="183">
        <v>0</v>
      </c>
      <c r="L232" s="183">
        <v>0</v>
      </c>
      <c r="M232" s="183">
        <v>0</v>
      </c>
      <c r="N232" s="183">
        <v>11360</v>
      </c>
      <c r="O232" s="183">
        <v>0</v>
      </c>
      <c r="P232" s="183">
        <v>0</v>
      </c>
      <c r="Q232" s="183">
        <v>0</v>
      </c>
      <c r="R232" s="183">
        <v>0</v>
      </c>
      <c r="S232" s="183">
        <v>0</v>
      </c>
      <c r="T232" s="183">
        <v>0</v>
      </c>
      <c r="U232" s="183">
        <v>14740</v>
      </c>
      <c r="V232" s="183">
        <v>0</v>
      </c>
      <c r="W232" s="183">
        <v>0</v>
      </c>
      <c r="X232" s="183">
        <v>0</v>
      </c>
      <c r="Y232" s="183">
        <v>0</v>
      </c>
      <c r="Z232" s="183">
        <v>31431.5</v>
      </c>
      <c r="AA232" s="183">
        <v>19484</v>
      </c>
      <c r="AB232" s="183">
        <v>0</v>
      </c>
      <c r="AC232" s="183">
        <v>13750</v>
      </c>
      <c r="AD232" s="183">
        <v>0</v>
      </c>
      <c r="AE232" s="183">
        <v>0</v>
      </c>
      <c r="AF232" s="183">
        <v>0</v>
      </c>
      <c r="AG232" s="183">
        <v>0</v>
      </c>
      <c r="AH232" s="183">
        <v>0</v>
      </c>
      <c r="AI232" s="183">
        <v>0</v>
      </c>
      <c r="AJ232" s="183">
        <v>0</v>
      </c>
      <c r="AK232" s="183">
        <v>0</v>
      </c>
      <c r="AL232" s="183">
        <v>0</v>
      </c>
      <c r="AM232" s="183">
        <v>0</v>
      </c>
      <c r="AN232" s="183">
        <v>0</v>
      </c>
      <c r="AO232" s="183">
        <v>0</v>
      </c>
      <c r="AP232" s="183">
        <v>0</v>
      </c>
      <c r="AQ232" s="183">
        <v>3080</v>
      </c>
      <c r="AR232" s="183">
        <v>0</v>
      </c>
      <c r="AS232" s="183">
        <v>0</v>
      </c>
      <c r="AT232" s="183">
        <v>0</v>
      </c>
      <c r="AU232" s="183">
        <v>10890</v>
      </c>
      <c r="AV232" s="183">
        <v>6820</v>
      </c>
      <c r="AW232" s="183">
        <v>0</v>
      </c>
      <c r="AX232" s="183">
        <v>0</v>
      </c>
      <c r="AY232" s="183">
        <v>0</v>
      </c>
      <c r="AZ232" s="183">
        <v>24000</v>
      </c>
      <c r="BA232" s="183">
        <v>0</v>
      </c>
      <c r="BB232" s="183">
        <v>0</v>
      </c>
      <c r="BC232" s="183">
        <v>0</v>
      </c>
      <c r="BD232" s="183">
        <v>0</v>
      </c>
      <c r="BE232" s="183">
        <v>0</v>
      </c>
      <c r="BF232" s="183">
        <v>0</v>
      </c>
      <c r="BG232" s="183">
        <v>0</v>
      </c>
      <c r="BH232" s="183">
        <v>0</v>
      </c>
      <c r="BI232" s="183">
        <v>0</v>
      </c>
      <c r="BJ232" s="183">
        <v>0</v>
      </c>
      <c r="BK232" s="183">
        <v>0</v>
      </c>
      <c r="BL232" s="183">
        <v>0</v>
      </c>
      <c r="BM232" s="183">
        <v>0</v>
      </c>
      <c r="BN232" s="183">
        <v>0</v>
      </c>
      <c r="BO232" s="183">
        <v>16484</v>
      </c>
      <c r="BP232" s="183">
        <v>0</v>
      </c>
      <c r="BQ232" s="183">
        <v>18150</v>
      </c>
      <c r="BR232" s="183">
        <v>0</v>
      </c>
      <c r="BS232" s="183">
        <v>0</v>
      </c>
      <c r="BT232" s="183">
        <v>29000</v>
      </c>
      <c r="BU232" s="183">
        <v>0</v>
      </c>
      <c r="BV232" s="183">
        <v>0</v>
      </c>
      <c r="BW232" s="183">
        <v>0</v>
      </c>
      <c r="BX232" s="183">
        <v>0</v>
      </c>
      <c r="BY232" s="183">
        <v>0</v>
      </c>
      <c r="BZ232" s="183">
        <v>0</v>
      </c>
      <c r="CA232" s="183">
        <v>0</v>
      </c>
      <c r="CB232" s="183">
        <v>0</v>
      </c>
      <c r="CC232" s="205">
        <f t="shared" si="40"/>
        <v>199189.5</v>
      </c>
      <c r="CD232" s="101"/>
      <c r="CE232" s="101"/>
      <c r="CF232" s="101"/>
      <c r="CG232" s="101"/>
      <c r="CH232" s="101"/>
      <c r="CI232" s="101"/>
    </row>
    <row r="233" spans="1:87" s="102" customFormat="1">
      <c r="A233" s="134" t="s">
        <v>1650</v>
      </c>
      <c r="B233" s="295" t="s">
        <v>43</v>
      </c>
      <c r="C233" s="296" t="s">
        <v>44</v>
      </c>
      <c r="D233" s="297"/>
      <c r="E233" s="103"/>
      <c r="F233" s="298" t="s">
        <v>735</v>
      </c>
      <c r="G233" s="299" t="s">
        <v>736</v>
      </c>
      <c r="H233" s="250">
        <v>0</v>
      </c>
      <c r="I233" s="251">
        <v>0</v>
      </c>
      <c r="J233" s="251">
        <v>0</v>
      </c>
      <c r="K233" s="251">
        <v>0</v>
      </c>
      <c r="L233" s="251">
        <v>0</v>
      </c>
      <c r="M233" s="251">
        <v>0</v>
      </c>
      <c r="N233" s="251">
        <v>0</v>
      </c>
      <c r="O233" s="251">
        <v>0</v>
      </c>
      <c r="P233" s="251">
        <v>0</v>
      </c>
      <c r="Q233" s="251">
        <v>0</v>
      </c>
      <c r="R233" s="251">
        <v>0</v>
      </c>
      <c r="S233" s="251">
        <v>0</v>
      </c>
      <c r="T233" s="251">
        <v>0</v>
      </c>
      <c r="U233" s="251">
        <v>0</v>
      </c>
      <c r="V233" s="251">
        <v>0</v>
      </c>
      <c r="W233" s="251">
        <v>0</v>
      </c>
      <c r="X233" s="251">
        <v>0</v>
      </c>
      <c r="Y233" s="251">
        <v>0</v>
      </c>
      <c r="Z233" s="251">
        <v>0</v>
      </c>
      <c r="AA233" s="251">
        <v>0</v>
      </c>
      <c r="AB233" s="251">
        <v>0</v>
      </c>
      <c r="AC233" s="251">
        <v>0</v>
      </c>
      <c r="AD233" s="251">
        <v>0</v>
      </c>
      <c r="AE233" s="251">
        <v>0</v>
      </c>
      <c r="AF233" s="251">
        <v>0</v>
      </c>
      <c r="AG233" s="251">
        <v>0</v>
      </c>
      <c r="AH233" s="251">
        <v>0</v>
      </c>
      <c r="AI233" s="251">
        <v>0</v>
      </c>
      <c r="AJ233" s="251">
        <v>0</v>
      </c>
      <c r="AK233" s="251">
        <v>0</v>
      </c>
      <c r="AL233" s="251">
        <v>0</v>
      </c>
      <c r="AM233" s="251">
        <v>0</v>
      </c>
      <c r="AN233" s="251">
        <v>0</v>
      </c>
      <c r="AO233" s="251">
        <v>0</v>
      </c>
      <c r="AP233" s="251">
        <v>0</v>
      </c>
      <c r="AQ233" s="251">
        <v>0</v>
      </c>
      <c r="AR233" s="251">
        <v>0</v>
      </c>
      <c r="AS233" s="251">
        <v>0</v>
      </c>
      <c r="AT233" s="251">
        <v>0</v>
      </c>
      <c r="AU233" s="251">
        <v>0</v>
      </c>
      <c r="AV233" s="251">
        <v>0</v>
      </c>
      <c r="AW233" s="251">
        <v>0</v>
      </c>
      <c r="AX233" s="251">
        <v>0</v>
      </c>
      <c r="AY233" s="251">
        <v>0</v>
      </c>
      <c r="AZ233" s="251">
        <v>0</v>
      </c>
      <c r="BA233" s="251">
        <v>0</v>
      </c>
      <c r="BB233" s="251">
        <v>0</v>
      </c>
      <c r="BC233" s="251">
        <v>0</v>
      </c>
      <c r="BD233" s="251">
        <v>0</v>
      </c>
      <c r="BE233" s="251">
        <v>0</v>
      </c>
      <c r="BF233" s="251">
        <v>0</v>
      </c>
      <c r="BG233" s="251">
        <v>0</v>
      </c>
      <c r="BH233" s="251">
        <v>0</v>
      </c>
      <c r="BI233" s="251">
        <v>0</v>
      </c>
      <c r="BJ233" s="251">
        <v>0</v>
      </c>
      <c r="BK233" s="251">
        <v>0</v>
      </c>
      <c r="BL233" s="251">
        <v>0</v>
      </c>
      <c r="BM233" s="251">
        <v>0</v>
      </c>
      <c r="BN233" s="251">
        <v>0</v>
      </c>
      <c r="BO233" s="251">
        <v>0</v>
      </c>
      <c r="BP233" s="251">
        <v>0</v>
      </c>
      <c r="BQ233" s="251">
        <v>0</v>
      </c>
      <c r="BR233" s="251">
        <v>0</v>
      </c>
      <c r="BS233" s="251">
        <v>0</v>
      </c>
      <c r="BT233" s="251">
        <v>0</v>
      </c>
      <c r="BU233" s="251">
        <v>0</v>
      </c>
      <c r="BV233" s="251">
        <v>0</v>
      </c>
      <c r="BW233" s="251">
        <v>0</v>
      </c>
      <c r="BX233" s="251">
        <v>0</v>
      </c>
      <c r="BY233" s="251">
        <v>0</v>
      </c>
      <c r="BZ233" s="251">
        <v>0</v>
      </c>
      <c r="CA233" s="251">
        <v>0</v>
      </c>
      <c r="CB233" s="251">
        <v>0</v>
      </c>
      <c r="CC233" s="205">
        <f t="shared" si="40"/>
        <v>0</v>
      </c>
      <c r="CD233" s="101"/>
      <c r="CE233" s="101"/>
      <c r="CF233" s="101"/>
      <c r="CG233" s="101"/>
      <c r="CH233" s="101"/>
      <c r="CI233" s="101"/>
    </row>
    <row r="234" spans="1:87" s="102" customFormat="1">
      <c r="A234" s="134" t="s">
        <v>1650</v>
      </c>
      <c r="B234" s="295" t="s">
        <v>43</v>
      </c>
      <c r="C234" s="296" t="s">
        <v>44</v>
      </c>
      <c r="D234" s="297"/>
      <c r="E234" s="103"/>
      <c r="F234" s="298" t="s">
        <v>769</v>
      </c>
      <c r="G234" s="299" t="s">
        <v>770</v>
      </c>
      <c r="H234" s="204">
        <v>103427347.44</v>
      </c>
      <c r="I234" s="183">
        <v>30943228.260000002</v>
      </c>
      <c r="J234" s="183">
        <v>45986393</v>
      </c>
      <c r="K234" s="183">
        <v>7895397.4400000004</v>
      </c>
      <c r="L234" s="183">
        <v>16107957.67</v>
      </c>
      <c r="M234" s="183">
        <v>7772968.75</v>
      </c>
      <c r="N234" s="183">
        <v>147695831</v>
      </c>
      <c r="O234" s="183">
        <v>28743968</v>
      </c>
      <c r="P234" s="183">
        <v>7127848.6399999997</v>
      </c>
      <c r="Q234" s="183">
        <v>83035758.359999999</v>
      </c>
      <c r="R234" s="183">
        <v>5705061.0999999996</v>
      </c>
      <c r="S234" s="183">
        <v>15620428.26</v>
      </c>
      <c r="T234" s="183">
        <v>31609688.5</v>
      </c>
      <c r="U234" s="183">
        <v>30485333.41</v>
      </c>
      <c r="V234" s="183">
        <v>5680730.5</v>
      </c>
      <c r="W234" s="183">
        <v>10071517.73</v>
      </c>
      <c r="X234" s="183">
        <v>10279100.4</v>
      </c>
      <c r="Y234" s="183">
        <v>7468702.5</v>
      </c>
      <c r="Z234" s="183">
        <v>89676285.469999999</v>
      </c>
      <c r="AA234" s="183">
        <v>23415579</v>
      </c>
      <c r="AB234" s="183">
        <v>6946048</v>
      </c>
      <c r="AC234" s="183">
        <v>31569256.399999999</v>
      </c>
      <c r="AD234" s="183">
        <v>7537036.25</v>
      </c>
      <c r="AE234" s="183">
        <v>7198776.5</v>
      </c>
      <c r="AF234" s="183">
        <v>14680869.5</v>
      </c>
      <c r="AG234" s="183">
        <v>5242176.25</v>
      </c>
      <c r="AH234" s="183">
        <v>3915036.5</v>
      </c>
      <c r="AI234" s="183">
        <v>103314641</v>
      </c>
      <c r="AJ234" s="183">
        <v>7886638.96</v>
      </c>
      <c r="AK234" s="183">
        <v>3690265.75</v>
      </c>
      <c r="AL234" s="183">
        <v>4340048.75</v>
      </c>
      <c r="AM234" s="183">
        <v>3235097.75</v>
      </c>
      <c r="AN234" s="183">
        <v>7931263</v>
      </c>
      <c r="AO234" s="183">
        <v>5075228</v>
      </c>
      <c r="AP234" s="183">
        <v>5393148.75</v>
      </c>
      <c r="AQ234" s="183">
        <v>11148173</v>
      </c>
      <c r="AR234" s="183">
        <v>7373666.5</v>
      </c>
      <c r="AS234" s="183">
        <v>6941762.25</v>
      </c>
      <c r="AT234" s="183">
        <v>4760794</v>
      </c>
      <c r="AU234" s="183">
        <v>32190725</v>
      </c>
      <c r="AV234" s="183">
        <v>1795404</v>
      </c>
      <c r="AW234" s="183">
        <v>4688485</v>
      </c>
      <c r="AX234" s="183">
        <v>5754856</v>
      </c>
      <c r="AY234" s="183">
        <v>3768333.5</v>
      </c>
      <c r="AZ234" s="183">
        <v>1988480.5</v>
      </c>
      <c r="BA234" s="183">
        <v>4672405.5</v>
      </c>
      <c r="BB234" s="183">
        <v>107216804</v>
      </c>
      <c r="BC234" s="183">
        <v>677004</v>
      </c>
      <c r="BD234" s="183">
        <v>10009061.75</v>
      </c>
      <c r="BE234" s="183">
        <v>16310358</v>
      </c>
      <c r="BF234" s="183">
        <v>0</v>
      </c>
      <c r="BG234" s="183">
        <v>5739586</v>
      </c>
      <c r="BH234" s="183">
        <v>20435105</v>
      </c>
      <c r="BI234" s="183">
        <v>16065126.5</v>
      </c>
      <c r="BJ234" s="183">
        <v>6398412</v>
      </c>
      <c r="BK234" s="183">
        <v>4860595.5</v>
      </c>
      <c r="BL234" s="183">
        <v>2636170</v>
      </c>
      <c r="BM234" s="183">
        <v>61382977.049999997</v>
      </c>
      <c r="BN234" s="183">
        <v>12047118</v>
      </c>
      <c r="BO234" s="183">
        <v>7289363.1600000001</v>
      </c>
      <c r="BP234" s="183">
        <v>3842208.75</v>
      </c>
      <c r="BQ234" s="183">
        <v>4019573.75</v>
      </c>
      <c r="BR234" s="183">
        <v>8906565.25</v>
      </c>
      <c r="BS234" s="183">
        <v>4760772.75</v>
      </c>
      <c r="BT234" s="183">
        <v>71001823.5</v>
      </c>
      <c r="BU234" s="183">
        <v>4954296</v>
      </c>
      <c r="BV234" s="183">
        <v>5181465</v>
      </c>
      <c r="BW234" s="183">
        <v>10425180</v>
      </c>
      <c r="BX234" s="183">
        <v>7335035.5</v>
      </c>
      <c r="BY234" s="183">
        <v>25440685</v>
      </c>
      <c r="BZ234" s="183">
        <v>7066465</v>
      </c>
      <c r="CA234" s="183">
        <v>4259700</v>
      </c>
      <c r="CB234" s="183">
        <v>4270243.5</v>
      </c>
      <c r="CC234" s="205">
        <f t="shared" si="40"/>
        <v>1444319437</v>
      </c>
      <c r="CD234" s="101"/>
      <c r="CE234" s="101"/>
      <c r="CF234" s="101"/>
      <c r="CG234" s="101"/>
      <c r="CH234" s="101"/>
      <c r="CI234" s="101"/>
    </row>
    <row r="235" spans="1:87" s="102" customFormat="1">
      <c r="A235" s="134" t="s">
        <v>1650</v>
      </c>
      <c r="B235" s="295" t="s">
        <v>43</v>
      </c>
      <c r="C235" s="296" t="s">
        <v>44</v>
      </c>
      <c r="D235" s="297"/>
      <c r="E235" s="103"/>
      <c r="F235" s="298" t="s">
        <v>771</v>
      </c>
      <c r="G235" s="299" t="s">
        <v>772</v>
      </c>
      <c r="H235" s="204">
        <v>9813114.8699999992</v>
      </c>
      <c r="I235" s="183">
        <v>2423174.08</v>
      </c>
      <c r="J235" s="183">
        <v>3214587</v>
      </c>
      <c r="K235" s="183">
        <v>93600</v>
      </c>
      <c r="L235" s="183">
        <v>73515.72</v>
      </c>
      <c r="M235" s="183">
        <v>0</v>
      </c>
      <c r="N235" s="183">
        <v>41435517</v>
      </c>
      <c r="O235" s="183">
        <v>0</v>
      </c>
      <c r="P235" s="183">
        <v>590865</v>
      </c>
      <c r="Q235" s="183">
        <v>0</v>
      </c>
      <c r="R235" s="183">
        <v>546738.71</v>
      </c>
      <c r="S235" s="183">
        <v>4860990.83</v>
      </c>
      <c r="T235" s="183">
        <v>4379644</v>
      </c>
      <c r="U235" s="183">
        <v>0</v>
      </c>
      <c r="V235" s="183">
        <v>75240</v>
      </c>
      <c r="W235" s="183">
        <v>0</v>
      </c>
      <c r="X235" s="183">
        <v>46060</v>
      </c>
      <c r="Y235" s="183">
        <v>1866712</v>
      </c>
      <c r="Z235" s="183">
        <v>11177860.890000001</v>
      </c>
      <c r="AA235" s="183">
        <v>1089680</v>
      </c>
      <c r="AB235" s="183">
        <v>5570</v>
      </c>
      <c r="AC235" s="183">
        <v>5023841.5999999996</v>
      </c>
      <c r="AD235" s="183">
        <v>75480</v>
      </c>
      <c r="AE235" s="183">
        <v>0</v>
      </c>
      <c r="AF235" s="183">
        <v>2445038</v>
      </c>
      <c r="AG235" s="183">
        <v>156505</v>
      </c>
      <c r="AH235" s="183">
        <v>415728</v>
      </c>
      <c r="AI235" s="183">
        <v>8828231.5</v>
      </c>
      <c r="AJ235" s="183">
        <v>935125.32</v>
      </c>
      <c r="AK235" s="183">
        <v>0</v>
      </c>
      <c r="AL235" s="183">
        <v>229672</v>
      </c>
      <c r="AM235" s="183">
        <v>0</v>
      </c>
      <c r="AN235" s="183">
        <v>1865116</v>
      </c>
      <c r="AO235" s="183">
        <v>1321575.75</v>
      </c>
      <c r="AP235" s="183">
        <v>77841</v>
      </c>
      <c r="AQ235" s="183">
        <v>2887261</v>
      </c>
      <c r="AR235" s="183">
        <v>499139</v>
      </c>
      <c r="AS235" s="183">
        <v>272397</v>
      </c>
      <c r="AT235" s="183">
        <v>154296</v>
      </c>
      <c r="AU235" s="183">
        <v>5089053</v>
      </c>
      <c r="AV235" s="183">
        <v>2365875.75</v>
      </c>
      <c r="AW235" s="183">
        <v>220020</v>
      </c>
      <c r="AX235" s="183">
        <v>166770</v>
      </c>
      <c r="AY235" s="183">
        <v>212877</v>
      </c>
      <c r="AZ235" s="183">
        <v>952327</v>
      </c>
      <c r="BA235" s="183">
        <v>98476</v>
      </c>
      <c r="BB235" s="183">
        <v>0</v>
      </c>
      <c r="BC235" s="183">
        <v>55170</v>
      </c>
      <c r="BD235" s="183">
        <v>0</v>
      </c>
      <c r="BE235" s="183">
        <v>0</v>
      </c>
      <c r="BF235" s="183">
        <v>0</v>
      </c>
      <c r="BG235" s="183">
        <v>0</v>
      </c>
      <c r="BH235" s="183">
        <v>656207</v>
      </c>
      <c r="BI235" s="183">
        <v>0</v>
      </c>
      <c r="BJ235" s="183">
        <v>1299977</v>
      </c>
      <c r="BK235" s="183">
        <v>7980</v>
      </c>
      <c r="BL235" s="183">
        <v>4450</v>
      </c>
      <c r="BM235" s="183">
        <v>11146963.449999999</v>
      </c>
      <c r="BN235" s="183">
        <v>0</v>
      </c>
      <c r="BO235" s="183">
        <v>0</v>
      </c>
      <c r="BP235" s="183">
        <v>303130</v>
      </c>
      <c r="BQ235" s="183">
        <v>567268.5</v>
      </c>
      <c r="BR235" s="183">
        <v>1467750</v>
      </c>
      <c r="BS235" s="183">
        <v>97428</v>
      </c>
      <c r="BT235" s="183">
        <v>7886186.25</v>
      </c>
      <c r="BU235" s="183">
        <v>709920</v>
      </c>
      <c r="BV235" s="183">
        <v>1230084</v>
      </c>
      <c r="BW235" s="183">
        <v>2681640</v>
      </c>
      <c r="BX235" s="183">
        <v>624075.5</v>
      </c>
      <c r="BY235" s="183">
        <v>0</v>
      </c>
      <c r="BZ235" s="183">
        <v>1269860</v>
      </c>
      <c r="CA235" s="183">
        <v>1632800</v>
      </c>
      <c r="CB235" s="183">
        <v>20560</v>
      </c>
      <c r="CC235" s="205">
        <f t="shared" si="40"/>
        <v>147646965.72</v>
      </c>
      <c r="CD235" s="101"/>
      <c r="CE235" s="101"/>
      <c r="CF235" s="101"/>
      <c r="CG235" s="101"/>
      <c r="CH235" s="101"/>
      <c r="CI235" s="101"/>
    </row>
    <row r="236" spans="1:87" s="102" customFormat="1">
      <c r="A236" s="134" t="s">
        <v>1650</v>
      </c>
      <c r="B236" s="295" t="s">
        <v>43</v>
      </c>
      <c r="C236" s="296" t="s">
        <v>44</v>
      </c>
      <c r="D236" s="297"/>
      <c r="E236" s="103"/>
      <c r="F236" s="298" t="s">
        <v>773</v>
      </c>
      <c r="G236" s="299" t="s">
        <v>774</v>
      </c>
      <c r="H236" s="204">
        <v>0</v>
      </c>
      <c r="I236" s="183">
        <v>0</v>
      </c>
      <c r="J236" s="183">
        <v>333115</v>
      </c>
      <c r="K236" s="183">
        <v>0</v>
      </c>
      <c r="L236" s="183">
        <v>0</v>
      </c>
      <c r="M236" s="183">
        <v>0</v>
      </c>
      <c r="N236" s="183">
        <v>13410788</v>
      </c>
      <c r="O236" s="183">
        <v>0</v>
      </c>
      <c r="P236" s="183">
        <v>0</v>
      </c>
      <c r="Q236" s="183">
        <v>0</v>
      </c>
      <c r="R236" s="183">
        <v>70200</v>
      </c>
      <c r="S236" s="183">
        <v>0</v>
      </c>
      <c r="T236" s="183">
        <v>1432393</v>
      </c>
      <c r="U236" s="183">
        <v>3394275</v>
      </c>
      <c r="V236" s="183">
        <v>0</v>
      </c>
      <c r="W236" s="183">
        <v>0</v>
      </c>
      <c r="X236" s="183">
        <v>0</v>
      </c>
      <c r="Y236" s="183">
        <v>0</v>
      </c>
      <c r="Z236" s="183">
        <v>0</v>
      </c>
      <c r="AA236" s="183">
        <v>367120</v>
      </c>
      <c r="AB236" s="183">
        <v>72937.5</v>
      </c>
      <c r="AC236" s="183">
        <v>0</v>
      </c>
      <c r="AD236" s="183">
        <v>71110</v>
      </c>
      <c r="AE236" s="183">
        <v>0</v>
      </c>
      <c r="AF236" s="183">
        <v>0</v>
      </c>
      <c r="AG236" s="183">
        <v>0</v>
      </c>
      <c r="AH236" s="183">
        <v>0</v>
      </c>
      <c r="AI236" s="183">
        <v>0</v>
      </c>
      <c r="AJ236" s="183">
        <v>67000</v>
      </c>
      <c r="AK236" s="183">
        <v>0</v>
      </c>
      <c r="AL236" s="183">
        <v>0</v>
      </c>
      <c r="AM236" s="183">
        <v>0</v>
      </c>
      <c r="AN236" s="183">
        <v>0</v>
      </c>
      <c r="AO236" s="183">
        <v>203776</v>
      </c>
      <c r="AP236" s="183">
        <v>0</v>
      </c>
      <c r="AQ236" s="183">
        <v>40510</v>
      </c>
      <c r="AR236" s="183">
        <v>0</v>
      </c>
      <c r="AS236" s="183">
        <v>0</v>
      </c>
      <c r="AT236" s="183">
        <v>0</v>
      </c>
      <c r="AU236" s="183">
        <v>0</v>
      </c>
      <c r="AV236" s="183">
        <v>0</v>
      </c>
      <c r="AW236" s="183">
        <v>0</v>
      </c>
      <c r="AX236" s="183">
        <v>0</v>
      </c>
      <c r="AY236" s="183">
        <v>0</v>
      </c>
      <c r="AZ236" s="183">
        <v>0</v>
      </c>
      <c r="BA236" s="183">
        <v>0</v>
      </c>
      <c r="BB236" s="183">
        <v>368585</v>
      </c>
      <c r="BC236" s="183">
        <v>0</v>
      </c>
      <c r="BD236" s="183">
        <v>4500</v>
      </c>
      <c r="BE236" s="183">
        <v>0</v>
      </c>
      <c r="BF236" s="183">
        <v>0</v>
      </c>
      <c r="BG236" s="183">
        <v>0</v>
      </c>
      <c r="BH236" s="183">
        <v>463910</v>
      </c>
      <c r="BI236" s="183">
        <v>0</v>
      </c>
      <c r="BJ236" s="183">
        <v>635587</v>
      </c>
      <c r="BK236" s="183">
        <v>0</v>
      </c>
      <c r="BL236" s="183">
        <v>0</v>
      </c>
      <c r="BM236" s="183">
        <v>1799515</v>
      </c>
      <c r="BN236" s="183">
        <v>0</v>
      </c>
      <c r="BO236" s="183">
        <v>0</v>
      </c>
      <c r="BP236" s="183">
        <v>0</v>
      </c>
      <c r="BQ236" s="183">
        <v>0</v>
      </c>
      <c r="BR236" s="183">
        <v>0</v>
      </c>
      <c r="BS236" s="183">
        <v>0</v>
      </c>
      <c r="BT236" s="183">
        <v>2672375.75</v>
      </c>
      <c r="BU236" s="183">
        <v>0</v>
      </c>
      <c r="BV236" s="183">
        <v>0</v>
      </c>
      <c r="BW236" s="183">
        <v>0</v>
      </c>
      <c r="BX236" s="183">
        <v>0</v>
      </c>
      <c r="BY236" s="183">
        <v>0</v>
      </c>
      <c r="BZ236" s="183">
        <v>0</v>
      </c>
      <c r="CA236" s="183">
        <v>0</v>
      </c>
      <c r="CB236" s="183">
        <v>0</v>
      </c>
      <c r="CC236" s="205">
        <f t="shared" si="40"/>
        <v>25407697.25</v>
      </c>
      <c r="CD236" s="101"/>
      <c r="CE236" s="101"/>
      <c r="CF236" s="101"/>
      <c r="CG236" s="101"/>
      <c r="CH236" s="101"/>
      <c r="CI236" s="101"/>
    </row>
    <row r="237" spans="1:87" s="102" customFormat="1">
      <c r="A237" s="134" t="s">
        <v>1650</v>
      </c>
      <c r="B237" s="295" t="s">
        <v>43</v>
      </c>
      <c r="C237" s="296" t="s">
        <v>44</v>
      </c>
      <c r="D237" s="297"/>
      <c r="E237" s="103"/>
      <c r="F237" s="298" t="s">
        <v>775</v>
      </c>
      <c r="G237" s="299" t="s">
        <v>1722</v>
      </c>
      <c r="H237" s="204">
        <v>0</v>
      </c>
      <c r="I237" s="183">
        <v>9150</v>
      </c>
      <c r="J237" s="183">
        <v>0</v>
      </c>
      <c r="K237" s="183">
        <v>664800</v>
      </c>
      <c r="L237" s="183">
        <v>74650</v>
      </c>
      <c r="M237" s="183">
        <v>9750</v>
      </c>
      <c r="N237" s="183">
        <v>1165425</v>
      </c>
      <c r="O237" s="183">
        <v>72300</v>
      </c>
      <c r="P237" s="183">
        <v>15900</v>
      </c>
      <c r="Q237" s="183">
        <v>255450</v>
      </c>
      <c r="R237" s="183">
        <v>0</v>
      </c>
      <c r="S237" s="183">
        <v>45300</v>
      </c>
      <c r="T237" s="183">
        <v>85000</v>
      </c>
      <c r="U237" s="183">
        <v>69700</v>
      </c>
      <c r="V237" s="183">
        <v>10000</v>
      </c>
      <c r="W237" s="183">
        <v>6450</v>
      </c>
      <c r="X237" s="183">
        <v>45150</v>
      </c>
      <c r="Y237" s="183">
        <v>5000</v>
      </c>
      <c r="Z237" s="183">
        <v>344000</v>
      </c>
      <c r="AA237" s="183">
        <v>8100</v>
      </c>
      <c r="AB237" s="183">
        <v>0</v>
      </c>
      <c r="AC237" s="183">
        <v>21000</v>
      </c>
      <c r="AD237" s="183">
        <v>8550</v>
      </c>
      <c r="AE237" s="183">
        <v>0</v>
      </c>
      <c r="AF237" s="183">
        <v>0</v>
      </c>
      <c r="AG237" s="183">
        <v>0</v>
      </c>
      <c r="AH237" s="183">
        <v>0</v>
      </c>
      <c r="AI237" s="183">
        <v>340400</v>
      </c>
      <c r="AJ237" s="183">
        <v>11060</v>
      </c>
      <c r="AK237" s="183">
        <v>8250</v>
      </c>
      <c r="AL237" s="183">
        <v>7650</v>
      </c>
      <c r="AM237" s="183">
        <v>0</v>
      </c>
      <c r="AN237" s="183">
        <v>0</v>
      </c>
      <c r="AO237" s="183">
        <v>6000</v>
      </c>
      <c r="AP237" s="183">
        <v>9900</v>
      </c>
      <c r="AQ237" s="183">
        <v>28950</v>
      </c>
      <c r="AR237" s="183">
        <v>16800</v>
      </c>
      <c r="AS237" s="183">
        <v>20250</v>
      </c>
      <c r="AT237" s="183">
        <v>0</v>
      </c>
      <c r="AU237" s="183">
        <v>28000</v>
      </c>
      <c r="AV237" s="183">
        <v>0</v>
      </c>
      <c r="AW237" s="183">
        <v>0</v>
      </c>
      <c r="AX237" s="183">
        <v>9900</v>
      </c>
      <c r="AY237" s="183">
        <v>4650</v>
      </c>
      <c r="AZ237" s="183">
        <v>0</v>
      </c>
      <c r="BA237" s="183">
        <v>0</v>
      </c>
      <c r="BB237" s="183">
        <v>758750</v>
      </c>
      <c r="BC237" s="183">
        <v>0</v>
      </c>
      <c r="BD237" s="183">
        <v>10950</v>
      </c>
      <c r="BE237" s="183">
        <v>0</v>
      </c>
      <c r="BF237" s="183">
        <v>0</v>
      </c>
      <c r="BG237" s="183">
        <v>0</v>
      </c>
      <c r="BH237" s="183">
        <v>50700</v>
      </c>
      <c r="BI237" s="183">
        <v>25350</v>
      </c>
      <c r="BJ237" s="183">
        <v>0</v>
      </c>
      <c r="BK237" s="183">
        <v>7500</v>
      </c>
      <c r="BL237" s="183">
        <v>0</v>
      </c>
      <c r="BM237" s="183">
        <v>551900</v>
      </c>
      <c r="BN237" s="183">
        <v>147000</v>
      </c>
      <c r="BO237" s="183">
        <v>46200</v>
      </c>
      <c r="BP237" s="183">
        <v>0</v>
      </c>
      <c r="BQ237" s="183">
        <v>25800</v>
      </c>
      <c r="BR237" s="183">
        <v>34000</v>
      </c>
      <c r="BS237" s="183">
        <v>24600</v>
      </c>
      <c r="BT237" s="183">
        <v>83100</v>
      </c>
      <c r="BU237" s="183">
        <v>5250</v>
      </c>
      <c r="BV237" s="183">
        <v>9000</v>
      </c>
      <c r="BW237" s="183">
        <v>0</v>
      </c>
      <c r="BX237" s="183">
        <v>27000</v>
      </c>
      <c r="BY237" s="183">
        <v>19000</v>
      </c>
      <c r="BZ237" s="183">
        <v>4200</v>
      </c>
      <c r="CA237" s="183">
        <v>31600</v>
      </c>
      <c r="CB237" s="183">
        <v>6900</v>
      </c>
      <c r="CC237" s="205">
        <f t="shared" si="40"/>
        <v>5276285</v>
      </c>
      <c r="CD237" s="101"/>
      <c r="CE237" s="101"/>
      <c r="CF237" s="101"/>
      <c r="CG237" s="101"/>
      <c r="CH237" s="101"/>
      <c r="CI237" s="101"/>
    </row>
    <row r="238" spans="1:87" s="102" customFormat="1">
      <c r="A238" s="134" t="s">
        <v>1650</v>
      </c>
      <c r="B238" s="295" t="s">
        <v>43</v>
      </c>
      <c r="C238" s="296" t="s">
        <v>44</v>
      </c>
      <c r="D238" s="297"/>
      <c r="E238" s="103"/>
      <c r="F238" s="298" t="s">
        <v>776</v>
      </c>
      <c r="G238" s="299" t="s">
        <v>777</v>
      </c>
      <c r="H238" s="204">
        <v>0</v>
      </c>
      <c r="I238" s="183">
        <v>810060</v>
      </c>
      <c r="J238" s="183">
        <v>0</v>
      </c>
      <c r="K238" s="183">
        <v>0</v>
      </c>
      <c r="L238" s="183">
        <v>0</v>
      </c>
      <c r="M238" s="183">
        <v>0</v>
      </c>
      <c r="N238" s="183">
        <v>1440000</v>
      </c>
      <c r="O238" s="183">
        <v>0</v>
      </c>
      <c r="P238" s="183">
        <v>0</v>
      </c>
      <c r="Q238" s="183">
        <v>165000</v>
      </c>
      <c r="R238" s="183">
        <v>0</v>
      </c>
      <c r="S238" s="183">
        <v>0</v>
      </c>
      <c r="T238" s="183">
        <v>110000</v>
      </c>
      <c r="U238" s="183">
        <v>55000</v>
      </c>
      <c r="V238" s="183">
        <v>0</v>
      </c>
      <c r="W238" s="183">
        <v>0</v>
      </c>
      <c r="X238" s="183">
        <v>0</v>
      </c>
      <c r="Y238" s="183">
        <v>0</v>
      </c>
      <c r="Z238" s="183">
        <v>390000</v>
      </c>
      <c r="AA238" s="183">
        <v>0</v>
      </c>
      <c r="AB238" s="183">
        <v>0</v>
      </c>
      <c r="AC238" s="183">
        <v>55000</v>
      </c>
      <c r="AD238" s="183">
        <v>0</v>
      </c>
      <c r="AE238" s="183">
        <v>0</v>
      </c>
      <c r="AF238" s="183">
        <v>0</v>
      </c>
      <c r="AG238" s="183">
        <v>0</v>
      </c>
      <c r="AH238" s="183">
        <v>0</v>
      </c>
      <c r="AI238" s="183">
        <v>240000</v>
      </c>
      <c r="AJ238" s="183">
        <v>0</v>
      </c>
      <c r="AK238" s="183">
        <v>0</v>
      </c>
      <c r="AL238" s="183">
        <v>0</v>
      </c>
      <c r="AM238" s="183">
        <v>0</v>
      </c>
      <c r="AN238" s="183">
        <v>0</v>
      </c>
      <c r="AO238" s="183">
        <v>0</v>
      </c>
      <c r="AP238" s="183">
        <v>0</v>
      </c>
      <c r="AQ238" s="183">
        <v>0</v>
      </c>
      <c r="AR238" s="183">
        <v>0</v>
      </c>
      <c r="AS238" s="183">
        <v>0</v>
      </c>
      <c r="AT238" s="183">
        <v>0</v>
      </c>
      <c r="AU238" s="183">
        <v>200000</v>
      </c>
      <c r="AV238" s="183">
        <v>0</v>
      </c>
      <c r="AW238" s="183">
        <v>0</v>
      </c>
      <c r="AX238" s="183">
        <v>0</v>
      </c>
      <c r="AY238" s="183">
        <v>0</v>
      </c>
      <c r="AZ238" s="183">
        <v>0</v>
      </c>
      <c r="BA238" s="183">
        <v>0</v>
      </c>
      <c r="BB238" s="183">
        <v>200000</v>
      </c>
      <c r="BC238" s="183">
        <v>0</v>
      </c>
      <c r="BD238" s="183">
        <v>0</v>
      </c>
      <c r="BE238" s="183">
        <v>60000</v>
      </c>
      <c r="BF238" s="183">
        <v>0</v>
      </c>
      <c r="BG238" s="183">
        <v>0</v>
      </c>
      <c r="BH238" s="183">
        <v>0</v>
      </c>
      <c r="BI238" s="183">
        <v>55000</v>
      </c>
      <c r="BJ238" s="183">
        <v>0</v>
      </c>
      <c r="BK238" s="183">
        <v>0</v>
      </c>
      <c r="BL238" s="183">
        <v>73480</v>
      </c>
      <c r="BM238" s="183">
        <v>44000</v>
      </c>
      <c r="BN238" s="183">
        <v>0</v>
      </c>
      <c r="BO238" s="183">
        <v>0</v>
      </c>
      <c r="BP238" s="183">
        <v>0</v>
      </c>
      <c r="BQ238" s="183">
        <v>0</v>
      </c>
      <c r="BR238" s="183">
        <v>0</v>
      </c>
      <c r="BS238" s="183">
        <v>20000</v>
      </c>
      <c r="BT238" s="183">
        <v>1135000</v>
      </c>
      <c r="BU238" s="183">
        <v>0</v>
      </c>
      <c r="BV238" s="183">
        <v>0</v>
      </c>
      <c r="BW238" s="183">
        <v>0</v>
      </c>
      <c r="BX238" s="183">
        <v>55000</v>
      </c>
      <c r="BY238" s="183">
        <v>0</v>
      </c>
      <c r="BZ238" s="183">
        <v>0</v>
      </c>
      <c r="CA238" s="183">
        <v>0</v>
      </c>
      <c r="CB238" s="183">
        <v>0</v>
      </c>
      <c r="CC238" s="205">
        <f t="shared" si="40"/>
        <v>5107540</v>
      </c>
      <c r="CD238" s="101"/>
      <c r="CE238" s="101"/>
      <c r="CF238" s="101"/>
      <c r="CG238" s="101"/>
      <c r="CH238" s="101"/>
      <c r="CI238" s="101"/>
    </row>
    <row r="239" spans="1:87" s="102" customFormat="1">
      <c r="A239" s="134" t="s">
        <v>1650</v>
      </c>
      <c r="B239" s="295" t="s">
        <v>43</v>
      </c>
      <c r="C239" s="296" t="s">
        <v>44</v>
      </c>
      <c r="D239" s="297"/>
      <c r="E239" s="103"/>
      <c r="F239" s="298" t="s">
        <v>778</v>
      </c>
      <c r="G239" s="299" t="s">
        <v>779</v>
      </c>
      <c r="H239" s="204">
        <v>4800000</v>
      </c>
      <c r="I239" s="183">
        <v>540000</v>
      </c>
      <c r="J239" s="183">
        <v>1230000</v>
      </c>
      <c r="K239" s="183">
        <v>650000</v>
      </c>
      <c r="L239" s="183">
        <v>660000</v>
      </c>
      <c r="M239" s="183">
        <v>310000</v>
      </c>
      <c r="N239" s="183">
        <v>11110000</v>
      </c>
      <c r="O239" s="183">
        <v>1040000</v>
      </c>
      <c r="P239" s="183">
        <v>320000</v>
      </c>
      <c r="Q239" s="183">
        <v>3845000</v>
      </c>
      <c r="R239" s="183">
        <v>360000</v>
      </c>
      <c r="S239" s="183">
        <v>780000</v>
      </c>
      <c r="T239" s="183">
        <v>1410000</v>
      </c>
      <c r="U239" s="183">
        <v>1595000</v>
      </c>
      <c r="V239" s="183">
        <v>130000</v>
      </c>
      <c r="W239" s="183">
        <v>400000</v>
      </c>
      <c r="X239" s="183">
        <v>550000</v>
      </c>
      <c r="Y239" s="183">
        <v>500000</v>
      </c>
      <c r="Z239" s="183">
        <v>4510000</v>
      </c>
      <c r="AA239" s="183">
        <v>876000</v>
      </c>
      <c r="AB239" s="183">
        <v>370000</v>
      </c>
      <c r="AC239" s="183">
        <v>1590000</v>
      </c>
      <c r="AD239" s="183">
        <v>400000</v>
      </c>
      <c r="AE239" s="183">
        <v>370000</v>
      </c>
      <c r="AF239" s="183">
        <v>320000</v>
      </c>
      <c r="AG239" s="183">
        <v>420000</v>
      </c>
      <c r="AH239" s="183">
        <v>130000</v>
      </c>
      <c r="AI239" s="183">
        <v>8430000</v>
      </c>
      <c r="AJ239" s="183">
        <v>630000</v>
      </c>
      <c r="AK239" s="183">
        <v>350000</v>
      </c>
      <c r="AL239" s="183">
        <v>450000</v>
      </c>
      <c r="AM239" s="183">
        <v>300000</v>
      </c>
      <c r="AN239" s="183">
        <v>300000</v>
      </c>
      <c r="AO239" s="183">
        <v>300000</v>
      </c>
      <c r="AP239" s="183">
        <v>320000</v>
      </c>
      <c r="AQ239" s="183">
        <v>260000</v>
      </c>
      <c r="AR239" s="183">
        <v>550000</v>
      </c>
      <c r="AS239" s="183">
        <v>560000</v>
      </c>
      <c r="AT239" s="183">
        <v>340000</v>
      </c>
      <c r="AU239" s="183">
        <v>2040000</v>
      </c>
      <c r="AV239" s="183">
        <v>380000</v>
      </c>
      <c r="AW239" s="183">
        <v>300000</v>
      </c>
      <c r="AX239" s="183">
        <v>470000</v>
      </c>
      <c r="AY239" s="183">
        <v>300000</v>
      </c>
      <c r="AZ239" s="183">
        <v>220000</v>
      </c>
      <c r="BA239" s="183">
        <v>140000</v>
      </c>
      <c r="BB239" s="183">
        <v>6650000</v>
      </c>
      <c r="BC239" s="183">
        <v>660000</v>
      </c>
      <c r="BD239" s="183">
        <v>790000</v>
      </c>
      <c r="BE239" s="183">
        <v>840000</v>
      </c>
      <c r="BF239" s="183">
        <v>0</v>
      </c>
      <c r="BG239" s="183">
        <v>1546483</v>
      </c>
      <c r="BH239" s="183">
        <v>750000</v>
      </c>
      <c r="BI239" s="183">
        <v>820000</v>
      </c>
      <c r="BJ239" s="183">
        <v>290000</v>
      </c>
      <c r="BK239" s="183">
        <v>230000</v>
      </c>
      <c r="BL239" s="183">
        <v>330000</v>
      </c>
      <c r="BM239" s="183">
        <v>6551870.7199999997</v>
      </c>
      <c r="BN239" s="183">
        <v>2080000</v>
      </c>
      <c r="BO239" s="183">
        <v>1035000</v>
      </c>
      <c r="BP239" s="183">
        <v>310000</v>
      </c>
      <c r="BQ239" s="183">
        <v>230000</v>
      </c>
      <c r="BR239" s="183">
        <v>940000</v>
      </c>
      <c r="BS239" s="183">
        <v>270000</v>
      </c>
      <c r="BT239" s="183">
        <v>3230000</v>
      </c>
      <c r="BU239" s="183">
        <v>460000</v>
      </c>
      <c r="BV239" s="183">
        <v>530000</v>
      </c>
      <c r="BW239" s="183">
        <v>730000</v>
      </c>
      <c r="BX239" s="183">
        <v>850000</v>
      </c>
      <c r="BY239" s="183">
        <v>2170000</v>
      </c>
      <c r="BZ239" s="183">
        <v>530000</v>
      </c>
      <c r="CA239" s="183">
        <v>330000</v>
      </c>
      <c r="CB239" s="183">
        <v>320000</v>
      </c>
      <c r="CC239" s="205">
        <f t="shared" si="40"/>
        <v>89329353.719999999</v>
      </c>
      <c r="CD239" s="101"/>
      <c r="CE239" s="101"/>
      <c r="CF239" s="101"/>
      <c r="CG239" s="101"/>
      <c r="CH239" s="101"/>
      <c r="CI239" s="101"/>
    </row>
    <row r="240" spans="1:87" s="102" customFormat="1">
      <c r="A240" s="134" t="s">
        <v>1650</v>
      </c>
      <c r="B240" s="295" t="s">
        <v>43</v>
      </c>
      <c r="C240" s="296" t="s">
        <v>44</v>
      </c>
      <c r="D240" s="297"/>
      <c r="E240" s="103"/>
      <c r="F240" s="298" t="s">
        <v>780</v>
      </c>
      <c r="G240" s="299" t="s">
        <v>781</v>
      </c>
      <c r="H240" s="204">
        <v>860000</v>
      </c>
      <c r="I240" s="183">
        <v>0</v>
      </c>
      <c r="J240" s="183">
        <v>340000</v>
      </c>
      <c r="K240" s="183">
        <v>110000</v>
      </c>
      <c r="L240" s="183">
        <v>240000</v>
      </c>
      <c r="M240" s="183">
        <v>110000</v>
      </c>
      <c r="N240" s="183">
        <v>260000</v>
      </c>
      <c r="O240" s="183">
        <v>90000</v>
      </c>
      <c r="P240" s="183">
        <v>30000</v>
      </c>
      <c r="Q240" s="183">
        <v>0</v>
      </c>
      <c r="R240" s="183">
        <v>0</v>
      </c>
      <c r="S240" s="183">
        <v>110000</v>
      </c>
      <c r="T240" s="183">
        <v>210000</v>
      </c>
      <c r="U240" s="183">
        <v>340000</v>
      </c>
      <c r="V240" s="183">
        <v>30000</v>
      </c>
      <c r="W240" s="183">
        <v>220000</v>
      </c>
      <c r="X240" s="183">
        <v>70000</v>
      </c>
      <c r="Y240" s="183">
        <v>0</v>
      </c>
      <c r="Z240" s="183">
        <v>270000</v>
      </c>
      <c r="AA240" s="183">
        <v>0</v>
      </c>
      <c r="AB240" s="183">
        <v>110000</v>
      </c>
      <c r="AC240" s="183">
        <v>115000</v>
      </c>
      <c r="AD240" s="183">
        <v>170000</v>
      </c>
      <c r="AE240" s="183">
        <v>160000</v>
      </c>
      <c r="AF240" s="183">
        <v>110000</v>
      </c>
      <c r="AG240" s="183">
        <v>120000</v>
      </c>
      <c r="AH240" s="183">
        <v>0</v>
      </c>
      <c r="AI240" s="183">
        <v>760000</v>
      </c>
      <c r="AJ240" s="183">
        <v>0</v>
      </c>
      <c r="AK240" s="183">
        <v>200000</v>
      </c>
      <c r="AL240" s="183">
        <v>0</v>
      </c>
      <c r="AM240" s="183">
        <v>70000</v>
      </c>
      <c r="AN240" s="183">
        <v>240000</v>
      </c>
      <c r="AO240" s="183">
        <v>120000</v>
      </c>
      <c r="AP240" s="183">
        <v>220000</v>
      </c>
      <c r="AQ240" s="183">
        <v>130000</v>
      </c>
      <c r="AR240" s="183">
        <v>240000</v>
      </c>
      <c r="AS240" s="183">
        <v>240000</v>
      </c>
      <c r="AT240" s="183">
        <v>140000</v>
      </c>
      <c r="AU240" s="183">
        <v>400000</v>
      </c>
      <c r="AV240" s="183">
        <v>330000</v>
      </c>
      <c r="AW240" s="183">
        <v>30000</v>
      </c>
      <c r="AX240" s="183">
        <v>130000</v>
      </c>
      <c r="AY240" s="183">
        <v>30000</v>
      </c>
      <c r="AZ240" s="183">
        <v>140000</v>
      </c>
      <c r="BA240" s="183">
        <v>150000</v>
      </c>
      <c r="BB240" s="183">
        <v>180000</v>
      </c>
      <c r="BC240" s="183">
        <v>230000</v>
      </c>
      <c r="BD240" s="183">
        <v>0</v>
      </c>
      <c r="BE240" s="183">
        <v>120000</v>
      </c>
      <c r="BF240" s="183">
        <v>0</v>
      </c>
      <c r="BG240" s="183">
        <v>0</v>
      </c>
      <c r="BH240" s="183">
        <v>280000</v>
      </c>
      <c r="BI240" s="183">
        <v>40000</v>
      </c>
      <c r="BJ240" s="183">
        <v>280000</v>
      </c>
      <c r="BK240" s="183">
        <v>0</v>
      </c>
      <c r="BL240" s="183">
        <v>0</v>
      </c>
      <c r="BM240" s="183">
        <v>630000</v>
      </c>
      <c r="BN240" s="183">
        <v>150000</v>
      </c>
      <c r="BO240" s="183">
        <v>0</v>
      </c>
      <c r="BP240" s="183">
        <v>300000</v>
      </c>
      <c r="BQ240" s="183">
        <v>230000</v>
      </c>
      <c r="BR240" s="183">
        <v>0</v>
      </c>
      <c r="BS240" s="183">
        <v>110000</v>
      </c>
      <c r="BT240" s="183">
        <v>470000</v>
      </c>
      <c r="BU240" s="183">
        <v>210000</v>
      </c>
      <c r="BV240" s="183">
        <v>310000</v>
      </c>
      <c r="BW240" s="183">
        <v>160000</v>
      </c>
      <c r="BX240" s="183">
        <v>280000</v>
      </c>
      <c r="BY240" s="183">
        <v>320000</v>
      </c>
      <c r="BZ240" s="183">
        <v>220000</v>
      </c>
      <c r="CA240" s="183">
        <v>240000</v>
      </c>
      <c r="CB240" s="183">
        <v>200000</v>
      </c>
      <c r="CC240" s="205">
        <f t="shared" si="40"/>
        <v>12605000</v>
      </c>
      <c r="CD240" s="101"/>
      <c r="CE240" s="101"/>
      <c r="CF240" s="101"/>
      <c r="CG240" s="101"/>
      <c r="CH240" s="101"/>
      <c r="CI240" s="101"/>
    </row>
    <row r="241" spans="1:87" s="102" customFormat="1">
      <c r="A241" s="134" t="s">
        <v>1650</v>
      </c>
      <c r="B241" s="295" t="s">
        <v>43</v>
      </c>
      <c r="C241" s="296" t="s">
        <v>44</v>
      </c>
      <c r="D241" s="297"/>
      <c r="E241" s="103"/>
      <c r="F241" s="298" t="s">
        <v>782</v>
      </c>
      <c r="G241" s="299" t="s">
        <v>783</v>
      </c>
      <c r="H241" s="204">
        <v>1745000</v>
      </c>
      <c r="I241" s="183">
        <v>240000</v>
      </c>
      <c r="J241" s="183">
        <v>585000</v>
      </c>
      <c r="K241" s="183">
        <v>435000</v>
      </c>
      <c r="L241" s="183">
        <v>290000</v>
      </c>
      <c r="M241" s="183">
        <v>110000</v>
      </c>
      <c r="N241" s="183">
        <v>2270000</v>
      </c>
      <c r="O241" s="183">
        <v>130000</v>
      </c>
      <c r="P241" s="183">
        <v>0</v>
      </c>
      <c r="Q241" s="183">
        <v>70000</v>
      </c>
      <c r="R241" s="183">
        <v>160000</v>
      </c>
      <c r="S241" s="183">
        <v>165000</v>
      </c>
      <c r="T241" s="183">
        <v>300000</v>
      </c>
      <c r="U241" s="183">
        <v>305000</v>
      </c>
      <c r="V241" s="183">
        <v>110000</v>
      </c>
      <c r="W241" s="183">
        <v>165000</v>
      </c>
      <c r="X241" s="183">
        <v>100000</v>
      </c>
      <c r="Y241" s="183">
        <v>55000</v>
      </c>
      <c r="Z241" s="183">
        <v>1670000</v>
      </c>
      <c r="AA241" s="183">
        <v>164000</v>
      </c>
      <c r="AB241" s="183">
        <v>280000</v>
      </c>
      <c r="AC241" s="183">
        <v>605000</v>
      </c>
      <c r="AD241" s="183">
        <v>120000</v>
      </c>
      <c r="AE241" s="183">
        <v>205000</v>
      </c>
      <c r="AF241" s="183">
        <v>0</v>
      </c>
      <c r="AG241" s="183">
        <v>100000</v>
      </c>
      <c r="AH241" s="183">
        <v>85000</v>
      </c>
      <c r="AI241" s="183">
        <v>1530000</v>
      </c>
      <c r="AJ241" s="183">
        <v>475000</v>
      </c>
      <c r="AK241" s="183">
        <v>180000</v>
      </c>
      <c r="AL241" s="183">
        <v>220000</v>
      </c>
      <c r="AM241" s="183">
        <v>215000</v>
      </c>
      <c r="AN241" s="183">
        <v>280000</v>
      </c>
      <c r="AO241" s="183">
        <v>50000</v>
      </c>
      <c r="AP241" s="183">
        <v>240000</v>
      </c>
      <c r="AQ241" s="183">
        <v>415000</v>
      </c>
      <c r="AR241" s="183">
        <v>220000</v>
      </c>
      <c r="AS241" s="183">
        <v>285000</v>
      </c>
      <c r="AT241" s="183">
        <v>145000</v>
      </c>
      <c r="AU241" s="183">
        <v>425000</v>
      </c>
      <c r="AV241" s="183">
        <v>200000</v>
      </c>
      <c r="AW241" s="183">
        <v>165000</v>
      </c>
      <c r="AX241" s="183">
        <v>110000</v>
      </c>
      <c r="AY241" s="183">
        <v>220000</v>
      </c>
      <c r="AZ241" s="183">
        <v>110000</v>
      </c>
      <c r="BA241" s="183">
        <v>145000</v>
      </c>
      <c r="BB241" s="183">
        <v>880000</v>
      </c>
      <c r="BC241" s="183">
        <v>175000</v>
      </c>
      <c r="BD241" s="183">
        <v>0</v>
      </c>
      <c r="BE241" s="183">
        <v>370000</v>
      </c>
      <c r="BF241" s="183">
        <v>0</v>
      </c>
      <c r="BG241" s="183">
        <v>0</v>
      </c>
      <c r="BH241" s="183">
        <v>300000</v>
      </c>
      <c r="BI241" s="183">
        <v>420000</v>
      </c>
      <c r="BJ241" s="183">
        <v>250000</v>
      </c>
      <c r="BK241" s="183">
        <v>170000</v>
      </c>
      <c r="BL241" s="183">
        <v>55000</v>
      </c>
      <c r="BM241" s="183">
        <v>1180000</v>
      </c>
      <c r="BN241" s="183">
        <v>300000</v>
      </c>
      <c r="BO241" s="183">
        <v>0</v>
      </c>
      <c r="BP241" s="183">
        <v>50000</v>
      </c>
      <c r="BQ241" s="183">
        <v>0</v>
      </c>
      <c r="BR241" s="183">
        <v>50000</v>
      </c>
      <c r="BS241" s="183">
        <v>100000</v>
      </c>
      <c r="BT241" s="183">
        <v>910000</v>
      </c>
      <c r="BU241" s="183">
        <v>165000</v>
      </c>
      <c r="BV241" s="183">
        <v>195000</v>
      </c>
      <c r="BW241" s="183">
        <v>215000</v>
      </c>
      <c r="BX241" s="183">
        <v>230000</v>
      </c>
      <c r="BY241" s="183">
        <v>500000</v>
      </c>
      <c r="BZ241" s="183">
        <v>100000</v>
      </c>
      <c r="CA241" s="183">
        <v>60000</v>
      </c>
      <c r="CB241" s="183">
        <v>55000</v>
      </c>
      <c r="CC241" s="205">
        <f t="shared" si="40"/>
        <v>22824000</v>
      </c>
      <c r="CD241" s="101"/>
      <c r="CE241" s="101"/>
      <c r="CF241" s="101"/>
      <c r="CG241" s="101"/>
      <c r="CH241" s="101"/>
      <c r="CI241" s="101"/>
    </row>
    <row r="242" spans="1:87" s="102" customFormat="1">
      <c r="A242" s="134" t="s">
        <v>1650</v>
      </c>
      <c r="B242" s="295" t="s">
        <v>43</v>
      </c>
      <c r="C242" s="296" t="s">
        <v>44</v>
      </c>
      <c r="D242" s="297"/>
      <c r="E242" s="103"/>
      <c r="F242" s="298" t="s">
        <v>784</v>
      </c>
      <c r="G242" s="299" t="s">
        <v>785</v>
      </c>
      <c r="H242" s="204">
        <v>0</v>
      </c>
      <c r="I242" s="183">
        <v>0</v>
      </c>
      <c r="J242" s="183">
        <v>0</v>
      </c>
      <c r="K242" s="183">
        <v>0</v>
      </c>
      <c r="L242" s="183">
        <v>0</v>
      </c>
      <c r="M242" s="183">
        <v>0</v>
      </c>
      <c r="N242" s="183">
        <v>0</v>
      </c>
      <c r="O242" s="183">
        <v>0</v>
      </c>
      <c r="P242" s="183">
        <v>0</v>
      </c>
      <c r="Q242" s="183">
        <v>0</v>
      </c>
      <c r="R242" s="183">
        <v>49400</v>
      </c>
      <c r="S242" s="183">
        <v>0</v>
      </c>
      <c r="T242" s="183">
        <v>139392</v>
      </c>
      <c r="U242" s="183">
        <v>445543.5</v>
      </c>
      <c r="V242" s="183">
        <v>0</v>
      </c>
      <c r="W242" s="183">
        <v>0</v>
      </c>
      <c r="X242" s="183">
        <v>83089.52</v>
      </c>
      <c r="Y242" s="183">
        <v>0</v>
      </c>
      <c r="Z242" s="183">
        <v>0</v>
      </c>
      <c r="AA242" s="183">
        <v>0</v>
      </c>
      <c r="AB242" s="183">
        <v>0</v>
      </c>
      <c r="AC242" s="183">
        <v>0</v>
      </c>
      <c r="AD242" s="183">
        <v>0</v>
      </c>
      <c r="AE242" s="183">
        <v>0</v>
      </c>
      <c r="AF242" s="183">
        <v>0</v>
      </c>
      <c r="AG242" s="183">
        <v>0</v>
      </c>
      <c r="AH242" s="183">
        <v>0</v>
      </c>
      <c r="AI242" s="183">
        <v>0</v>
      </c>
      <c r="AJ242" s="183">
        <v>0</v>
      </c>
      <c r="AK242" s="183">
        <v>15696</v>
      </c>
      <c r="AL242" s="183">
        <v>0</v>
      </c>
      <c r="AM242" s="183">
        <v>0</v>
      </c>
      <c r="AN242" s="183">
        <v>0</v>
      </c>
      <c r="AO242" s="183">
        <v>0</v>
      </c>
      <c r="AP242" s="183">
        <v>0</v>
      </c>
      <c r="AQ242" s="183">
        <v>0</v>
      </c>
      <c r="AR242" s="183">
        <v>0</v>
      </c>
      <c r="AS242" s="183">
        <v>0</v>
      </c>
      <c r="AT242" s="183">
        <v>202086</v>
      </c>
      <c r="AU242" s="183">
        <v>0</v>
      </c>
      <c r="AV242" s="183">
        <v>0</v>
      </c>
      <c r="AW242" s="183">
        <v>0</v>
      </c>
      <c r="AX242" s="183">
        <v>0</v>
      </c>
      <c r="AY242" s="183">
        <v>0</v>
      </c>
      <c r="AZ242" s="183">
        <v>0</v>
      </c>
      <c r="BA242" s="183">
        <v>0</v>
      </c>
      <c r="BB242" s="183">
        <v>0</v>
      </c>
      <c r="BC242" s="183">
        <v>0</v>
      </c>
      <c r="BD242" s="183">
        <v>215884</v>
      </c>
      <c r="BE242" s="183">
        <v>0</v>
      </c>
      <c r="BF242" s="183">
        <v>0</v>
      </c>
      <c r="BG242" s="183">
        <v>0</v>
      </c>
      <c r="BH242" s="183">
        <v>0</v>
      </c>
      <c r="BI242" s="183">
        <v>866100</v>
      </c>
      <c r="BJ242" s="183">
        <v>221928</v>
      </c>
      <c r="BK242" s="183">
        <v>0</v>
      </c>
      <c r="BL242" s="183">
        <v>0</v>
      </c>
      <c r="BM242" s="183">
        <v>0</v>
      </c>
      <c r="BN242" s="183">
        <v>90000</v>
      </c>
      <c r="BO242" s="183">
        <v>2880</v>
      </c>
      <c r="BP242" s="183">
        <v>0</v>
      </c>
      <c r="BQ242" s="183">
        <v>0</v>
      </c>
      <c r="BR242" s="183">
        <v>0</v>
      </c>
      <c r="BS242" s="183">
        <v>0</v>
      </c>
      <c r="BT242" s="183">
        <v>0</v>
      </c>
      <c r="BU242" s="183">
        <v>0</v>
      </c>
      <c r="BV242" s="183">
        <v>0</v>
      </c>
      <c r="BW242" s="183">
        <v>0</v>
      </c>
      <c r="BX242" s="183">
        <v>209030</v>
      </c>
      <c r="BY242" s="183">
        <v>0</v>
      </c>
      <c r="BZ242" s="183">
        <v>0</v>
      </c>
      <c r="CA242" s="183">
        <v>31500</v>
      </c>
      <c r="CB242" s="183">
        <v>0</v>
      </c>
      <c r="CC242" s="205">
        <f t="shared" si="40"/>
        <v>2572529.02</v>
      </c>
      <c r="CD242" s="101"/>
      <c r="CE242" s="101"/>
      <c r="CF242" s="101"/>
      <c r="CG242" s="101"/>
      <c r="CH242" s="101"/>
      <c r="CI242" s="101"/>
    </row>
    <row r="243" spans="1:87" s="102" customFormat="1">
      <c r="A243" s="134" t="s">
        <v>1650</v>
      </c>
      <c r="B243" s="295" t="s">
        <v>43</v>
      </c>
      <c r="C243" s="296" t="s">
        <v>44</v>
      </c>
      <c r="D243" s="297"/>
      <c r="E243" s="103"/>
      <c r="F243" s="298" t="s">
        <v>786</v>
      </c>
      <c r="G243" s="299" t="s">
        <v>787</v>
      </c>
      <c r="H243" s="204">
        <v>5685872.5</v>
      </c>
      <c r="I243" s="183">
        <v>797000</v>
      </c>
      <c r="J243" s="183">
        <v>4463420</v>
      </c>
      <c r="K243" s="183">
        <v>892000</v>
      </c>
      <c r="L243" s="183">
        <v>342725</v>
      </c>
      <c r="M243" s="183">
        <v>1012150</v>
      </c>
      <c r="N243" s="183">
        <v>3852812.5</v>
      </c>
      <c r="O243" s="183">
        <v>1558685.5</v>
      </c>
      <c r="P243" s="183">
        <v>759062.5</v>
      </c>
      <c r="Q243" s="183">
        <v>2640128.5</v>
      </c>
      <c r="R243" s="183">
        <v>535970</v>
      </c>
      <c r="S243" s="183">
        <v>491562.5</v>
      </c>
      <c r="T243" s="183">
        <v>2377487.5</v>
      </c>
      <c r="U243" s="183">
        <v>1679150</v>
      </c>
      <c r="V243" s="183">
        <v>232660</v>
      </c>
      <c r="W243" s="183">
        <v>1253425</v>
      </c>
      <c r="X243" s="183">
        <v>256250</v>
      </c>
      <c r="Y243" s="183">
        <v>21937.5</v>
      </c>
      <c r="Z243" s="183">
        <v>107207</v>
      </c>
      <c r="AA243" s="183">
        <v>494662.5</v>
      </c>
      <c r="AB243" s="183">
        <v>572907.5</v>
      </c>
      <c r="AC243" s="183">
        <v>156937.5</v>
      </c>
      <c r="AD243" s="183">
        <v>466567.5</v>
      </c>
      <c r="AE243" s="183">
        <v>801370</v>
      </c>
      <c r="AF243" s="183">
        <v>2400</v>
      </c>
      <c r="AG243" s="183">
        <v>338650</v>
      </c>
      <c r="AH243" s="183">
        <v>1562000</v>
      </c>
      <c r="AI243" s="183">
        <v>5137473.75</v>
      </c>
      <c r="AJ243" s="183">
        <v>20000</v>
      </c>
      <c r="AK243" s="183">
        <v>603447.5</v>
      </c>
      <c r="AL243" s="183">
        <v>1900</v>
      </c>
      <c r="AM243" s="183">
        <v>152700</v>
      </c>
      <c r="AN243" s="183">
        <v>782415.78</v>
      </c>
      <c r="AO243" s="183">
        <v>369350</v>
      </c>
      <c r="AP243" s="183">
        <v>795875</v>
      </c>
      <c r="AQ243" s="183">
        <v>437700</v>
      </c>
      <c r="AR243" s="183">
        <v>403550</v>
      </c>
      <c r="AS243" s="183">
        <v>76812.5</v>
      </c>
      <c r="AT243" s="183">
        <v>598208</v>
      </c>
      <c r="AU243" s="183">
        <v>852550</v>
      </c>
      <c r="AV243" s="183">
        <v>141000</v>
      </c>
      <c r="AW243" s="183">
        <v>206990</v>
      </c>
      <c r="AX243" s="183">
        <v>385560</v>
      </c>
      <c r="AY243" s="183">
        <v>120950</v>
      </c>
      <c r="AZ243" s="183">
        <v>0</v>
      </c>
      <c r="BA243" s="183">
        <v>239687.5</v>
      </c>
      <c r="BB243" s="183">
        <v>74064</v>
      </c>
      <c r="BC243" s="183">
        <v>522200</v>
      </c>
      <c r="BD243" s="183">
        <v>293250</v>
      </c>
      <c r="BE243" s="183">
        <v>400500</v>
      </c>
      <c r="BF243" s="183">
        <v>325440</v>
      </c>
      <c r="BG243" s="183">
        <v>5281312</v>
      </c>
      <c r="BH243" s="183">
        <v>762000</v>
      </c>
      <c r="BI243" s="183">
        <v>127750</v>
      </c>
      <c r="BJ243" s="183">
        <v>553100</v>
      </c>
      <c r="BK243" s="183">
        <v>202625</v>
      </c>
      <c r="BL243" s="183">
        <v>183000</v>
      </c>
      <c r="BM243" s="183">
        <v>1990310</v>
      </c>
      <c r="BN243" s="183">
        <v>1133373</v>
      </c>
      <c r="BO243" s="183">
        <v>268100</v>
      </c>
      <c r="BP243" s="183">
        <v>422000</v>
      </c>
      <c r="BQ243" s="183">
        <v>190475</v>
      </c>
      <c r="BR243" s="183">
        <v>1143870</v>
      </c>
      <c r="BS243" s="183">
        <v>178524</v>
      </c>
      <c r="BT243" s="183">
        <v>26400</v>
      </c>
      <c r="BU243" s="183">
        <v>47487.5</v>
      </c>
      <c r="BV243" s="183">
        <v>116312.5</v>
      </c>
      <c r="BW243" s="183">
        <v>286795</v>
      </c>
      <c r="BX243" s="183">
        <v>2335250</v>
      </c>
      <c r="BY243" s="183">
        <v>2656085</v>
      </c>
      <c r="BZ243" s="183">
        <v>51750</v>
      </c>
      <c r="CA243" s="183">
        <v>49370</v>
      </c>
      <c r="CB243" s="183">
        <v>266327</v>
      </c>
      <c r="CC243" s="205">
        <f t="shared" si="40"/>
        <v>64568841.030000001</v>
      </c>
      <c r="CD243" s="101"/>
      <c r="CE243" s="101"/>
      <c r="CF243" s="101"/>
      <c r="CG243" s="101"/>
      <c r="CH243" s="101"/>
      <c r="CI243" s="101"/>
    </row>
    <row r="244" spans="1:87" s="102" customFormat="1">
      <c r="A244" s="134" t="s">
        <v>1650</v>
      </c>
      <c r="B244" s="295" t="s">
        <v>43</v>
      </c>
      <c r="C244" s="296" t="s">
        <v>44</v>
      </c>
      <c r="D244" s="297"/>
      <c r="E244" s="103"/>
      <c r="F244" s="298" t="s">
        <v>1593</v>
      </c>
      <c r="G244" s="299" t="s">
        <v>1723</v>
      </c>
      <c r="H244" s="204">
        <v>0</v>
      </c>
      <c r="I244" s="183">
        <v>0</v>
      </c>
      <c r="J244" s="183">
        <v>0</v>
      </c>
      <c r="K244" s="183">
        <v>0</v>
      </c>
      <c r="L244" s="183">
        <v>37575</v>
      </c>
      <c r="M244" s="183">
        <v>0</v>
      </c>
      <c r="N244" s="183">
        <v>0</v>
      </c>
      <c r="O244" s="183">
        <v>55200</v>
      </c>
      <c r="P244" s="183">
        <v>0</v>
      </c>
      <c r="Q244" s="183">
        <v>416850</v>
      </c>
      <c r="R244" s="183">
        <v>0</v>
      </c>
      <c r="S244" s="183">
        <v>0</v>
      </c>
      <c r="T244" s="183">
        <v>0</v>
      </c>
      <c r="U244" s="183">
        <v>306650</v>
      </c>
      <c r="V244" s="183">
        <v>13550</v>
      </c>
      <c r="W244" s="183">
        <v>44250</v>
      </c>
      <c r="X244" s="183">
        <v>0</v>
      </c>
      <c r="Y244" s="183">
        <v>0</v>
      </c>
      <c r="Z244" s="183">
        <v>0</v>
      </c>
      <c r="AA244" s="183">
        <v>0</v>
      </c>
      <c r="AB244" s="183">
        <v>0</v>
      </c>
      <c r="AC244" s="183">
        <v>0</v>
      </c>
      <c r="AD244" s="183">
        <v>0</v>
      </c>
      <c r="AE244" s="183">
        <v>0</v>
      </c>
      <c r="AF244" s="183">
        <v>10200</v>
      </c>
      <c r="AG244" s="183">
        <v>0</v>
      </c>
      <c r="AH244" s="183">
        <v>5500</v>
      </c>
      <c r="AI244" s="183">
        <v>311295</v>
      </c>
      <c r="AJ244" s="183">
        <v>0</v>
      </c>
      <c r="AK244" s="183">
        <v>12750</v>
      </c>
      <c r="AL244" s="183">
        <v>9150</v>
      </c>
      <c r="AM244" s="183">
        <v>10950</v>
      </c>
      <c r="AN244" s="183">
        <v>35250</v>
      </c>
      <c r="AO244" s="183">
        <v>300</v>
      </c>
      <c r="AP244" s="183">
        <v>6300</v>
      </c>
      <c r="AQ244" s="183">
        <v>43200</v>
      </c>
      <c r="AR244" s="183">
        <v>8850</v>
      </c>
      <c r="AS244" s="183">
        <v>0</v>
      </c>
      <c r="AT244" s="183">
        <v>0</v>
      </c>
      <c r="AU244" s="183">
        <v>0</v>
      </c>
      <c r="AV244" s="183">
        <v>0</v>
      </c>
      <c r="AW244" s="183">
        <v>20400</v>
      </c>
      <c r="AX244" s="183">
        <v>0</v>
      </c>
      <c r="AY244" s="183">
        <v>0</v>
      </c>
      <c r="AZ244" s="183">
        <v>0</v>
      </c>
      <c r="BA244" s="183">
        <v>12000</v>
      </c>
      <c r="BB244" s="183">
        <v>0</v>
      </c>
      <c r="BC244" s="183">
        <v>0</v>
      </c>
      <c r="BD244" s="183">
        <v>5700</v>
      </c>
      <c r="BE244" s="183">
        <v>0</v>
      </c>
      <c r="BF244" s="183">
        <v>0</v>
      </c>
      <c r="BG244" s="183">
        <v>0</v>
      </c>
      <c r="BH244" s="183">
        <v>1950</v>
      </c>
      <c r="BI244" s="183">
        <v>0</v>
      </c>
      <c r="BJ244" s="183">
        <v>0</v>
      </c>
      <c r="BK244" s="183">
        <v>0</v>
      </c>
      <c r="BL244" s="183">
        <v>0</v>
      </c>
      <c r="BM244" s="183">
        <v>492250</v>
      </c>
      <c r="BN244" s="183">
        <v>355800</v>
      </c>
      <c r="BO244" s="183">
        <v>0</v>
      </c>
      <c r="BP244" s="183">
        <v>15000</v>
      </c>
      <c r="BQ244" s="183">
        <v>0</v>
      </c>
      <c r="BR244" s="183">
        <v>97850</v>
      </c>
      <c r="BS244" s="183">
        <v>0</v>
      </c>
      <c r="BT244" s="183">
        <v>140735</v>
      </c>
      <c r="BU244" s="183">
        <v>3750</v>
      </c>
      <c r="BV244" s="183">
        <v>6750</v>
      </c>
      <c r="BW244" s="183">
        <v>43350</v>
      </c>
      <c r="BX244" s="183">
        <v>9000</v>
      </c>
      <c r="BY244" s="183">
        <v>32150</v>
      </c>
      <c r="BZ244" s="183">
        <v>10200</v>
      </c>
      <c r="CA244" s="183">
        <v>8000</v>
      </c>
      <c r="CB244" s="183">
        <v>5250</v>
      </c>
      <c r="CC244" s="205">
        <f t="shared" si="40"/>
        <v>2587955</v>
      </c>
      <c r="CD244" s="101"/>
      <c r="CE244" s="101"/>
      <c r="CF244" s="101"/>
      <c r="CG244" s="101"/>
      <c r="CH244" s="101"/>
      <c r="CI244" s="101"/>
    </row>
    <row r="245" spans="1:87" s="311" customFormat="1">
      <c r="A245" s="309"/>
      <c r="B245" s="421" t="s">
        <v>788</v>
      </c>
      <c r="C245" s="422"/>
      <c r="D245" s="422"/>
      <c r="E245" s="422"/>
      <c r="F245" s="422"/>
      <c r="G245" s="423"/>
      <c r="H245" s="207">
        <f>SUM(H219:H244)</f>
        <v>214461604.19</v>
      </c>
      <c r="I245" s="207">
        <f t="shared" ref="I245:BT245" si="45">SUM(I219:I244)</f>
        <v>56035872.340000004</v>
      </c>
      <c r="J245" s="207">
        <f t="shared" si="45"/>
        <v>96791181.519999996</v>
      </c>
      <c r="K245" s="207">
        <f t="shared" si="45"/>
        <v>33143807.470000003</v>
      </c>
      <c r="L245" s="207">
        <f t="shared" si="45"/>
        <v>27454961.579999998</v>
      </c>
      <c r="M245" s="207">
        <f t="shared" si="45"/>
        <v>15092943.58</v>
      </c>
      <c r="N245" s="207">
        <f t="shared" si="45"/>
        <v>365974917.5</v>
      </c>
      <c r="O245" s="207">
        <f t="shared" si="45"/>
        <v>55330248.379999995</v>
      </c>
      <c r="P245" s="207">
        <f t="shared" si="45"/>
        <v>15491578.489999998</v>
      </c>
      <c r="Q245" s="207">
        <f t="shared" si="45"/>
        <v>144322585.01999998</v>
      </c>
      <c r="R245" s="207">
        <f t="shared" si="45"/>
        <v>14569597.809999999</v>
      </c>
      <c r="S245" s="207">
        <f t="shared" si="45"/>
        <v>38910702.849999994</v>
      </c>
      <c r="T245" s="207">
        <f t="shared" si="45"/>
        <v>72610779</v>
      </c>
      <c r="U245" s="207">
        <f t="shared" si="45"/>
        <v>70763656.25</v>
      </c>
      <c r="V245" s="207">
        <f t="shared" si="45"/>
        <v>9808630.5</v>
      </c>
      <c r="W245" s="207">
        <f t="shared" si="45"/>
        <v>24630124.73</v>
      </c>
      <c r="X245" s="207">
        <f t="shared" si="45"/>
        <v>20403474.919999998</v>
      </c>
      <c r="Y245" s="207">
        <f t="shared" si="45"/>
        <v>16400115</v>
      </c>
      <c r="Z245" s="207">
        <f t="shared" si="45"/>
        <v>183584485.29000002</v>
      </c>
      <c r="AA245" s="207">
        <f t="shared" si="45"/>
        <v>53167032.5</v>
      </c>
      <c r="AB245" s="207">
        <f t="shared" si="45"/>
        <v>19145428</v>
      </c>
      <c r="AC245" s="207">
        <f t="shared" si="45"/>
        <v>50830131.979999997</v>
      </c>
      <c r="AD245" s="207">
        <f t="shared" si="45"/>
        <v>15790582.629999999</v>
      </c>
      <c r="AE245" s="207">
        <f t="shared" si="45"/>
        <v>17689278.93</v>
      </c>
      <c r="AF245" s="207">
        <f t="shared" si="45"/>
        <v>26604071.5</v>
      </c>
      <c r="AG245" s="207">
        <f t="shared" si="45"/>
        <v>14108901.08</v>
      </c>
      <c r="AH245" s="207">
        <f t="shared" si="45"/>
        <v>10847490.5</v>
      </c>
      <c r="AI245" s="207">
        <f t="shared" si="45"/>
        <v>273439452.90999997</v>
      </c>
      <c r="AJ245" s="207">
        <f t="shared" si="45"/>
        <v>17658513.34</v>
      </c>
      <c r="AK245" s="207">
        <f t="shared" si="45"/>
        <v>9743259.25</v>
      </c>
      <c r="AL245" s="207">
        <f t="shared" si="45"/>
        <v>11252321.35</v>
      </c>
      <c r="AM245" s="207">
        <f t="shared" si="45"/>
        <v>8899845.2699999996</v>
      </c>
      <c r="AN245" s="207">
        <f t="shared" si="45"/>
        <v>20116261.780000001</v>
      </c>
      <c r="AO245" s="207">
        <f t="shared" si="45"/>
        <v>13175691.25</v>
      </c>
      <c r="AP245" s="207">
        <f t="shared" si="45"/>
        <v>13343423.75</v>
      </c>
      <c r="AQ245" s="207">
        <f t="shared" si="45"/>
        <v>24179705.5</v>
      </c>
      <c r="AR245" s="207">
        <f t="shared" si="45"/>
        <v>15468906.5</v>
      </c>
      <c r="AS245" s="207">
        <f t="shared" si="45"/>
        <v>15685738.75</v>
      </c>
      <c r="AT245" s="207">
        <f t="shared" si="45"/>
        <v>11500044</v>
      </c>
      <c r="AU245" s="207">
        <f t="shared" si="45"/>
        <v>77397683.789999992</v>
      </c>
      <c r="AV245" s="207">
        <f t="shared" si="45"/>
        <v>15169798.75</v>
      </c>
      <c r="AW245" s="207">
        <f t="shared" si="45"/>
        <v>11728085.969999999</v>
      </c>
      <c r="AX245" s="207">
        <f t="shared" si="45"/>
        <v>13225726</v>
      </c>
      <c r="AY245" s="207">
        <f t="shared" si="45"/>
        <v>9839034.5</v>
      </c>
      <c r="AZ245" s="207">
        <f t="shared" si="45"/>
        <v>8761677.5</v>
      </c>
      <c r="BA245" s="207">
        <f t="shared" si="45"/>
        <v>10234075.23</v>
      </c>
      <c r="BB245" s="207">
        <f t="shared" si="45"/>
        <v>194605275.47999999</v>
      </c>
      <c r="BC245" s="207">
        <f t="shared" si="45"/>
        <v>19765335</v>
      </c>
      <c r="BD245" s="207">
        <f t="shared" si="45"/>
        <v>20595910.969999999</v>
      </c>
      <c r="BE245" s="207">
        <f t="shared" si="45"/>
        <v>28775966</v>
      </c>
      <c r="BF245" s="207">
        <f t="shared" si="45"/>
        <v>23297233.75</v>
      </c>
      <c r="BG245" s="207">
        <f t="shared" si="45"/>
        <v>19484699</v>
      </c>
      <c r="BH245" s="207">
        <f t="shared" si="45"/>
        <v>45753444.82</v>
      </c>
      <c r="BI245" s="207">
        <f t="shared" si="45"/>
        <v>33703313.5</v>
      </c>
      <c r="BJ245" s="207">
        <f t="shared" si="45"/>
        <v>18206393</v>
      </c>
      <c r="BK245" s="207">
        <f t="shared" si="45"/>
        <v>9665028.5</v>
      </c>
      <c r="BL245" s="207">
        <f t="shared" si="45"/>
        <v>6246346</v>
      </c>
      <c r="BM245" s="207">
        <f t="shared" si="45"/>
        <v>152492996.22</v>
      </c>
      <c r="BN245" s="207">
        <f t="shared" si="45"/>
        <v>88126949.670000002</v>
      </c>
      <c r="BO245" s="207">
        <f t="shared" si="45"/>
        <v>16394449.16</v>
      </c>
      <c r="BP245" s="207">
        <f t="shared" si="45"/>
        <v>9961453.870000001</v>
      </c>
      <c r="BQ245" s="207">
        <f t="shared" si="45"/>
        <v>12074127.75</v>
      </c>
      <c r="BR245" s="207">
        <f t="shared" si="45"/>
        <v>22386675.25</v>
      </c>
      <c r="BS245" s="207">
        <f t="shared" si="45"/>
        <v>11052502.75</v>
      </c>
      <c r="BT245" s="207">
        <f t="shared" si="45"/>
        <v>133115341.25999999</v>
      </c>
      <c r="BU245" s="207">
        <f t="shared" ref="BU245:CB245" si="46">SUM(BU219:BU244)</f>
        <v>11213165.280000001</v>
      </c>
      <c r="BV245" s="207">
        <f t="shared" si="46"/>
        <v>15137611.5</v>
      </c>
      <c r="BW245" s="207">
        <f t="shared" si="46"/>
        <v>24398292</v>
      </c>
      <c r="BX245" s="207">
        <f t="shared" si="46"/>
        <v>22831181</v>
      </c>
      <c r="BY245" s="207">
        <f t="shared" si="46"/>
        <v>52251744</v>
      </c>
      <c r="BZ245" s="207">
        <f t="shared" si="46"/>
        <v>16460721</v>
      </c>
      <c r="CA245" s="207">
        <f t="shared" si="46"/>
        <v>10653804</v>
      </c>
      <c r="CB245" s="207">
        <f t="shared" si="46"/>
        <v>8224574.5</v>
      </c>
      <c r="CC245" s="207">
        <f>SUM(CC219:CC244)</f>
        <v>3291657964.1599998</v>
      </c>
      <c r="CD245" s="310"/>
      <c r="CE245" s="310"/>
      <c r="CF245" s="310"/>
      <c r="CG245" s="310"/>
      <c r="CH245" s="310"/>
      <c r="CI245" s="310"/>
    </row>
    <row r="246" spans="1:87" s="102" customFormat="1">
      <c r="A246" s="134" t="s">
        <v>1650</v>
      </c>
      <c r="B246" s="295" t="s">
        <v>45</v>
      </c>
      <c r="C246" s="296" t="s">
        <v>789</v>
      </c>
      <c r="D246" s="297">
        <v>52060</v>
      </c>
      <c r="E246" s="103" t="s">
        <v>790</v>
      </c>
      <c r="F246" s="298" t="s">
        <v>791</v>
      </c>
      <c r="G246" s="299" t="s">
        <v>792</v>
      </c>
      <c r="H246" s="204">
        <v>68940</v>
      </c>
      <c r="I246" s="204">
        <v>0</v>
      </c>
      <c r="J246" s="204">
        <v>40710</v>
      </c>
      <c r="K246" s="204">
        <v>0</v>
      </c>
      <c r="L246" s="204">
        <v>0</v>
      </c>
      <c r="M246" s="204">
        <v>0</v>
      </c>
      <c r="N246" s="204">
        <v>132540</v>
      </c>
      <c r="O246" s="204">
        <v>0</v>
      </c>
      <c r="P246" s="204">
        <v>0</v>
      </c>
      <c r="Q246" s="204">
        <v>0</v>
      </c>
      <c r="R246" s="204">
        <v>0</v>
      </c>
      <c r="S246" s="204">
        <v>0</v>
      </c>
      <c r="T246" s="204">
        <v>0</v>
      </c>
      <c r="U246" s="204">
        <v>0</v>
      </c>
      <c r="V246" s="204">
        <v>0</v>
      </c>
      <c r="W246" s="204">
        <v>30270</v>
      </c>
      <c r="X246" s="204">
        <v>0</v>
      </c>
      <c r="Y246" s="204">
        <v>0</v>
      </c>
      <c r="Z246" s="204">
        <v>0</v>
      </c>
      <c r="AA246" s="204">
        <v>0</v>
      </c>
      <c r="AB246" s="204">
        <v>0</v>
      </c>
      <c r="AC246" s="204">
        <v>0</v>
      </c>
      <c r="AD246" s="204">
        <v>33540</v>
      </c>
      <c r="AE246" s="204">
        <v>0</v>
      </c>
      <c r="AF246" s="204">
        <v>0</v>
      </c>
      <c r="AG246" s="204">
        <v>0</v>
      </c>
      <c r="AH246" s="204">
        <v>0</v>
      </c>
      <c r="AI246" s="204">
        <v>351930</v>
      </c>
      <c r="AJ246" s="204">
        <v>0</v>
      </c>
      <c r="AK246" s="204">
        <v>0</v>
      </c>
      <c r="AL246" s="204">
        <v>0</v>
      </c>
      <c r="AM246" s="204">
        <v>0</v>
      </c>
      <c r="AN246" s="204">
        <v>0</v>
      </c>
      <c r="AO246" s="204">
        <v>0</v>
      </c>
      <c r="AP246" s="204">
        <v>0</v>
      </c>
      <c r="AQ246" s="204">
        <v>0</v>
      </c>
      <c r="AR246" s="204">
        <v>0</v>
      </c>
      <c r="AS246" s="204">
        <v>0</v>
      </c>
      <c r="AT246" s="204">
        <v>0</v>
      </c>
      <c r="AU246" s="204">
        <v>22770</v>
      </c>
      <c r="AV246" s="204">
        <v>0</v>
      </c>
      <c r="AW246" s="204">
        <v>0</v>
      </c>
      <c r="AX246" s="204">
        <v>0</v>
      </c>
      <c r="AY246" s="204">
        <v>0</v>
      </c>
      <c r="AZ246" s="204">
        <v>0</v>
      </c>
      <c r="BA246" s="204">
        <v>0</v>
      </c>
      <c r="BB246" s="204">
        <v>89160</v>
      </c>
      <c r="BC246" s="204">
        <v>0</v>
      </c>
      <c r="BD246" s="204">
        <v>0</v>
      </c>
      <c r="BE246" s="204">
        <v>0</v>
      </c>
      <c r="BF246" s="204">
        <v>0</v>
      </c>
      <c r="BG246" s="204">
        <v>0</v>
      </c>
      <c r="BH246" s="204">
        <v>0</v>
      </c>
      <c r="BI246" s="204">
        <v>0</v>
      </c>
      <c r="BJ246" s="204">
        <v>0</v>
      </c>
      <c r="BK246" s="204">
        <v>0</v>
      </c>
      <c r="BL246" s="204">
        <v>0</v>
      </c>
      <c r="BM246" s="204">
        <v>0</v>
      </c>
      <c r="BN246" s="204">
        <v>0</v>
      </c>
      <c r="BO246" s="204">
        <v>0</v>
      </c>
      <c r="BP246" s="204">
        <v>0</v>
      </c>
      <c r="BQ246" s="204">
        <v>34770</v>
      </c>
      <c r="BR246" s="204">
        <v>0</v>
      </c>
      <c r="BS246" s="204">
        <v>0</v>
      </c>
      <c r="BT246" s="204">
        <v>33930</v>
      </c>
      <c r="BU246" s="204">
        <v>0</v>
      </c>
      <c r="BV246" s="204">
        <v>0</v>
      </c>
      <c r="BW246" s="204">
        <v>0</v>
      </c>
      <c r="BX246" s="204">
        <v>0</v>
      </c>
      <c r="BY246" s="204">
        <v>99870</v>
      </c>
      <c r="BZ246" s="204">
        <v>0</v>
      </c>
      <c r="CA246" s="204">
        <v>0</v>
      </c>
      <c r="CB246" s="204">
        <v>0</v>
      </c>
      <c r="CC246" s="205">
        <f t="shared" si="40"/>
        <v>938430</v>
      </c>
      <c r="CD246" s="101"/>
      <c r="CE246" s="101"/>
      <c r="CF246" s="101"/>
      <c r="CG246" s="101"/>
      <c r="CH246" s="101"/>
      <c r="CI246" s="101"/>
    </row>
    <row r="247" spans="1:87" s="102" customFormat="1">
      <c r="A247" s="134" t="s">
        <v>1650</v>
      </c>
      <c r="B247" s="295" t="s">
        <v>45</v>
      </c>
      <c r="C247" s="296" t="s">
        <v>789</v>
      </c>
      <c r="D247" s="297">
        <v>52060</v>
      </c>
      <c r="E247" s="103" t="s">
        <v>790</v>
      </c>
      <c r="F247" s="298" t="s">
        <v>793</v>
      </c>
      <c r="G247" s="299" t="s">
        <v>794</v>
      </c>
      <c r="H247" s="204">
        <v>0</v>
      </c>
      <c r="I247" s="204">
        <v>0</v>
      </c>
      <c r="J247" s="204">
        <v>0</v>
      </c>
      <c r="K247" s="204">
        <v>0</v>
      </c>
      <c r="L247" s="204">
        <v>0</v>
      </c>
      <c r="M247" s="204">
        <v>0</v>
      </c>
      <c r="N247" s="204">
        <v>0</v>
      </c>
      <c r="O247" s="204">
        <v>0</v>
      </c>
      <c r="P247" s="204">
        <v>0</v>
      </c>
      <c r="Q247" s="204">
        <v>0</v>
      </c>
      <c r="R247" s="204">
        <v>0</v>
      </c>
      <c r="S247" s="204">
        <v>0</v>
      </c>
      <c r="T247" s="204">
        <v>0</v>
      </c>
      <c r="U247" s="204">
        <v>0</v>
      </c>
      <c r="V247" s="204">
        <v>0</v>
      </c>
      <c r="W247" s="204">
        <v>0</v>
      </c>
      <c r="X247" s="204">
        <v>0</v>
      </c>
      <c r="Y247" s="204">
        <v>0</v>
      </c>
      <c r="Z247" s="204">
        <v>3000</v>
      </c>
      <c r="AA247" s="204">
        <v>0</v>
      </c>
      <c r="AB247" s="204">
        <v>0</v>
      </c>
      <c r="AC247" s="204">
        <v>0</v>
      </c>
      <c r="AD247" s="204">
        <v>0</v>
      </c>
      <c r="AE247" s="204">
        <v>0</v>
      </c>
      <c r="AF247" s="204">
        <v>0</v>
      </c>
      <c r="AG247" s="204">
        <v>0</v>
      </c>
      <c r="AH247" s="204">
        <v>0</v>
      </c>
      <c r="AI247" s="204">
        <v>0</v>
      </c>
      <c r="AJ247" s="204">
        <v>0</v>
      </c>
      <c r="AK247" s="204">
        <v>0</v>
      </c>
      <c r="AL247" s="204">
        <v>0</v>
      </c>
      <c r="AM247" s="204">
        <v>0</v>
      </c>
      <c r="AN247" s="204">
        <v>0</v>
      </c>
      <c r="AO247" s="204">
        <v>0</v>
      </c>
      <c r="AP247" s="204">
        <v>0</v>
      </c>
      <c r="AQ247" s="204">
        <v>0</v>
      </c>
      <c r="AR247" s="204">
        <v>0</v>
      </c>
      <c r="AS247" s="204">
        <v>0</v>
      </c>
      <c r="AT247" s="204">
        <v>0</v>
      </c>
      <c r="AU247" s="204">
        <v>0</v>
      </c>
      <c r="AV247" s="204">
        <v>0</v>
      </c>
      <c r="AW247" s="204">
        <v>0</v>
      </c>
      <c r="AX247" s="204">
        <v>0</v>
      </c>
      <c r="AY247" s="204">
        <v>0</v>
      </c>
      <c r="AZ247" s="204">
        <v>0</v>
      </c>
      <c r="BA247" s="204">
        <v>0</v>
      </c>
      <c r="BB247" s="204">
        <v>0</v>
      </c>
      <c r="BC247" s="204">
        <v>0</v>
      </c>
      <c r="BD247" s="204">
        <v>0</v>
      </c>
      <c r="BE247" s="204">
        <v>0</v>
      </c>
      <c r="BF247" s="204">
        <v>0</v>
      </c>
      <c r="BG247" s="204">
        <v>0</v>
      </c>
      <c r="BH247" s="204">
        <v>0</v>
      </c>
      <c r="BI247" s="204">
        <v>0</v>
      </c>
      <c r="BJ247" s="204">
        <v>0</v>
      </c>
      <c r="BK247" s="204">
        <v>0</v>
      </c>
      <c r="BL247" s="204">
        <v>0</v>
      </c>
      <c r="BM247" s="204">
        <v>0</v>
      </c>
      <c r="BN247" s="204">
        <v>0</v>
      </c>
      <c r="BO247" s="204">
        <v>0</v>
      </c>
      <c r="BP247" s="204">
        <v>0</v>
      </c>
      <c r="BQ247" s="204">
        <v>0</v>
      </c>
      <c r="BR247" s="204">
        <v>0</v>
      </c>
      <c r="BS247" s="204">
        <v>0</v>
      </c>
      <c r="BT247" s="204">
        <v>0</v>
      </c>
      <c r="BU247" s="204">
        <v>0</v>
      </c>
      <c r="BV247" s="204">
        <v>0</v>
      </c>
      <c r="BW247" s="204">
        <v>0</v>
      </c>
      <c r="BX247" s="204">
        <v>0</v>
      </c>
      <c r="BY247" s="204">
        <v>0</v>
      </c>
      <c r="BZ247" s="204">
        <v>0</v>
      </c>
      <c r="CA247" s="204">
        <v>0</v>
      </c>
      <c r="CB247" s="204">
        <v>0</v>
      </c>
      <c r="CC247" s="205">
        <f t="shared" si="40"/>
        <v>3000</v>
      </c>
      <c r="CD247" s="101"/>
      <c r="CE247" s="101"/>
      <c r="CF247" s="101"/>
      <c r="CG247" s="101"/>
      <c r="CH247" s="101"/>
      <c r="CI247" s="101"/>
    </row>
    <row r="248" spans="1:87" s="102" customFormat="1">
      <c r="A248" s="134" t="s">
        <v>1650</v>
      </c>
      <c r="B248" s="295" t="s">
        <v>45</v>
      </c>
      <c r="C248" s="296" t="s">
        <v>789</v>
      </c>
      <c r="D248" s="297">
        <v>52060</v>
      </c>
      <c r="E248" s="103" t="s">
        <v>790</v>
      </c>
      <c r="F248" s="298" t="s">
        <v>795</v>
      </c>
      <c r="G248" s="299" t="s">
        <v>796</v>
      </c>
      <c r="H248" s="204">
        <v>4550836.88</v>
      </c>
      <c r="I248" s="183">
        <v>1225682.2</v>
      </c>
      <c r="J248" s="183">
        <v>1533955.81</v>
      </c>
      <c r="K248" s="183">
        <v>865439.19</v>
      </c>
      <c r="L248" s="183">
        <v>562195.13</v>
      </c>
      <c r="M248" s="183">
        <v>238708.67</v>
      </c>
      <c r="N248" s="183">
        <v>7791325.1500000004</v>
      </c>
      <c r="O248" s="183">
        <v>0</v>
      </c>
      <c r="P248" s="183">
        <v>379456.05</v>
      </c>
      <c r="Q248" s="183">
        <v>2374546.2999999998</v>
      </c>
      <c r="R248" s="183">
        <v>313605.74</v>
      </c>
      <c r="S248" s="183">
        <v>1134418.8799999999</v>
      </c>
      <c r="T248" s="183">
        <v>3926087.83</v>
      </c>
      <c r="U248" s="183">
        <v>1662188.41</v>
      </c>
      <c r="V248" s="183">
        <v>194709.95</v>
      </c>
      <c r="W248" s="183">
        <v>0</v>
      </c>
      <c r="X248" s="183">
        <v>644682.56999999995</v>
      </c>
      <c r="Y248" s="183">
        <v>226201.2</v>
      </c>
      <c r="Z248" s="183">
        <v>5885966.6100000003</v>
      </c>
      <c r="AA248" s="183">
        <v>1805323.96</v>
      </c>
      <c r="AB248" s="183">
        <v>796953.3</v>
      </c>
      <c r="AC248" s="183">
        <v>1405234.6</v>
      </c>
      <c r="AD248" s="183">
        <v>547943.82999999996</v>
      </c>
      <c r="AE248" s="183">
        <v>796624.4</v>
      </c>
      <c r="AF248" s="183">
        <v>440329.93</v>
      </c>
      <c r="AG248" s="183">
        <v>318539.13</v>
      </c>
      <c r="AH248" s="183">
        <v>220490.48</v>
      </c>
      <c r="AI248" s="183">
        <v>6996473.5800000001</v>
      </c>
      <c r="AJ248" s="183">
        <v>482923.15</v>
      </c>
      <c r="AK248" s="183">
        <v>320171.46999999997</v>
      </c>
      <c r="AL248" s="183">
        <v>340502</v>
      </c>
      <c r="AM248" s="183">
        <v>357810.13</v>
      </c>
      <c r="AN248" s="183">
        <v>332806.09999999998</v>
      </c>
      <c r="AO248" s="183">
        <v>374450.78</v>
      </c>
      <c r="AP248" s="183">
        <v>343616.82</v>
      </c>
      <c r="AQ248" s="183">
        <v>536551.06000000006</v>
      </c>
      <c r="AR248" s="183">
        <v>314623.75</v>
      </c>
      <c r="AS248" s="183">
        <v>407594.31</v>
      </c>
      <c r="AT248" s="183">
        <v>241221.83</v>
      </c>
      <c r="AU248" s="183">
        <v>1750327.24</v>
      </c>
      <c r="AV248" s="183">
        <v>3053.1</v>
      </c>
      <c r="AW248" s="183">
        <v>302027</v>
      </c>
      <c r="AX248" s="183">
        <v>261642.4</v>
      </c>
      <c r="AY248" s="183">
        <v>256367</v>
      </c>
      <c r="AZ248" s="183">
        <v>88603.8</v>
      </c>
      <c r="BA248" s="183">
        <v>226481.8</v>
      </c>
      <c r="BB248" s="183">
        <v>4834584.24</v>
      </c>
      <c r="BC248" s="183">
        <v>408853.62</v>
      </c>
      <c r="BD248" s="183">
        <v>226757.1</v>
      </c>
      <c r="BE248" s="183">
        <v>781697.57</v>
      </c>
      <c r="BF248" s="183">
        <v>0</v>
      </c>
      <c r="BG248" s="183">
        <v>0</v>
      </c>
      <c r="BH248" s="183">
        <v>0</v>
      </c>
      <c r="BI248" s="183">
        <v>875097.72</v>
      </c>
      <c r="BJ248" s="183">
        <v>420906.62</v>
      </c>
      <c r="BK248" s="183">
        <v>319591.40000000002</v>
      </c>
      <c r="BL248" s="183">
        <v>143998.54999999999</v>
      </c>
      <c r="BM248" s="183">
        <v>4548907.87</v>
      </c>
      <c r="BN248" s="183">
        <v>1220491.67</v>
      </c>
      <c r="BO248" s="183">
        <v>551738.64</v>
      </c>
      <c r="BP248" s="183">
        <v>168504.8</v>
      </c>
      <c r="BQ248" s="183">
        <v>552971</v>
      </c>
      <c r="BR248" s="183">
        <v>703057</v>
      </c>
      <c r="BS248" s="183">
        <v>357492.9</v>
      </c>
      <c r="BT248" s="183">
        <v>2717179</v>
      </c>
      <c r="BU248" s="183">
        <v>302643.09999999998</v>
      </c>
      <c r="BV248" s="183">
        <v>325022.15999999997</v>
      </c>
      <c r="BW248" s="183">
        <v>553374.99</v>
      </c>
      <c r="BX248" s="183">
        <v>544156.68999999994</v>
      </c>
      <c r="BY248" s="183">
        <v>1066931.21</v>
      </c>
      <c r="BZ248" s="183">
        <v>424959.6</v>
      </c>
      <c r="CA248" s="183">
        <v>165505.54</v>
      </c>
      <c r="CB248" s="183">
        <v>188646.83</v>
      </c>
      <c r="CC248" s="205">
        <f t="shared" si="40"/>
        <v>76181763.339999959</v>
      </c>
      <c r="CD248" s="101"/>
      <c r="CE248" s="101"/>
      <c r="CF248" s="101"/>
      <c r="CG248" s="101"/>
      <c r="CH248" s="101"/>
      <c r="CI248" s="101"/>
    </row>
    <row r="249" spans="1:87" s="102" customFormat="1">
      <c r="A249" s="134" t="s">
        <v>1650</v>
      </c>
      <c r="B249" s="295" t="s">
        <v>45</v>
      </c>
      <c r="C249" s="296" t="s">
        <v>789</v>
      </c>
      <c r="D249" s="297">
        <v>52060</v>
      </c>
      <c r="E249" s="103" t="s">
        <v>790</v>
      </c>
      <c r="F249" s="298" t="s">
        <v>797</v>
      </c>
      <c r="G249" s="299" t="s">
        <v>798</v>
      </c>
      <c r="H249" s="204">
        <v>6826062.5599999996</v>
      </c>
      <c r="I249" s="183">
        <v>1672010.7</v>
      </c>
      <c r="J249" s="183">
        <v>2300933.71</v>
      </c>
      <c r="K249" s="183">
        <v>1297838.7</v>
      </c>
      <c r="L249" s="183">
        <v>846946.69</v>
      </c>
      <c r="M249" s="183">
        <v>358063.01</v>
      </c>
      <c r="N249" s="183">
        <v>11695781.310000001</v>
      </c>
      <c r="O249" s="183">
        <v>2215906</v>
      </c>
      <c r="P249" s="183">
        <v>625857.67000000004</v>
      </c>
      <c r="Q249" s="183">
        <v>3561819.46</v>
      </c>
      <c r="R249" s="183">
        <v>447435.06</v>
      </c>
      <c r="S249" s="183">
        <v>1701628.31</v>
      </c>
      <c r="T249" s="183">
        <v>1484278.84</v>
      </c>
      <c r="U249" s="183">
        <v>2001624.63</v>
      </c>
      <c r="V249" s="183">
        <v>286472.46999999997</v>
      </c>
      <c r="W249" s="183">
        <v>1146228.1100000001</v>
      </c>
      <c r="X249" s="183">
        <v>967023.9</v>
      </c>
      <c r="Y249" s="183">
        <v>372713.3</v>
      </c>
      <c r="Z249" s="183">
        <v>8828949.9399999995</v>
      </c>
      <c r="AA249" s="183">
        <v>2707985.94</v>
      </c>
      <c r="AB249" s="183">
        <v>1195429.94</v>
      </c>
      <c r="AC249" s="183">
        <v>2107851.91</v>
      </c>
      <c r="AD249" s="183">
        <v>755095.56</v>
      </c>
      <c r="AE249" s="183">
        <v>1194936.6000000001</v>
      </c>
      <c r="AF249" s="183">
        <v>660217.93000000005</v>
      </c>
      <c r="AG249" s="183">
        <v>477808.68</v>
      </c>
      <c r="AH249" s="183">
        <v>330735.73</v>
      </c>
      <c r="AI249" s="183">
        <v>10715974.17</v>
      </c>
      <c r="AJ249" s="183">
        <v>671068.72</v>
      </c>
      <c r="AK249" s="183">
        <v>480257.21</v>
      </c>
      <c r="AL249" s="183">
        <v>510753</v>
      </c>
      <c r="AM249" s="183">
        <v>536715.18000000005</v>
      </c>
      <c r="AN249" s="183">
        <v>499209.15</v>
      </c>
      <c r="AO249" s="183">
        <v>544502.97</v>
      </c>
      <c r="AP249" s="183">
        <v>515425.23</v>
      </c>
      <c r="AQ249" s="183">
        <v>937907.09</v>
      </c>
      <c r="AR249" s="183">
        <v>469803.83</v>
      </c>
      <c r="AS249" s="183">
        <v>608728.97</v>
      </c>
      <c r="AT249" s="183">
        <v>361832.72</v>
      </c>
      <c r="AU249" s="183">
        <v>2625490.9</v>
      </c>
      <c r="AV249" s="183">
        <v>449619.9</v>
      </c>
      <c r="AW249" s="183">
        <v>453040.5</v>
      </c>
      <c r="AX249" s="183">
        <v>392463.8</v>
      </c>
      <c r="AY249" s="183">
        <v>384550.5</v>
      </c>
      <c r="AZ249" s="183">
        <v>132904.20000000001</v>
      </c>
      <c r="BA249" s="183">
        <v>339722.7</v>
      </c>
      <c r="BB249" s="183">
        <v>7251876.3899999997</v>
      </c>
      <c r="BC249" s="183">
        <v>674948.01</v>
      </c>
      <c r="BD249" s="183">
        <v>572293.19999999995</v>
      </c>
      <c r="BE249" s="183">
        <v>1172544.95</v>
      </c>
      <c r="BF249" s="183">
        <v>1212534.48</v>
      </c>
      <c r="BG249" s="183">
        <v>0</v>
      </c>
      <c r="BH249" s="183">
        <v>0</v>
      </c>
      <c r="BI249" s="183">
        <v>1312646.57</v>
      </c>
      <c r="BJ249" s="183">
        <v>631329.93000000005</v>
      </c>
      <c r="BK249" s="183">
        <v>476789.1</v>
      </c>
      <c r="BL249" s="183">
        <v>215997.82</v>
      </c>
      <c r="BM249" s="183">
        <v>6823361.75</v>
      </c>
      <c r="BN249" s="183">
        <v>1830737.49</v>
      </c>
      <c r="BO249" s="183">
        <v>827607.97</v>
      </c>
      <c r="BP249" s="183">
        <v>252757.14</v>
      </c>
      <c r="BQ249" s="183">
        <v>829456.5</v>
      </c>
      <c r="BR249" s="183">
        <v>1054585.5</v>
      </c>
      <c r="BS249" s="183">
        <v>536239.35</v>
      </c>
      <c r="BT249" s="183">
        <v>4075768.51</v>
      </c>
      <c r="BU249" s="183">
        <v>453964.65</v>
      </c>
      <c r="BV249" s="183">
        <v>487533.23</v>
      </c>
      <c r="BW249" s="183">
        <v>830062.48</v>
      </c>
      <c r="BX249" s="183">
        <v>816235.64</v>
      </c>
      <c r="BY249" s="183">
        <v>1600396.82</v>
      </c>
      <c r="BZ249" s="183">
        <v>637439.4</v>
      </c>
      <c r="CA249" s="183">
        <v>248258.31</v>
      </c>
      <c r="CB249" s="183">
        <v>282970.23999999999</v>
      </c>
      <c r="CC249" s="205">
        <f t="shared" si="40"/>
        <v>114805942.83000003</v>
      </c>
      <c r="CD249" s="101"/>
      <c r="CE249" s="101"/>
      <c r="CF249" s="101"/>
      <c r="CG249" s="101"/>
      <c r="CH249" s="101"/>
      <c r="CI249" s="101"/>
    </row>
    <row r="250" spans="1:87" s="102" customFormat="1">
      <c r="A250" s="134" t="s">
        <v>1650</v>
      </c>
      <c r="B250" s="295" t="s">
        <v>45</v>
      </c>
      <c r="C250" s="296" t="s">
        <v>789</v>
      </c>
      <c r="D250" s="297">
        <v>52060</v>
      </c>
      <c r="E250" s="103" t="s">
        <v>790</v>
      </c>
      <c r="F250" s="298" t="s">
        <v>799</v>
      </c>
      <c r="G250" s="299" t="s">
        <v>800</v>
      </c>
      <c r="H250" s="204">
        <v>436442.13</v>
      </c>
      <c r="I250" s="183">
        <v>130346.4</v>
      </c>
      <c r="J250" s="183">
        <v>82912.5</v>
      </c>
      <c r="K250" s="183">
        <v>53289.9</v>
      </c>
      <c r="L250" s="183">
        <v>57013.2</v>
      </c>
      <c r="M250" s="183">
        <v>0</v>
      </c>
      <c r="N250" s="183">
        <v>867260.4</v>
      </c>
      <c r="O250" s="183">
        <v>155078.39999999999</v>
      </c>
      <c r="P250" s="183">
        <v>151032.9</v>
      </c>
      <c r="Q250" s="183">
        <v>115930.91</v>
      </c>
      <c r="R250" s="183">
        <v>81931.8</v>
      </c>
      <c r="S250" s="183">
        <v>92409.57</v>
      </c>
      <c r="T250" s="183">
        <v>212932.9</v>
      </c>
      <c r="U250" s="183">
        <v>50851.56</v>
      </c>
      <c r="V250" s="183">
        <v>20681.099999999999</v>
      </c>
      <c r="W250" s="183">
        <v>125929.2</v>
      </c>
      <c r="X250" s="183">
        <v>72431.199999999997</v>
      </c>
      <c r="Y250" s="183">
        <v>0</v>
      </c>
      <c r="Z250" s="183">
        <v>459032.26</v>
      </c>
      <c r="AA250" s="183">
        <v>12959.4</v>
      </c>
      <c r="AB250" s="183">
        <v>120864.6</v>
      </c>
      <c r="AC250" s="183">
        <v>129937.64</v>
      </c>
      <c r="AD250" s="183">
        <v>37508.559999999998</v>
      </c>
      <c r="AE250" s="183">
        <v>62518.5</v>
      </c>
      <c r="AF250" s="183">
        <v>33780.300000000003</v>
      </c>
      <c r="AG250" s="183">
        <v>0</v>
      </c>
      <c r="AH250" s="183">
        <v>0</v>
      </c>
      <c r="AI250" s="183">
        <v>591984</v>
      </c>
      <c r="AJ250" s="183">
        <v>39305.1</v>
      </c>
      <c r="AK250" s="183">
        <v>61578.2</v>
      </c>
      <c r="AL250" s="183">
        <v>64362.9</v>
      </c>
      <c r="AM250" s="183">
        <v>14782.8</v>
      </c>
      <c r="AN250" s="183">
        <v>84180.19</v>
      </c>
      <c r="AO250" s="183">
        <v>9230.4</v>
      </c>
      <c r="AP250" s="183">
        <v>41876.400000000001</v>
      </c>
      <c r="AQ250" s="183">
        <v>60331.5</v>
      </c>
      <c r="AR250" s="183">
        <v>47174.1</v>
      </c>
      <c r="AS250" s="183">
        <v>38588.400000000001</v>
      </c>
      <c r="AT250" s="183">
        <v>30297.599999999999</v>
      </c>
      <c r="AU250" s="183">
        <v>473217.35</v>
      </c>
      <c r="AV250" s="183">
        <v>25131.9</v>
      </c>
      <c r="AW250" s="183">
        <v>22038</v>
      </c>
      <c r="AX250" s="183">
        <v>57646.8</v>
      </c>
      <c r="AY250" s="183">
        <v>15030.6</v>
      </c>
      <c r="AZ250" s="183">
        <v>573</v>
      </c>
      <c r="BA250" s="183">
        <v>13773.6</v>
      </c>
      <c r="BB250" s="183">
        <v>463727.1</v>
      </c>
      <c r="BC250" s="183">
        <v>30614.7</v>
      </c>
      <c r="BD250" s="183">
        <v>48138</v>
      </c>
      <c r="BE250" s="183">
        <v>62087.1</v>
      </c>
      <c r="BF250" s="183">
        <v>46365</v>
      </c>
      <c r="BG250" s="183">
        <v>37587</v>
      </c>
      <c r="BH250" s="183">
        <v>0</v>
      </c>
      <c r="BI250" s="183">
        <v>96466.8</v>
      </c>
      <c r="BJ250" s="183">
        <v>47732.9</v>
      </c>
      <c r="BK250" s="183">
        <v>46160.7</v>
      </c>
      <c r="BL250" s="183">
        <v>0</v>
      </c>
      <c r="BM250" s="183">
        <v>520399.8</v>
      </c>
      <c r="BN250" s="183">
        <v>25587.9</v>
      </c>
      <c r="BO250" s="183">
        <v>63512.1</v>
      </c>
      <c r="BP250" s="183">
        <v>22514.22</v>
      </c>
      <c r="BQ250" s="183">
        <v>0</v>
      </c>
      <c r="BR250" s="183">
        <v>32607</v>
      </c>
      <c r="BS250" s="183">
        <v>46565.4</v>
      </c>
      <c r="BT250" s="183">
        <v>139487.4</v>
      </c>
      <c r="BU250" s="183">
        <v>69022.649999999994</v>
      </c>
      <c r="BV250" s="183">
        <v>50347.199999999997</v>
      </c>
      <c r="BW250" s="183">
        <v>41511.599999999999</v>
      </c>
      <c r="BX250" s="183">
        <v>49096.2</v>
      </c>
      <c r="BY250" s="183">
        <v>53393.7</v>
      </c>
      <c r="BZ250" s="183">
        <v>41543.699999999997</v>
      </c>
      <c r="CA250" s="183">
        <v>0</v>
      </c>
      <c r="CB250" s="183">
        <v>0</v>
      </c>
      <c r="CC250" s="205">
        <f t="shared" si="40"/>
        <v>7288646.3400000008</v>
      </c>
      <c r="CD250" s="101"/>
      <c r="CE250" s="101"/>
      <c r="CF250" s="101"/>
      <c r="CG250" s="101"/>
      <c r="CH250" s="101"/>
      <c r="CI250" s="101"/>
    </row>
    <row r="251" spans="1:87" s="102" customFormat="1">
      <c r="A251" s="134" t="s">
        <v>1650</v>
      </c>
      <c r="B251" s="295" t="s">
        <v>45</v>
      </c>
      <c r="C251" s="296" t="s">
        <v>789</v>
      </c>
      <c r="D251" s="297">
        <v>52060</v>
      </c>
      <c r="E251" s="103" t="s">
        <v>790</v>
      </c>
      <c r="F251" s="298" t="s">
        <v>1594</v>
      </c>
      <c r="G251" s="299" t="s">
        <v>1595</v>
      </c>
      <c r="H251" s="204">
        <v>827247</v>
      </c>
      <c r="I251" s="183">
        <v>0</v>
      </c>
      <c r="J251" s="183">
        <v>111688</v>
      </c>
      <c r="K251" s="183">
        <v>0</v>
      </c>
      <c r="L251" s="183">
        <v>0</v>
      </c>
      <c r="M251" s="183">
        <v>260038</v>
      </c>
      <c r="N251" s="183">
        <v>634897</v>
      </c>
      <c r="O251" s="183">
        <v>0</v>
      </c>
      <c r="P251" s="183">
        <v>15600</v>
      </c>
      <c r="Q251" s="183">
        <v>101652.58</v>
      </c>
      <c r="R251" s="183">
        <v>15300</v>
      </c>
      <c r="S251" s="183">
        <v>15600</v>
      </c>
      <c r="T251" s="183">
        <v>31200</v>
      </c>
      <c r="U251" s="183">
        <v>29700</v>
      </c>
      <c r="V251" s="183">
        <v>0</v>
      </c>
      <c r="W251" s="183">
        <v>4500</v>
      </c>
      <c r="X251" s="183">
        <v>19350</v>
      </c>
      <c r="Y251" s="183">
        <v>7950</v>
      </c>
      <c r="Z251" s="183">
        <v>390384</v>
      </c>
      <c r="AA251" s="183">
        <v>0</v>
      </c>
      <c r="AB251" s="183">
        <v>0</v>
      </c>
      <c r="AC251" s="183">
        <v>0</v>
      </c>
      <c r="AD251" s="183">
        <v>9000</v>
      </c>
      <c r="AE251" s="183">
        <v>0</v>
      </c>
      <c r="AF251" s="183">
        <v>0</v>
      </c>
      <c r="AG251" s="183">
        <v>0</v>
      </c>
      <c r="AH251" s="183">
        <v>0</v>
      </c>
      <c r="AI251" s="183">
        <v>685233</v>
      </c>
      <c r="AJ251" s="183">
        <v>20654</v>
      </c>
      <c r="AK251" s="183">
        <v>6900</v>
      </c>
      <c r="AL251" s="183">
        <v>7350</v>
      </c>
      <c r="AM251" s="183">
        <v>7800</v>
      </c>
      <c r="AN251" s="183">
        <v>15000</v>
      </c>
      <c r="AO251" s="183">
        <v>7500</v>
      </c>
      <c r="AP251" s="183">
        <v>23400</v>
      </c>
      <c r="AQ251" s="183">
        <v>24137</v>
      </c>
      <c r="AR251" s="183">
        <v>23060</v>
      </c>
      <c r="AS251" s="183">
        <v>14100</v>
      </c>
      <c r="AT251" s="183">
        <v>14574.34</v>
      </c>
      <c r="AU251" s="183">
        <v>368488</v>
      </c>
      <c r="AV251" s="183">
        <v>27750</v>
      </c>
      <c r="AW251" s="183">
        <v>22962</v>
      </c>
      <c r="AX251" s="183">
        <v>32370</v>
      </c>
      <c r="AY251" s="183">
        <v>23700</v>
      </c>
      <c r="AZ251" s="183">
        <v>25325</v>
      </c>
      <c r="BA251" s="183">
        <v>22954</v>
      </c>
      <c r="BB251" s="183">
        <v>485187</v>
      </c>
      <c r="BC251" s="183">
        <v>33300</v>
      </c>
      <c r="BD251" s="183">
        <v>30382</v>
      </c>
      <c r="BE251" s="183">
        <v>22350</v>
      </c>
      <c r="BF251" s="183">
        <v>21975</v>
      </c>
      <c r="BG251" s="183">
        <v>21000</v>
      </c>
      <c r="BH251" s="183">
        <v>35034</v>
      </c>
      <c r="BI251" s="183">
        <v>10050</v>
      </c>
      <c r="BJ251" s="183">
        <v>14100</v>
      </c>
      <c r="BK251" s="183">
        <v>8700</v>
      </c>
      <c r="BL251" s="183">
        <v>7950</v>
      </c>
      <c r="BM251" s="183">
        <v>402518</v>
      </c>
      <c r="BN251" s="183">
        <v>123820.5</v>
      </c>
      <c r="BO251" s="183">
        <v>52383</v>
      </c>
      <c r="BP251" s="183">
        <v>20503</v>
      </c>
      <c r="BQ251" s="183">
        <v>15600</v>
      </c>
      <c r="BR251" s="183">
        <v>34500</v>
      </c>
      <c r="BS251" s="183">
        <v>23040</v>
      </c>
      <c r="BT251" s="183">
        <v>208616</v>
      </c>
      <c r="BU251" s="183">
        <v>0</v>
      </c>
      <c r="BV251" s="183">
        <v>0</v>
      </c>
      <c r="BW251" s="183">
        <v>0</v>
      </c>
      <c r="BX251" s="183">
        <v>0</v>
      </c>
      <c r="BY251" s="183">
        <v>0</v>
      </c>
      <c r="BZ251" s="183">
        <v>0</v>
      </c>
      <c r="CA251" s="183">
        <v>0</v>
      </c>
      <c r="CB251" s="183">
        <v>0</v>
      </c>
      <c r="CC251" s="205">
        <f t="shared" si="40"/>
        <v>5418372.4199999999</v>
      </c>
      <c r="CD251" s="101"/>
      <c r="CE251" s="101"/>
      <c r="CF251" s="101"/>
      <c r="CG251" s="101"/>
      <c r="CH251" s="101"/>
      <c r="CI251" s="101"/>
    </row>
    <row r="252" spans="1:87" s="102" customFormat="1">
      <c r="A252" s="134" t="s">
        <v>1650</v>
      </c>
      <c r="B252" s="295" t="s">
        <v>45</v>
      </c>
      <c r="C252" s="296" t="s">
        <v>789</v>
      </c>
      <c r="D252" s="297">
        <v>52060</v>
      </c>
      <c r="E252" s="103" t="s">
        <v>790</v>
      </c>
      <c r="F252" s="298" t="s">
        <v>1596</v>
      </c>
      <c r="G252" s="299" t="s">
        <v>1597</v>
      </c>
      <c r="H252" s="204">
        <v>4266079.5</v>
      </c>
      <c r="I252" s="183">
        <v>1455395</v>
      </c>
      <c r="J252" s="183">
        <v>1863482</v>
      </c>
      <c r="K252" s="183">
        <v>760720</v>
      </c>
      <c r="L252" s="183">
        <v>489397</v>
      </c>
      <c r="M252" s="183">
        <v>56227</v>
      </c>
      <c r="N252" s="183">
        <v>8387247.1399999997</v>
      </c>
      <c r="O252" s="183">
        <v>1142605</v>
      </c>
      <c r="P252" s="183">
        <v>273194</v>
      </c>
      <c r="Q252" s="183">
        <v>3252928</v>
      </c>
      <c r="R252" s="183">
        <v>297944</v>
      </c>
      <c r="S252" s="183">
        <v>946450</v>
      </c>
      <c r="T252" s="183">
        <v>1940236</v>
      </c>
      <c r="U252" s="183">
        <v>1348635</v>
      </c>
      <c r="V252" s="183">
        <v>115545</v>
      </c>
      <c r="W252" s="183">
        <v>337203</v>
      </c>
      <c r="X252" s="183">
        <v>390935</v>
      </c>
      <c r="Y252" s="183">
        <v>374287.5</v>
      </c>
      <c r="Z252" s="183">
        <v>3775529.4</v>
      </c>
      <c r="AA252" s="183">
        <v>1301352.28</v>
      </c>
      <c r="AB252" s="183">
        <v>537482.19999999995</v>
      </c>
      <c r="AC252" s="183">
        <v>1376926</v>
      </c>
      <c r="AD252" s="183">
        <v>439775</v>
      </c>
      <c r="AE252" s="183">
        <v>496521</v>
      </c>
      <c r="AF252" s="183">
        <v>719698</v>
      </c>
      <c r="AG252" s="183">
        <v>271888.40000000002</v>
      </c>
      <c r="AH252" s="183">
        <v>317424</v>
      </c>
      <c r="AI252" s="183">
        <v>6935832</v>
      </c>
      <c r="AJ252" s="183">
        <v>460966</v>
      </c>
      <c r="AK252" s="183">
        <v>254397</v>
      </c>
      <c r="AL252" s="183">
        <v>289134</v>
      </c>
      <c r="AM252" s="183">
        <v>259257</v>
      </c>
      <c r="AN252" s="183">
        <v>476632</v>
      </c>
      <c r="AO252" s="183">
        <v>466916</v>
      </c>
      <c r="AP252" s="183">
        <v>396785</v>
      </c>
      <c r="AQ252" s="183">
        <v>576240</v>
      </c>
      <c r="AR252" s="183">
        <v>342601</v>
      </c>
      <c r="AS252" s="183">
        <v>338375</v>
      </c>
      <c r="AT252" s="183">
        <v>270137</v>
      </c>
      <c r="AU252" s="183">
        <v>2172265</v>
      </c>
      <c r="AV252" s="183">
        <v>322675</v>
      </c>
      <c r="AW252" s="183">
        <v>398798</v>
      </c>
      <c r="AX252" s="183">
        <v>328109</v>
      </c>
      <c r="AY252" s="183">
        <v>345195</v>
      </c>
      <c r="AZ252" s="183">
        <v>177644</v>
      </c>
      <c r="BA252" s="183">
        <v>284779</v>
      </c>
      <c r="BB252" s="183">
        <v>6066745</v>
      </c>
      <c r="BC252" s="183">
        <v>544814</v>
      </c>
      <c r="BD252" s="183">
        <v>369151</v>
      </c>
      <c r="BE252" s="183">
        <v>864821.31</v>
      </c>
      <c r="BF252" s="183">
        <v>710296.84</v>
      </c>
      <c r="BG252" s="183">
        <v>463398.40000000002</v>
      </c>
      <c r="BH252" s="183">
        <v>999863</v>
      </c>
      <c r="BI252" s="183">
        <v>835619</v>
      </c>
      <c r="BJ252" s="183">
        <v>602090</v>
      </c>
      <c r="BK252" s="183">
        <v>146702</v>
      </c>
      <c r="BL252" s="183">
        <v>150683</v>
      </c>
      <c r="BM252" s="183">
        <v>3335801</v>
      </c>
      <c r="BN252" s="183">
        <v>1926310</v>
      </c>
      <c r="BO252" s="183">
        <v>331286</v>
      </c>
      <c r="BP252" s="183">
        <v>228808</v>
      </c>
      <c r="BQ252" s="183">
        <v>273301</v>
      </c>
      <c r="BR252" s="183">
        <v>502007</v>
      </c>
      <c r="BS252" s="183">
        <v>188693</v>
      </c>
      <c r="BT252" s="183">
        <v>3229608</v>
      </c>
      <c r="BU252" s="183">
        <v>336001</v>
      </c>
      <c r="BV252" s="183">
        <v>411797</v>
      </c>
      <c r="BW252" s="183">
        <v>671068</v>
      </c>
      <c r="BX252" s="183">
        <v>657413</v>
      </c>
      <c r="BY252" s="183">
        <v>1217149</v>
      </c>
      <c r="BZ252" s="183">
        <v>415211</v>
      </c>
      <c r="CA252" s="183">
        <v>289364</v>
      </c>
      <c r="CB252" s="183">
        <v>271488</v>
      </c>
      <c r="CC252" s="205">
        <f t="shared" si="40"/>
        <v>78071331.969999999</v>
      </c>
      <c r="CD252" s="101"/>
      <c r="CE252" s="101"/>
      <c r="CF252" s="101"/>
      <c r="CG252" s="101"/>
      <c r="CH252" s="101"/>
      <c r="CI252" s="101"/>
    </row>
    <row r="253" spans="1:87" s="102" customFormat="1">
      <c r="A253" s="134" t="s">
        <v>1650</v>
      </c>
      <c r="B253" s="295" t="s">
        <v>45</v>
      </c>
      <c r="C253" s="296" t="s">
        <v>789</v>
      </c>
      <c r="D253" s="297">
        <v>52060</v>
      </c>
      <c r="E253" s="103" t="s">
        <v>790</v>
      </c>
      <c r="F253" s="298" t="s">
        <v>801</v>
      </c>
      <c r="G253" s="299" t="s">
        <v>802</v>
      </c>
      <c r="H253" s="204">
        <v>138000</v>
      </c>
      <c r="I253" s="183">
        <v>0</v>
      </c>
      <c r="J253" s="183">
        <v>0</v>
      </c>
      <c r="K253" s="183">
        <v>0</v>
      </c>
      <c r="L253" s="183">
        <v>0</v>
      </c>
      <c r="M253" s="183">
        <v>0</v>
      </c>
      <c r="N253" s="183">
        <v>154000</v>
      </c>
      <c r="O253" s="183">
        <v>0</v>
      </c>
      <c r="P253" s="183">
        <v>0</v>
      </c>
      <c r="Q253" s="183">
        <v>0</v>
      </c>
      <c r="R253" s="183">
        <v>0</v>
      </c>
      <c r="S253" s="183">
        <v>0</v>
      </c>
      <c r="T253" s="183">
        <v>0</v>
      </c>
      <c r="U253" s="183">
        <v>38500</v>
      </c>
      <c r="V253" s="183">
        <v>0</v>
      </c>
      <c r="W253" s="183">
        <v>0</v>
      </c>
      <c r="X253" s="183">
        <v>0</v>
      </c>
      <c r="Y253" s="183">
        <v>0</v>
      </c>
      <c r="Z253" s="183">
        <v>60000</v>
      </c>
      <c r="AA253" s="183">
        <v>0</v>
      </c>
      <c r="AB253" s="183">
        <v>0</v>
      </c>
      <c r="AC253" s="183">
        <v>0</v>
      </c>
      <c r="AD253" s="183">
        <v>0</v>
      </c>
      <c r="AE253" s="183">
        <v>0</v>
      </c>
      <c r="AF253" s="183">
        <v>0</v>
      </c>
      <c r="AG253" s="183">
        <v>0</v>
      </c>
      <c r="AH253" s="183">
        <v>0</v>
      </c>
      <c r="AI253" s="183">
        <v>117796</v>
      </c>
      <c r="AJ253" s="183">
        <v>0</v>
      </c>
      <c r="AK253" s="183">
        <v>24000</v>
      </c>
      <c r="AL253" s="183">
        <v>0</v>
      </c>
      <c r="AM253" s="183">
        <v>0</v>
      </c>
      <c r="AN253" s="183">
        <v>0</v>
      </c>
      <c r="AO253" s="183">
        <v>0</v>
      </c>
      <c r="AP253" s="183">
        <v>0</v>
      </c>
      <c r="AQ253" s="183">
        <v>0</v>
      </c>
      <c r="AR253" s="183">
        <v>0</v>
      </c>
      <c r="AS253" s="183">
        <v>0</v>
      </c>
      <c r="AT253" s="183">
        <v>0</v>
      </c>
      <c r="AU253" s="183">
        <v>0</v>
      </c>
      <c r="AV253" s="183">
        <v>0</v>
      </c>
      <c r="AW253" s="183">
        <v>0</v>
      </c>
      <c r="AX253" s="183">
        <v>0</v>
      </c>
      <c r="AY253" s="183">
        <v>0</v>
      </c>
      <c r="AZ253" s="183">
        <v>0</v>
      </c>
      <c r="BA253" s="183">
        <v>0</v>
      </c>
      <c r="BB253" s="183">
        <v>30000</v>
      </c>
      <c r="BC253" s="183">
        <v>0</v>
      </c>
      <c r="BD253" s="183">
        <v>0</v>
      </c>
      <c r="BE253" s="183">
        <v>0</v>
      </c>
      <c r="BF253" s="183">
        <v>0</v>
      </c>
      <c r="BG253" s="183">
        <v>0</v>
      </c>
      <c r="BH253" s="183">
        <v>0</v>
      </c>
      <c r="BI253" s="183">
        <v>0</v>
      </c>
      <c r="BJ253" s="183">
        <v>0</v>
      </c>
      <c r="BK253" s="183">
        <v>0</v>
      </c>
      <c r="BL253" s="183">
        <v>0</v>
      </c>
      <c r="BM253" s="183">
        <v>66000</v>
      </c>
      <c r="BN253" s="183">
        <v>0</v>
      </c>
      <c r="BO253" s="183">
        <v>0</v>
      </c>
      <c r="BP253" s="183">
        <v>0</v>
      </c>
      <c r="BQ253" s="183">
        <v>0</v>
      </c>
      <c r="BR253" s="183">
        <v>0</v>
      </c>
      <c r="BS253" s="183">
        <v>0</v>
      </c>
      <c r="BT253" s="183">
        <v>330000</v>
      </c>
      <c r="BU253" s="183">
        <v>0</v>
      </c>
      <c r="BV253" s="183">
        <v>0</v>
      </c>
      <c r="BW253" s="183">
        <v>0</v>
      </c>
      <c r="BX253" s="183">
        <v>0</v>
      </c>
      <c r="BY253" s="183">
        <v>0</v>
      </c>
      <c r="BZ253" s="183">
        <v>0</v>
      </c>
      <c r="CA253" s="183">
        <v>0</v>
      </c>
      <c r="CB253" s="183">
        <v>0</v>
      </c>
      <c r="CC253" s="205">
        <f t="shared" si="40"/>
        <v>958296</v>
      </c>
      <c r="CD253" s="101"/>
      <c r="CE253" s="101"/>
      <c r="CF253" s="101"/>
      <c r="CG253" s="101"/>
      <c r="CH253" s="101"/>
      <c r="CI253" s="101"/>
    </row>
    <row r="254" spans="1:87" s="102" customFormat="1">
      <c r="A254" s="134" t="s">
        <v>1650</v>
      </c>
      <c r="B254" s="295" t="s">
        <v>45</v>
      </c>
      <c r="C254" s="296" t="s">
        <v>789</v>
      </c>
      <c r="D254" s="297">
        <v>52060</v>
      </c>
      <c r="E254" s="103" t="s">
        <v>790</v>
      </c>
      <c r="F254" s="298" t="s">
        <v>803</v>
      </c>
      <c r="G254" s="299" t="s">
        <v>1724</v>
      </c>
      <c r="H254" s="204">
        <v>662424.56000000006</v>
      </c>
      <c r="I254" s="183">
        <v>114759.37</v>
      </c>
      <c r="J254" s="183">
        <v>176223</v>
      </c>
      <c r="K254" s="183">
        <v>97154.2</v>
      </c>
      <c r="L254" s="183">
        <v>94741.02</v>
      </c>
      <c r="M254" s="183">
        <v>51116.22</v>
      </c>
      <c r="N254" s="183">
        <v>1194968.1399999999</v>
      </c>
      <c r="O254" s="183">
        <v>91252.36</v>
      </c>
      <c r="P254" s="183">
        <v>0</v>
      </c>
      <c r="Q254" s="183">
        <v>413825.34</v>
      </c>
      <c r="R254" s="183">
        <v>0</v>
      </c>
      <c r="S254" s="183">
        <v>218440.36</v>
      </c>
      <c r="T254" s="183">
        <v>212310.36</v>
      </c>
      <c r="U254" s="183">
        <v>83971.8</v>
      </c>
      <c r="V254" s="183">
        <v>35458.199999999997</v>
      </c>
      <c r="W254" s="183">
        <v>9990.4</v>
      </c>
      <c r="X254" s="183">
        <v>0</v>
      </c>
      <c r="Y254" s="183">
        <v>0</v>
      </c>
      <c r="Z254" s="183">
        <v>397761.72</v>
      </c>
      <c r="AA254" s="183">
        <v>39777.629999999997</v>
      </c>
      <c r="AB254" s="183">
        <v>0</v>
      </c>
      <c r="AC254" s="183">
        <v>0</v>
      </c>
      <c r="AD254" s="183">
        <v>28278.400000000001</v>
      </c>
      <c r="AE254" s="183">
        <v>0</v>
      </c>
      <c r="AF254" s="183">
        <v>0</v>
      </c>
      <c r="AG254" s="183">
        <v>0</v>
      </c>
      <c r="AH254" s="183">
        <v>0</v>
      </c>
      <c r="AI254" s="183">
        <v>472863</v>
      </c>
      <c r="AJ254" s="183">
        <v>4404.3999999999996</v>
      </c>
      <c r="AK254" s="183">
        <v>0</v>
      </c>
      <c r="AL254" s="183">
        <v>0</v>
      </c>
      <c r="AM254" s="183">
        <v>0</v>
      </c>
      <c r="AN254" s="183">
        <v>0</v>
      </c>
      <c r="AO254" s="183">
        <v>0</v>
      </c>
      <c r="AP254" s="183">
        <v>0</v>
      </c>
      <c r="AQ254" s="183">
        <v>68764.399999999994</v>
      </c>
      <c r="AR254" s="183">
        <v>0</v>
      </c>
      <c r="AS254" s="183">
        <v>24220.49</v>
      </c>
      <c r="AT254" s="183">
        <v>0</v>
      </c>
      <c r="AU254" s="183">
        <v>250533.42</v>
      </c>
      <c r="AV254" s="183">
        <v>0</v>
      </c>
      <c r="AW254" s="183">
        <v>0</v>
      </c>
      <c r="AX254" s="183">
        <v>9941.7999999999993</v>
      </c>
      <c r="AY254" s="183">
        <v>0</v>
      </c>
      <c r="AZ254" s="183">
        <v>0</v>
      </c>
      <c r="BA254" s="183">
        <v>0</v>
      </c>
      <c r="BB254" s="183">
        <v>825494.3</v>
      </c>
      <c r="BC254" s="183">
        <v>0</v>
      </c>
      <c r="BD254" s="183">
        <v>0</v>
      </c>
      <c r="BE254" s="183">
        <v>137718.5</v>
      </c>
      <c r="BF254" s="183">
        <v>132314.29999999999</v>
      </c>
      <c r="BG254" s="183">
        <v>0</v>
      </c>
      <c r="BH254" s="183">
        <v>119249.5</v>
      </c>
      <c r="BI254" s="183">
        <v>25936</v>
      </c>
      <c r="BJ254" s="183">
        <v>0</v>
      </c>
      <c r="BK254" s="183">
        <v>34953.9</v>
      </c>
      <c r="BL254" s="183">
        <v>0</v>
      </c>
      <c r="BM254" s="183">
        <v>457104.74</v>
      </c>
      <c r="BN254" s="183">
        <v>479702.19</v>
      </c>
      <c r="BO254" s="183">
        <v>0</v>
      </c>
      <c r="BP254" s="183">
        <v>51199.07</v>
      </c>
      <c r="BQ254" s="183">
        <v>0</v>
      </c>
      <c r="BR254" s="183">
        <v>89790.7</v>
      </c>
      <c r="BS254" s="183">
        <v>0</v>
      </c>
      <c r="BT254" s="183">
        <v>375670.04</v>
      </c>
      <c r="BU254" s="183">
        <v>4523.8</v>
      </c>
      <c r="BV254" s="183">
        <v>13635.6</v>
      </c>
      <c r="BW254" s="183">
        <v>34355.599999999999</v>
      </c>
      <c r="BX254" s="183">
        <v>83525.22</v>
      </c>
      <c r="BY254" s="183">
        <v>170022.92</v>
      </c>
      <c r="BZ254" s="183">
        <v>33392.400000000001</v>
      </c>
      <c r="CA254" s="183">
        <v>2054.8000000000002</v>
      </c>
      <c r="CB254" s="183">
        <v>0</v>
      </c>
      <c r="CC254" s="205">
        <f t="shared" ref="CC254:CC319" si="47">SUM(H254:CB254)</f>
        <v>7823824.169999999</v>
      </c>
      <c r="CD254" s="101"/>
      <c r="CE254" s="101"/>
      <c r="CF254" s="101"/>
      <c r="CG254" s="101"/>
      <c r="CH254" s="101"/>
      <c r="CI254" s="101"/>
    </row>
    <row r="255" spans="1:87" s="102" customFormat="1">
      <c r="A255" s="134" t="s">
        <v>1650</v>
      </c>
      <c r="B255" s="295" t="s">
        <v>45</v>
      </c>
      <c r="C255" s="296" t="s">
        <v>789</v>
      </c>
      <c r="D255" s="297">
        <v>52060</v>
      </c>
      <c r="E255" s="103" t="s">
        <v>790</v>
      </c>
      <c r="F255" s="298" t="s">
        <v>1725</v>
      </c>
      <c r="G255" s="299" t="s">
        <v>1726</v>
      </c>
      <c r="H255" s="204">
        <v>0</v>
      </c>
      <c r="I255" s="183">
        <v>0</v>
      </c>
      <c r="J255" s="183">
        <v>0</v>
      </c>
      <c r="K255" s="183">
        <v>0</v>
      </c>
      <c r="L255" s="183">
        <v>0</v>
      </c>
      <c r="M255" s="183">
        <v>0</v>
      </c>
      <c r="N255" s="183">
        <v>0</v>
      </c>
      <c r="O255" s="183">
        <v>0</v>
      </c>
      <c r="P255" s="183">
        <v>0</v>
      </c>
      <c r="Q255" s="183">
        <v>0</v>
      </c>
      <c r="R255" s="183">
        <v>0</v>
      </c>
      <c r="S255" s="183">
        <v>0</v>
      </c>
      <c r="T255" s="183">
        <v>0</v>
      </c>
      <c r="U255" s="183">
        <v>0</v>
      </c>
      <c r="V255" s="183">
        <v>0</v>
      </c>
      <c r="W255" s="183">
        <v>0</v>
      </c>
      <c r="X255" s="183">
        <v>0</v>
      </c>
      <c r="Y255" s="183">
        <v>0</v>
      </c>
      <c r="Z255" s="183">
        <v>20844</v>
      </c>
      <c r="AA255" s="183">
        <v>0</v>
      </c>
      <c r="AB255" s="183">
        <v>0</v>
      </c>
      <c r="AC255" s="183">
        <v>0</v>
      </c>
      <c r="AD255" s="183">
        <v>0</v>
      </c>
      <c r="AE255" s="183">
        <v>0</v>
      </c>
      <c r="AF255" s="183">
        <v>0</v>
      </c>
      <c r="AG255" s="183">
        <v>0</v>
      </c>
      <c r="AH255" s="183">
        <v>0</v>
      </c>
      <c r="AI255" s="183">
        <v>36033</v>
      </c>
      <c r="AJ255" s="183">
        <v>0</v>
      </c>
      <c r="AK255" s="183">
        <v>0</v>
      </c>
      <c r="AL255" s="183">
        <v>387.17</v>
      </c>
      <c r="AM255" s="183">
        <v>387.17</v>
      </c>
      <c r="AN255" s="183">
        <v>0</v>
      </c>
      <c r="AO255" s="183">
        <v>387.17</v>
      </c>
      <c r="AP255" s="183">
        <v>1113.51</v>
      </c>
      <c r="AQ255" s="183">
        <v>0</v>
      </c>
      <c r="AR255" s="183">
        <v>774.34</v>
      </c>
      <c r="AS255" s="183">
        <v>0</v>
      </c>
      <c r="AT255" s="183">
        <v>0</v>
      </c>
      <c r="AU255" s="183">
        <v>22729</v>
      </c>
      <c r="AV255" s="183">
        <v>0</v>
      </c>
      <c r="AW255" s="183">
        <v>0</v>
      </c>
      <c r="AX255" s="183">
        <v>0</v>
      </c>
      <c r="AY255" s="183">
        <v>0</v>
      </c>
      <c r="AZ255" s="183">
        <v>0</v>
      </c>
      <c r="BA255" s="183">
        <v>0</v>
      </c>
      <c r="BB255" s="183">
        <v>28644</v>
      </c>
      <c r="BC255" s="183">
        <v>0</v>
      </c>
      <c r="BD255" s="183">
        <v>0</v>
      </c>
      <c r="BE255" s="183">
        <v>0</v>
      </c>
      <c r="BF255" s="183">
        <v>0</v>
      </c>
      <c r="BG255" s="183">
        <v>0</v>
      </c>
      <c r="BH255" s="183">
        <v>0</v>
      </c>
      <c r="BI255" s="183">
        <v>0</v>
      </c>
      <c r="BJ255" s="183">
        <v>0</v>
      </c>
      <c r="BK255" s="183">
        <v>0</v>
      </c>
      <c r="BL255" s="183">
        <v>0</v>
      </c>
      <c r="BM255" s="183">
        <v>0</v>
      </c>
      <c r="BN255" s="183">
        <v>6260</v>
      </c>
      <c r="BO255" s="183">
        <v>0</v>
      </c>
      <c r="BP255" s="183">
        <v>0</v>
      </c>
      <c r="BQ255" s="183">
        <v>0</v>
      </c>
      <c r="BR255" s="183">
        <v>2303</v>
      </c>
      <c r="BS255" s="183">
        <v>0</v>
      </c>
      <c r="BT255" s="183">
        <v>0</v>
      </c>
      <c r="BU255" s="183">
        <v>0</v>
      </c>
      <c r="BV255" s="183">
        <v>0</v>
      </c>
      <c r="BW255" s="183">
        <v>0</v>
      </c>
      <c r="BX255" s="183">
        <v>0</v>
      </c>
      <c r="BY255" s="183">
        <v>0</v>
      </c>
      <c r="BZ255" s="183">
        <v>0</v>
      </c>
      <c r="CA255" s="183">
        <v>0</v>
      </c>
      <c r="CB255" s="183">
        <v>0</v>
      </c>
      <c r="CC255" s="205">
        <f t="shared" si="47"/>
        <v>119862.35999999999</v>
      </c>
      <c r="CD255" s="101"/>
      <c r="CE255" s="101"/>
      <c r="CF255" s="101"/>
      <c r="CG255" s="101"/>
      <c r="CH255" s="101"/>
      <c r="CI255" s="101"/>
    </row>
    <row r="256" spans="1:87" s="102" customFormat="1">
      <c r="A256" s="134" t="s">
        <v>1650</v>
      </c>
      <c r="B256" s="295" t="s">
        <v>45</v>
      </c>
      <c r="C256" s="296" t="s">
        <v>789</v>
      </c>
      <c r="D256" s="297">
        <v>52060</v>
      </c>
      <c r="E256" s="103" t="s">
        <v>790</v>
      </c>
      <c r="F256" s="298" t="s">
        <v>1727</v>
      </c>
      <c r="G256" s="299" t="s">
        <v>1728</v>
      </c>
      <c r="H256" s="204">
        <v>0</v>
      </c>
      <c r="I256" s="183">
        <v>68296</v>
      </c>
      <c r="J256" s="183">
        <v>34557</v>
      </c>
      <c r="K256" s="183">
        <v>39500</v>
      </c>
      <c r="L256" s="183">
        <v>23542</v>
      </c>
      <c r="M256" s="183">
        <v>19286</v>
      </c>
      <c r="N256" s="183">
        <v>406716</v>
      </c>
      <c r="O256" s="183">
        <v>3286</v>
      </c>
      <c r="P256" s="183">
        <v>12400</v>
      </c>
      <c r="Q256" s="183">
        <v>170572</v>
      </c>
      <c r="R256" s="183">
        <v>13800</v>
      </c>
      <c r="S256" s="183">
        <v>38297</v>
      </c>
      <c r="T256" s="183">
        <v>78525</v>
      </c>
      <c r="U256" s="183">
        <v>70994</v>
      </c>
      <c r="V256" s="183">
        <v>0</v>
      </c>
      <c r="W256" s="183">
        <v>16526</v>
      </c>
      <c r="X256" s="183">
        <v>3319</v>
      </c>
      <c r="Y256" s="183">
        <v>5907</v>
      </c>
      <c r="Z256" s="183">
        <v>221827.5</v>
      </c>
      <c r="AA256" s="183">
        <v>59074</v>
      </c>
      <c r="AB256" s="183">
        <v>23494</v>
      </c>
      <c r="AC256" s="183">
        <v>63611</v>
      </c>
      <c r="AD256" s="183">
        <v>24161</v>
      </c>
      <c r="AE256" s="183">
        <v>208</v>
      </c>
      <c r="AF256" s="183">
        <v>31200</v>
      </c>
      <c r="AG256" s="183">
        <v>0</v>
      </c>
      <c r="AH256" s="183">
        <v>15600</v>
      </c>
      <c r="AI256" s="183">
        <v>332489</v>
      </c>
      <c r="AJ256" s="183">
        <v>19400</v>
      </c>
      <c r="AK256" s="183">
        <v>11318</v>
      </c>
      <c r="AL256" s="183">
        <v>13868</v>
      </c>
      <c r="AM256" s="183">
        <v>12151</v>
      </c>
      <c r="AN256" s="183">
        <v>21060</v>
      </c>
      <c r="AO256" s="183">
        <v>23802</v>
      </c>
      <c r="AP256" s="183">
        <v>4494.22</v>
      </c>
      <c r="AQ256" s="183">
        <v>25227</v>
      </c>
      <c r="AR256" s="183">
        <v>16166</v>
      </c>
      <c r="AS256" s="183">
        <v>13798</v>
      </c>
      <c r="AT256" s="183">
        <v>13000</v>
      </c>
      <c r="AU256" s="183">
        <v>96784</v>
      </c>
      <c r="AV256" s="183">
        <v>18606</v>
      </c>
      <c r="AW256" s="183">
        <v>18848</v>
      </c>
      <c r="AX256" s="183">
        <v>17362</v>
      </c>
      <c r="AY256" s="183">
        <v>15404</v>
      </c>
      <c r="AZ256" s="183">
        <v>9101</v>
      </c>
      <c r="BA256" s="183">
        <v>13860</v>
      </c>
      <c r="BB256" s="183">
        <v>185356</v>
      </c>
      <c r="BC256" s="183">
        <v>27436</v>
      </c>
      <c r="BD256" s="183">
        <v>19999</v>
      </c>
      <c r="BE256" s="183">
        <v>0</v>
      </c>
      <c r="BF256" s="183">
        <v>0</v>
      </c>
      <c r="BG256" s="183">
        <v>0</v>
      </c>
      <c r="BH256" s="183">
        <v>56451</v>
      </c>
      <c r="BI256" s="183">
        <v>41491</v>
      </c>
      <c r="BJ256" s="183">
        <v>0</v>
      </c>
      <c r="BK256" s="183">
        <v>7472</v>
      </c>
      <c r="BL256" s="183">
        <v>6538</v>
      </c>
      <c r="BM256" s="183">
        <v>0</v>
      </c>
      <c r="BN256" s="183">
        <v>0</v>
      </c>
      <c r="BO256" s="183">
        <v>0</v>
      </c>
      <c r="BP256" s="183">
        <v>9688</v>
      </c>
      <c r="BQ256" s="183">
        <v>29620</v>
      </c>
      <c r="BR256" s="183">
        <v>24283</v>
      </c>
      <c r="BS256" s="183">
        <v>0</v>
      </c>
      <c r="BT256" s="183">
        <v>171846</v>
      </c>
      <c r="BU256" s="183">
        <v>13742</v>
      </c>
      <c r="BV256" s="183">
        <v>17600</v>
      </c>
      <c r="BW256" s="183">
        <v>30000</v>
      </c>
      <c r="BX256" s="183">
        <v>33935</v>
      </c>
      <c r="BY256" s="183">
        <v>51888</v>
      </c>
      <c r="BZ256" s="183">
        <v>20025</v>
      </c>
      <c r="CA256" s="183">
        <v>13319</v>
      </c>
      <c r="CB256" s="183">
        <v>13751</v>
      </c>
      <c r="CC256" s="205">
        <f t="shared" si="47"/>
        <v>2915876.7199999997</v>
      </c>
      <c r="CD256" s="101"/>
      <c r="CE256" s="101"/>
      <c r="CF256" s="101"/>
      <c r="CG256" s="101"/>
      <c r="CH256" s="101"/>
      <c r="CI256" s="101"/>
    </row>
    <row r="257" spans="1:87" s="102" customFormat="1">
      <c r="A257" s="134" t="s">
        <v>1650</v>
      </c>
      <c r="B257" s="295" t="s">
        <v>45</v>
      </c>
      <c r="C257" s="296" t="s">
        <v>789</v>
      </c>
      <c r="D257" s="297">
        <v>52060</v>
      </c>
      <c r="E257" s="103" t="s">
        <v>790</v>
      </c>
      <c r="F257" s="298" t="s">
        <v>804</v>
      </c>
      <c r="G257" s="299" t="s">
        <v>805</v>
      </c>
      <c r="H257" s="204">
        <v>1555545</v>
      </c>
      <c r="I257" s="183">
        <v>561011.5</v>
      </c>
      <c r="J257" s="183">
        <v>244585</v>
      </c>
      <c r="K257" s="183">
        <v>127050</v>
      </c>
      <c r="L257" s="183">
        <v>159650</v>
      </c>
      <c r="M257" s="183">
        <v>2400</v>
      </c>
      <c r="N257" s="183">
        <v>2249104.5</v>
      </c>
      <c r="O257" s="183">
        <v>382430</v>
      </c>
      <c r="P257" s="183">
        <v>120171</v>
      </c>
      <c r="Q257" s="183">
        <v>523610</v>
      </c>
      <c r="R257" s="183">
        <v>120950</v>
      </c>
      <c r="S257" s="183">
        <v>321495</v>
      </c>
      <c r="T257" s="183">
        <v>487620</v>
      </c>
      <c r="U257" s="183">
        <v>443370</v>
      </c>
      <c r="V257" s="183">
        <v>69070</v>
      </c>
      <c r="W257" s="183">
        <v>396800</v>
      </c>
      <c r="X257" s="183">
        <v>139487.5</v>
      </c>
      <c r="Y257" s="183">
        <v>23904</v>
      </c>
      <c r="Z257" s="183">
        <v>2099965</v>
      </c>
      <c r="AA257" s="183">
        <v>613139.5</v>
      </c>
      <c r="AB257" s="183">
        <v>368450</v>
      </c>
      <c r="AC257" s="183">
        <v>426395</v>
      </c>
      <c r="AD257" s="183">
        <v>76050</v>
      </c>
      <c r="AE257" s="183">
        <v>0</v>
      </c>
      <c r="AF257" s="183">
        <v>52850</v>
      </c>
      <c r="AG257" s="183">
        <v>40600</v>
      </c>
      <c r="AH257" s="183">
        <v>55100</v>
      </c>
      <c r="AI257" s="183">
        <v>1937144</v>
      </c>
      <c r="AJ257" s="183">
        <v>0</v>
      </c>
      <c r="AK257" s="183">
        <v>119048.75</v>
      </c>
      <c r="AL257" s="183">
        <v>48156</v>
      </c>
      <c r="AM257" s="183">
        <v>132450</v>
      </c>
      <c r="AN257" s="183">
        <v>213818.75</v>
      </c>
      <c r="AO257" s="183">
        <v>0</v>
      </c>
      <c r="AP257" s="183">
        <v>76209</v>
      </c>
      <c r="AQ257" s="183">
        <v>169058.5</v>
      </c>
      <c r="AR257" s="183">
        <v>17511.5</v>
      </c>
      <c r="AS257" s="183">
        <v>116823</v>
      </c>
      <c r="AT257" s="183">
        <v>142130</v>
      </c>
      <c r="AU257" s="183">
        <v>1323640</v>
      </c>
      <c r="AV257" s="183">
        <v>166975</v>
      </c>
      <c r="AW257" s="183">
        <v>195923.25</v>
      </c>
      <c r="AX257" s="183">
        <v>110771.75</v>
      </c>
      <c r="AY257" s="183">
        <v>203378.5</v>
      </c>
      <c r="AZ257" s="183">
        <v>12950</v>
      </c>
      <c r="BA257" s="183">
        <v>90685</v>
      </c>
      <c r="BB257" s="183">
        <v>1626558.5</v>
      </c>
      <c r="BC257" s="183">
        <v>54910</v>
      </c>
      <c r="BD257" s="183">
        <v>248160</v>
      </c>
      <c r="BE257" s="183">
        <v>232309</v>
      </c>
      <c r="BF257" s="183">
        <v>454478.5</v>
      </c>
      <c r="BG257" s="183">
        <v>0</v>
      </c>
      <c r="BH257" s="183">
        <v>278850</v>
      </c>
      <c r="BI257" s="183">
        <v>28850</v>
      </c>
      <c r="BJ257" s="183">
        <v>90420</v>
      </c>
      <c r="BK257" s="183">
        <v>64209</v>
      </c>
      <c r="BL257" s="183">
        <v>37900</v>
      </c>
      <c r="BM257" s="183">
        <v>1469273.75</v>
      </c>
      <c r="BN257" s="183">
        <v>316380</v>
      </c>
      <c r="BO257" s="183">
        <v>211197</v>
      </c>
      <c r="BP257" s="183">
        <v>65052</v>
      </c>
      <c r="BQ257" s="183">
        <v>0</v>
      </c>
      <c r="BR257" s="183">
        <v>394040</v>
      </c>
      <c r="BS257" s="183">
        <v>177334.75</v>
      </c>
      <c r="BT257" s="183">
        <v>931618.75</v>
      </c>
      <c r="BU257" s="183">
        <v>37930</v>
      </c>
      <c r="BV257" s="183">
        <v>120033</v>
      </c>
      <c r="BW257" s="183">
        <v>243240</v>
      </c>
      <c r="BX257" s="183">
        <v>233708</v>
      </c>
      <c r="BY257" s="183">
        <v>255271</v>
      </c>
      <c r="BZ257" s="183">
        <v>130020</v>
      </c>
      <c r="CA257" s="183">
        <v>41500</v>
      </c>
      <c r="CB257" s="183">
        <v>44836</v>
      </c>
      <c r="CC257" s="205">
        <f t="shared" si="47"/>
        <v>24525555.25</v>
      </c>
      <c r="CD257" s="101"/>
      <c r="CE257" s="101"/>
      <c r="CF257" s="101"/>
      <c r="CG257" s="101"/>
      <c r="CH257" s="101"/>
      <c r="CI257" s="101"/>
    </row>
    <row r="258" spans="1:87" s="102" customFormat="1">
      <c r="A258" s="134" t="s">
        <v>1650</v>
      </c>
      <c r="B258" s="295" t="s">
        <v>45</v>
      </c>
      <c r="C258" s="296" t="s">
        <v>789</v>
      </c>
      <c r="D258" s="297"/>
      <c r="E258" s="103"/>
      <c r="F258" s="298" t="s">
        <v>806</v>
      </c>
      <c r="G258" s="299" t="s">
        <v>807</v>
      </c>
      <c r="H258" s="204">
        <v>834088.75</v>
      </c>
      <c r="I258" s="204">
        <v>534508.5</v>
      </c>
      <c r="J258" s="204">
        <v>288844</v>
      </c>
      <c r="K258" s="204">
        <v>194470</v>
      </c>
      <c r="L258" s="204">
        <v>118885</v>
      </c>
      <c r="M258" s="204">
        <v>8360</v>
      </c>
      <c r="N258" s="204">
        <v>3464659</v>
      </c>
      <c r="O258" s="204">
        <v>391601.5</v>
      </c>
      <c r="P258" s="204">
        <v>137866</v>
      </c>
      <c r="Q258" s="204">
        <v>464644</v>
      </c>
      <c r="R258" s="204">
        <v>70780</v>
      </c>
      <c r="S258" s="204">
        <v>293449</v>
      </c>
      <c r="T258" s="204">
        <v>430522</v>
      </c>
      <c r="U258" s="204">
        <v>404752</v>
      </c>
      <c r="V258" s="204">
        <v>9100</v>
      </c>
      <c r="W258" s="204">
        <v>82780.5</v>
      </c>
      <c r="X258" s="204">
        <v>201348.01</v>
      </c>
      <c r="Y258" s="204">
        <v>0</v>
      </c>
      <c r="Z258" s="204">
        <v>466112.5</v>
      </c>
      <c r="AA258" s="204">
        <v>318841</v>
      </c>
      <c r="AB258" s="204">
        <v>139206</v>
      </c>
      <c r="AC258" s="204">
        <v>318854</v>
      </c>
      <c r="AD258" s="204">
        <v>48500</v>
      </c>
      <c r="AE258" s="204">
        <v>0</v>
      </c>
      <c r="AF258" s="204">
        <v>32140</v>
      </c>
      <c r="AG258" s="204">
        <v>1680</v>
      </c>
      <c r="AH258" s="204">
        <v>1700</v>
      </c>
      <c r="AI258" s="204">
        <v>1189266.75</v>
      </c>
      <c r="AJ258" s="204">
        <v>177373.73</v>
      </c>
      <c r="AK258" s="204">
        <v>74431.5</v>
      </c>
      <c r="AL258" s="204">
        <v>44410</v>
      </c>
      <c r="AM258" s="204">
        <v>67158</v>
      </c>
      <c r="AN258" s="204">
        <v>109598</v>
      </c>
      <c r="AO258" s="204">
        <v>47830</v>
      </c>
      <c r="AP258" s="204">
        <v>78004.25</v>
      </c>
      <c r="AQ258" s="204">
        <v>42336.5</v>
      </c>
      <c r="AR258" s="204">
        <v>40843</v>
      </c>
      <c r="AS258" s="204">
        <v>51810.5</v>
      </c>
      <c r="AT258" s="204">
        <v>4380</v>
      </c>
      <c r="AU258" s="204">
        <v>712957</v>
      </c>
      <c r="AV258" s="204">
        <v>42651</v>
      </c>
      <c r="AW258" s="204">
        <v>18711</v>
      </c>
      <c r="AX258" s="204">
        <v>4515</v>
      </c>
      <c r="AY258" s="204">
        <v>29616</v>
      </c>
      <c r="AZ258" s="204">
        <v>4325</v>
      </c>
      <c r="BA258" s="204">
        <v>1798</v>
      </c>
      <c r="BB258" s="204">
        <v>881983.7</v>
      </c>
      <c r="BC258" s="204">
        <v>46315</v>
      </c>
      <c r="BD258" s="204">
        <v>53250</v>
      </c>
      <c r="BE258" s="204">
        <v>91788</v>
      </c>
      <c r="BF258" s="204">
        <v>175055</v>
      </c>
      <c r="BG258" s="204">
        <v>215158</v>
      </c>
      <c r="BH258" s="204">
        <v>159646</v>
      </c>
      <c r="BI258" s="204">
        <v>403384.5</v>
      </c>
      <c r="BJ258" s="204">
        <v>134231</v>
      </c>
      <c r="BK258" s="204">
        <v>36718</v>
      </c>
      <c r="BL258" s="204">
        <v>20738</v>
      </c>
      <c r="BM258" s="204">
        <v>447716</v>
      </c>
      <c r="BN258" s="204">
        <v>322172</v>
      </c>
      <c r="BO258" s="204">
        <v>0</v>
      </c>
      <c r="BP258" s="204">
        <v>70733.75</v>
      </c>
      <c r="BQ258" s="204">
        <v>167406</v>
      </c>
      <c r="BR258" s="204">
        <v>137239.5</v>
      </c>
      <c r="BS258" s="204">
        <v>60564</v>
      </c>
      <c r="BT258" s="204">
        <v>843807.32</v>
      </c>
      <c r="BU258" s="204">
        <v>56371</v>
      </c>
      <c r="BV258" s="204">
        <v>49900</v>
      </c>
      <c r="BW258" s="204">
        <v>12570</v>
      </c>
      <c r="BX258" s="204">
        <v>128331</v>
      </c>
      <c r="BY258" s="204">
        <v>225887.49</v>
      </c>
      <c r="BZ258" s="204">
        <v>4716</v>
      </c>
      <c r="CA258" s="204">
        <v>16227</v>
      </c>
      <c r="CB258" s="204">
        <v>37630</v>
      </c>
      <c r="CC258" s="205">
        <f t="shared" si="47"/>
        <v>16799245.25</v>
      </c>
      <c r="CD258" s="101"/>
      <c r="CE258" s="101"/>
      <c r="CF258" s="101"/>
      <c r="CG258" s="101"/>
      <c r="CH258" s="101"/>
      <c r="CI258" s="101"/>
    </row>
    <row r="259" spans="1:87" s="102" customFormat="1">
      <c r="A259" s="134" t="s">
        <v>1650</v>
      </c>
      <c r="B259" s="295" t="s">
        <v>45</v>
      </c>
      <c r="C259" s="296" t="s">
        <v>789</v>
      </c>
      <c r="D259" s="297">
        <v>52060</v>
      </c>
      <c r="E259" s="103" t="s">
        <v>790</v>
      </c>
      <c r="F259" s="298" t="s">
        <v>808</v>
      </c>
      <c r="G259" s="299" t="s">
        <v>809</v>
      </c>
      <c r="H259" s="204">
        <v>0</v>
      </c>
      <c r="I259" s="204">
        <v>0</v>
      </c>
      <c r="J259" s="204">
        <v>0</v>
      </c>
      <c r="K259" s="204">
        <v>0</v>
      </c>
      <c r="L259" s="204">
        <v>0</v>
      </c>
      <c r="M259" s="204">
        <v>0</v>
      </c>
      <c r="N259" s="204">
        <v>0</v>
      </c>
      <c r="O259" s="204">
        <v>0</v>
      </c>
      <c r="P259" s="204">
        <v>0</v>
      </c>
      <c r="Q259" s="204">
        <v>7560</v>
      </c>
      <c r="R259" s="204">
        <v>0</v>
      </c>
      <c r="S259" s="204">
        <v>0</v>
      </c>
      <c r="T259" s="204">
        <v>0</v>
      </c>
      <c r="U259" s="204">
        <v>0</v>
      </c>
      <c r="V259" s="204">
        <v>0</v>
      </c>
      <c r="W259" s="204">
        <v>0</v>
      </c>
      <c r="X259" s="204">
        <v>0</v>
      </c>
      <c r="Y259" s="204">
        <v>0</v>
      </c>
      <c r="Z259" s="204">
        <v>238075.42</v>
      </c>
      <c r="AA259" s="204">
        <v>27914</v>
      </c>
      <c r="AB259" s="204">
        <v>0</v>
      </c>
      <c r="AC259" s="204">
        <v>0</v>
      </c>
      <c r="AD259" s="204">
        <v>0</v>
      </c>
      <c r="AE259" s="204">
        <v>0</v>
      </c>
      <c r="AF259" s="204">
        <v>0</v>
      </c>
      <c r="AG259" s="204">
        <v>0</v>
      </c>
      <c r="AH259" s="204">
        <v>0</v>
      </c>
      <c r="AI259" s="204">
        <v>0</v>
      </c>
      <c r="AJ259" s="204">
        <v>0</v>
      </c>
      <c r="AK259" s="204">
        <v>0</v>
      </c>
      <c r="AL259" s="204">
        <v>0</v>
      </c>
      <c r="AM259" s="204">
        <v>0</v>
      </c>
      <c r="AN259" s="204">
        <v>0</v>
      </c>
      <c r="AO259" s="204">
        <v>0</v>
      </c>
      <c r="AP259" s="204">
        <v>0</v>
      </c>
      <c r="AQ259" s="204">
        <v>0</v>
      </c>
      <c r="AR259" s="204">
        <v>0</v>
      </c>
      <c r="AS259" s="204">
        <v>0</v>
      </c>
      <c r="AT259" s="204">
        <v>0</v>
      </c>
      <c r="AU259" s="204">
        <v>0</v>
      </c>
      <c r="AV259" s="204">
        <v>0</v>
      </c>
      <c r="AW259" s="204">
        <v>0</v>
      </c>
      <c r="AX259" s="204">
        <v>0</v>
      </c>
      <c r="AY259" s="204">
        <v>32109.200000000001</v>
      </c>
      <c r="AZ259" s="204">
        <v>0</v>
      </c>
      <c r="BA259" s="204">
        <v>0</v>
      </c>
      <c r="BB259" s="204">
        <v>0</v>
      </c>
      <c r="BC259" s="204">
        <v>0</v>
      </c>
      <c r="BD259" s="204">
        <v>0</v>
      </c>
      <c r="BE259" s="204">
        <v>0</v>
      </c>
      <c r="BF259" s="204">
        <v>0</v>
      </c>
      <c r="BG259" s="204">
        <v>0</v>
      </c>
      <c r="BH259" s="204">
        <v>0</v>
      </c>
      <c r="BI259" s="204">
        <v>0</v>
      </c>
      <c r="BJ259" s="204">
        <v>0</v>
      </c>
      <c r="BK259" s="204">
        <v>0</v>
      </c>
      <c r="BL259" s="204">
        <v>0</v>
      </c>
      <c r="BM259" s="204">
        <v>0</v>
      </c>
      <c r="BN259" s="204">
        <v>0</v>
      </c>
      <c r="BO259" s="204">
        <v>0</v>
      </c>
      <c r="BP259" s="204">
        <v>0</v>
      </c>
      <c r="BQ259" s="204">
        <v>0</v>
      </c>
      <c r="BR259" s="204">
        <v>0</v>
      </c>
      <c r="BS259" s="204">
        <v>0</v>
      </c>
      <c r="BT259" s="204">
        <v>0</v>
      </c>
      <c r="BU259" s="204">
        <v>0</v>
      </c>
      <c r="BV259" s="204">
        <v>0</v>
      </c>
      <c r="BW259" s="204">
        <v>0</v>
      </c>
      <c r="BX259" s="204">
        <v>0</v>
      </c>
      <c r="BY259" s="204">
        <v>0</v>
      </c>
      <c r="BZ259" s="204">
        <v>0</v>
      </c>
      <c r="CA259" s="204">
        <v>0</v>
      </c>
      <c r="CB259" s="204">
        <v>0</v>
      </c>
      <c r="CC259" s="205">
        <f t="shared" si="47"/>
        <v>305658.62000000005</v>
      </c>
      <c r="CD259" s="101"/>
      <c r="CE259" s="101"/>
      <c r="CF259" s="101"/>
      <c r="CG259" s="101"/>
      <c r="CH259" s="101"/>
      <c r="CI259" s="101"/>
    </row>
    <row r="260" spans="1:87" s="102" customFormat="1">
      <c r="A260" s="134" t="s">
        <v>1650</v>
      </c>
      <c r="B260" s="295" t="s">
        <v>45</v>
      </c>
      <c r="C260" s="296" t="s">
        <v>789</v>
      </c>
      <c r="D260" s="297">
        <v>52060</v>
      </c>
      <c r="E260" s="103" t="s">
        <v>790</v>
      </c>
      <c r="F260" s="298" t="s">
        <v>810</v>
      </c>
      <c r="G260" s="299" t="s">
        <v>811</v>
      </c>
      <c r="H260" s="204">
        <v>0</v>
      </c>
      <c r="I260" s="204">
        <v>0</v>
      </c>
      <c r="J260" s="204">
        <v>0</v>
      </c>
      <c r="K260" s="204">
        <v>0</v>
      </c>
      <c r="L260" s="204">
        <v>0</v>
      </c>
      <c r="M260" s="204">
        <v>0</v>
      </c>
      <c r="N260" s="204">
        <v>0</v>
      </c>
      <c r="O260" s="204">
        <v>0</v>
      </c>
      <c r="P260" s="204">
        <v>0</v>
      </c>
      <c r="Q260" s="204">
        <v>0</v>
      </c>
      <c r="R260" s="204">
        <v>0</v>
      </c>
      <c r="S260" s="204">
        <v>0</v>
      </c>
      <c r="T260" s="204">
        <v>0</v>
      </c>
      <c r="U260" s="204">
        <v>0</v>
      </c>
      <c r="V260" s="204">
        <v>0</v>
      </c>
      <c r="W260" s="204">
        <v>23800</v>
      </c>
      <c r="X260" s="204">
        <v>0</v>
      </c>
      <c r="Y260" s="204">
        <v>0</v>
      </c>
      <c r="Z260" s="204">
        <v>114326.78</v>
      </c>
      <c r="AA260" s="204">
        <v>0</v>
      </c>
      <c r="AB260" s="204">
        <v>0</v>
      </c>
      <c r="AC260" s="204">
        <v>0</v>
      </c>
      <c r="AD260" s="204">
        <v>0</v>
      </c>
      <c r="AE260" s="204">
        <v>0</v>
      </c>
      <c r="AF260" s="204">
        <v>0</v>
      </c>
      <c r="AG260" s="204">
        <v>0</v>
      </c>
      <c r="AH260" s="204">
        <v>0</v>
      </c>
      <c r="AI260" s="204">
        <v>0</v>
      </c>
      <c r="AJ260" s="204">
        <v>0</v>
      </c>
      <c r="AK260" s="204">
        <v>0</v>
      </c>
      <c r="AL260" s="204">
        <v>0</v>
      </c>
      <c r="AM260" s="204">
        <v>0</v>
      </c>
      <c r="AN260" s="204">
        <v>0</v>
      </c>
      <c r="AO260" s="204">
        <v>0</v>
      </c>
      <c r="AP260" s="204">
        <v>9908.5</v>
      </c>
      <c r="AQ260" s="204">
        <v>0</v>
      </c>
      <c r="AR260" s="204">
        <v>0</v>
      </c>
      <c r="AS260" s="204">
        <v>0</v>
      </c>
      <c r="AT260" s="204">
        <v>0</v>
      </c>
      <c r="AU260" s="204">
        <v>0</v>
      </c>
      <c r="AV260" s="204">
        <v>0</v>
      </c>
      <c r="AW260" s="204">
        <v>0</v>
      </c>
      <c r="AX260" s="204">
        <v>0</v>
      </c>
      <c r="AY260" s="204">
        <v>0</v>
      </c>
      <c r="AZ260" s="204">
        <v>0</v>
      </c>
      <c r="BA260" s="204">
        <v>0</v>
      </c>
      <c r="BB260" s="204">
        <v>3306.45</v>
      </c>
      <c r="BC260" s="204">
        <v>0</v>
      </c>
      <c r="BD260" s="204">
        <v>0</v>
      </c>
      <c r="BE260" s="204">
        <v>0</v>
      </c>
      <c r="BF260" s="204">
        <v>0</v>
      </c>
      <c r="BG260" s="204">
        <v>0</v>
      </c>
      <c r="BH260" s="204">
        <v>0</v>
      </c>
      <c r="BI260" s="204">
        <v>0</v>
      </c>
      <c r="BJ260" s="204">
        <v>0</v>
      </c>
      <c r="BK260" s="204">
        <v>0</v>
      </c>
      <c r="BL260" s="204">
        <v>0</v>
      </c>
      <c r="BM260" s="204">
        <v>0</v>
      </c>
      <c r="BN260" s="204">
        <v>0</v>
      </c>
      <c r="BO260" s="204">
        <v>0</v>
      </c>
      <c r="BP260" s="204">
        <v>0</v>
      </c>
      <c r="BQ260" s="204">
        <v>0</v>
      </c>
      <c r="BR260" s="204">
        <v>0</v>
      </c>
      <c r="BS260" s="204">
        <v>0</v>
      </c>
      <c r="BT260" s="204">
        <v>0</v>
      </c>
      <c r="BU260" s="204">
        <v>0</v>
      </c>
      <c r="BV260" s="204">
        <v>0</v>
      </c>
      <c r="BW260" s="204">
        <v>0</v>
      </c>
      <c r="BX260" s="204">
        <v>0</v>
      </c>
      <c r="BY260" s="204">
        <v>0</v>
      </c>
      <c r="BZ260" s="204">
        <v>0</v>
      </c>
      <c r="CA260" s="204">
        <v>0</v>
      </c>
      <c r="CB260" s="204">
        <v>0</v>
      </c>
      <c r="CC260" s="205">
        <f t="shared" si="47"/>
        <v>151341.73000000001</v>
      </c>
      <c r="CD260" s="101"/>
      <c r="CE260" s="101"/>
      <c r="CF260" s="101"/>
      <c r="CG260" s="101"/>
      <c r="CH260" s="101"/>
      <c r="CI260" s="101"/>
    </row>
    <row r="261" spans="1:87" s="102" customFormat="1">
      <c r="A261" s="134" t="s">
        <v>1650</v>
      </c>
      <c r="B261" s="295" t="s">
        <v>45</v>
      </c>
      <c r="C261" s="296" t="s">
        <v>789</v>
      </c>
      <c r="D261" s="297">
        <v>52060</v>
      </c>
      <c r="E261" s="103" t="s">
        <v>790</v>
      </c>
      <c r="F261" s="298" t="s">
        <v>812</v>
      </c>
      <c r="G261" s="299" t="s">
        <v>813</v>
      </c>
      <c r="H261" s="204">
        <v>244426.4</v>
      </c>
      <c r="I261" s="204">
        <v>0</v>
      </c>
      <c r="J261" s="204">
        <v>0</v>
      </c>
      <c r="K261" s="204">
        <v>0</v>
      </c>
      <c r="L261" s="204">
        <v>0</v>
      </c>
      <c r="M261" s="204">
        <v>0</v>
      </c>
      <c r="N261" s="204">
        <v>60224.3</v>
      </c>
      <c r="O261" s="204">
        <v>0</v>
      </c>
      <c r="P261" s="204">
        <v>0</v>
      </c>
      <c r="Q261" s="204">
        <v>0</v>
      </c>
      <c r="R261" s="204">
        <v>0</v>
      </c>
      <c r="S261" s="204">
        <v>0</v>
      </c>
      <c r="T261" s="204">
        <v>0</v>
      </c>
      <c r="U261" s="204">
        <v>33580</v>
      </c>
      <c r="V261" s="204">
        <v>0</v>
      </c>
      <c r="W261" s="204">
        <v>0</v>
      </c>
      <c r="X261" s="204">
        <v>0</v>
      </c>
      <c r="Y261" s="204">
        <v>0</v>
      </c>
      <c r="Z261" s="204">
        <v>9200</v>
      </c>
      <c r="AA261" s="204">
        <v>14000</v>
      </c>
      <c r="AB261" s="204">
        <v>0</v>
      </c>
      <c r="AC261" s="204">
        <v>0</v>
      </c>
      <c r="AD261" s="204">
        <v>0</v>
      </c>
      <c r="AE261" s="204">
        <v>0</v>
      </c>
      <c r="AF261" s="204">
        <v>0</v>
      </c>
      <c r="AG261" s="204">
        <v>0</v>
      </c>
      <c r="AH261" s="204">
        <v>0</v>
      </c>
      <c r="AI261" s="204">
        <v>52685.5</v>
      </c>
      <c r="AJ261" s="204">
        <v>0</v>
      </c>
      <c r="AK261" s="204">
        <v>0</v>
      </c>
      <c r="AL261" s="204">
        <v>0</v>
      </c>
      <c r="AM261" s="204">
        <v>0</v>
      </c>
      <c r="AN261" s="204">
        <v>0</v>
      </c>
      <c r="AO261" s="204">
        <v>0</v>
      </c>
      <c r="AP261" s="204">
        <v>0</v>
      </c>
      <c r="AQ261" s="204">
        <v>0</v>
      </c>
      <c r="AR261" s="204">
        <v>0</v>
      </c>
      <c r="AS261" s="204">
        <v>0</v>
      </c>
      <c r="AT261" s="204">
        <v>0</v>
      </c>
      <c r="AU261" s="204">
        <v>17753.05</v>
      </c>
      <c r="AV261" s="204">
        <v>0</v>
      </c>
      <c r="AW261" s="204">
        <v>0</v>
      </c>
      <c r="AX261" s="204">
        <v>0</v>
      </c>
      <c r="AY261" s="204">
        <v>0</v>
      </c>
      <c r="AZ261" s="204">
        <v>0</v>
      </c>
      <c r="BA261" s="204">
        <v>0</v>
      </c>
      <c r="BB261" s="204">
        <v>0</v>
      </c>
      <c r="BC261" s="204">
        <v>0</v>
      </c>
      <c r="BD261" s="204">
        <v>0</v>
      </c>
      <c r="BE261" s="204">
        <v>0</v>
      </c>
      <c r="BF261" s="204">
        <v>0</v>
      </c>
      <c r="BG261" s="204">
        <v>0</v>
      </c>
      <c r="BH261" s="204">
        <v>0</v>
      </c>
      <c r="BI261" s="204">
        <v>0</v>
      </c>
      <c r="BJ261" s="204">
        <v>0</v>
      </c>
      <c r="BK261" s="204">
        <v>0</v>
      </c>
      <c r="BL261" s="204">
        <v>0</v>
      </c>
      <c r="BM261" s="204">
        <v>0</v>
      </c>
      <c r="BN261" s="204">
        <v>0</v>
      </c>
      <c r="BO261" s="204">
        <v>0</v>
      </c>
      <c r="BP261" s="204">
        <v>0</v>
      </c>
      <c r="BQ261" s="204">
        <v>0</v>
      </c>
      <c r="BR261" s="204">
        <v>0</v>
      </c>
      <c r="BS261" s="204">
        <v>0</v>
      </c>
      <c r="BT261" s="204">
        <v>0</v>
      </c>
      <c r="BU261" s="204">
        <v>0</v>
      </c>
      <c r="BV261" s="204">
        <v>0</v>
      </c>
      <c r="BW261" s="204">
        <v>0</v>
      </c>
      <c r="BX261" s="204">
        <v>0</v>
      </c>
      <c r="BY261" s="204">
        <v>0</v>
      </c>
      <c r="BZ261" s="204">
        <v>0</v>
      </c>
      <c r="CA261" s="204">
        <v>0</v>
      </c>
      <c r="CB261" s="204">
        <v>0</v>
      </c>
      <c r="CC261" s="205">
        <f t="shared" si="47"/>
        <v>431869.25</v>
      </c>
      <c r="CD261" s="101"/>
      <c r="CE261" s="101"/>
      <c r="CF261" s="101"/>
      <c r="CG261" s="101"/>
      <c r="CH261" s="101"/>
      <c r="CI261" s="101"/>
    </row>
    <row r="262" spans="1:87" s="102" customFormat="1">
      <c r="A262" s="134" t="s">
        <v>1650</v>
      </c>
      <c r="B262" s="295" t="s">
        <v>45</v>
      </c>
      <c r="C262" s="296" t="s">
        <v>789</v>
      </c>
      <c r="D262" s="297">
        <v>52060</v>
      </c>
      <c r="E262" s="103" t="s">
        <v>790</v>
      </c>
      <c r="F262" s="298" t="s">
        <v>814</v>
      </c>
      <c r="G262" s="299" t="s">
        <v>815</v>
      </c>
      <c r="H262" s="250">
        <v>0</v>
      </c>
      <c r="I262" s="250">
        <v>0</v>
      </c>
      <c r="J262" s="250">
        <v>0</v>
      </c>
      <c r="K262" s="250">
        <v>0</v>
      </c>
      <c r="L262" s="250">
        <v>0</v>
      </c>
      <c r="M262" s="250">
        <v>0</v>
      </c>
      <c r="N262" s="250">
        <v>0</v>
      </c>
      <c r="O262" s="250">
        <v>0</v>
      </c>
      <c r="P262" s="250">
        <v>0</v>
      </c>
      <c r="Q262" s="250">
        <v>0</v>
      </c>
      <c r="R262" s="250">
        <v>0</v>
      </c>
      <c r="S262" s="250">
        <v>0</v>
      </c>
      <c r="T262" s="250">
        <v>0</v>
      </c>
      <c r="U262" s="250">
        <v>0</v>
      </c>
      <c r="V262" s="250">
        <v>0</v>
      </c>
      <c r="W262" s="250">
        <v>0</v>
      </c>
      <c r="X262" s="250">
        <v>0</v>
      </c>
      <c r="Y262" s="250">
        <v>0</v>
      </c>
      <c r="Z262" s="250">
        <v>0</v>
      </c>
      <c r="AA262" s="250">
        <v>0</v>
      </c>
      <c r="AB262" s="250">
        <v>0</v>
      </c>
      <c r="AC262" s="250">
        <v>0</v>
      </c>
      <c r="AD262" s="250">
        <v>0</v>
      </c>
      <c r="AE262" s="250">
        <v>0</v>
      </c>
      <c r="AF262" s="250">
        <v>0</v>
      </c>
      <c r="AG262" s="250">
        <v>0</v>
      </c>
      <c r="AH262" s="250">
        <v>0</v>
      </c>
      <c r="AI262" s="250">
        <v>0</v>
      </c>
      <c r="AJ262" s="250">
        <v>0</v>
      </c>
      <c r="AK262" s="250">
        <v>0</v>
      </c>
      <c r="AL262" s="250">
        <v>0</v>
      </c>
      <c r="AM262" s="250">
        <v>0</v>
      </c>
      <c r="AN262" s="250">
        <v>0</v>
      </c>
      <c r="AO262" s="250">
        <v>0</v>
      </c>
      <c r="AP262" s="250">
        <v>0</v>
      </c>
      <c r="AQ262" s="250">
        <v>0</v>
      </c>
      <c r="AR262" s="250">
        <v>0</v>
      </c>
      <c r="AS262" s="250">
        <v>0</v>
      </c>
      <c r="AT262" s="250">
        <v>0</v>
      </c>
      <c r="AU262" s="250">
        <v>0</v>
      </c>
      <c r="AV262" s="250">
        <v>0</v>
      </c>
      <c r="AW262" s="250">
        <v>0</v>
      </c>
      <c r="AX262" s="250">
        <v>0</v>
      </c>
      <c r="AY262" s="250">
        <v>0</v>
      </c>
      <c r="AZ262" s="250">
        <v>0</v>
      </c>
      <c r="BA262" s="250">
        <v>0</v>
      </c>
      <c r="BB262" s="250">
        <v>0</v>
      </c>
      <c r="BC262" s="250">
        <v>0</v>
      </c>
      <c r="BD262" s="250">
        <v>0</v>
      </c>
      <c r="BE262" s="250">
        <v>0</v>
      </c>
      <c r="BF262" s="250">
        <v>0</v>
      </c>
      <c r="BG262" s="250">
        <v>0</v>
      </c>
      <c r="BH262" s="250">
        <v>0</v>
      </c>
      <c r="BI262" s="250">
        <v>0</v>
      </c>
      <c r="BJ262" s="250">
        <v>0</v>
      </c>
      <c r="BK262" s="250">
        <v>0</v>
      </c>
      <c r="BL262" s="250">
        <v>0</v>
      </c>
      <c r="BM262" s="250">
        <v>0</v>
      </c>
      <c r="BN262" s="250">
        <v>0</v>
      </c>
      <c r="BO262" s="250">
        <v>0</v>
      </c>
      <c r="BP262" s="250">
        <v>0</v>
      </c>
      <c r="BQ262" s="250">
        <v>0</v>
      </c>
      <c r="BR262" s="250">
        <v>0</v>
      </c>
      <c r="BS262" s="250">
        <v>0</v>
      </c>
      <c r="BT262" s="250">
        <v>0</v>
      </c>
      <c r="BU262" s="250">
        <v>0</v>
      </c>
      <c r="BV262" s="250">
        <v>0</v>
      </c>
      <c r="BW262" s="250">
        <v>0</v>
      </c>
      <c r="BX262" s="250">
        <v>0</v>
      </c>
      <c r="BY262" s="250">
        <v>0</v>
      </c>
      <c r="BZ262" s="250">
        <v>0</v>
      </c>
      <c r="CA262" s="250">
        <v>0</v>
      </c>
      <c r="CB262" s="250">
        <v>0</v>
      </c>
      <c r="CC262" s="205">
        <f t="shared" si="47"/>
        <v>0</v>
      </c>
      <c r="CD262" s="101"/>
      <c r="CE262" s="101"/>
      <c r="CF262" s="101"/>
      <c r="CG262" s="101"/>
      <c r="CH262" s="101"/>
      <c r="CI262" s="101"/>
    </row>
    <row r="263" spans="1:87" s="102" customFormat="1">
      <c r="A263" s="134" t="s">
        <v>1648</v>
      </c>
      <c r="B263" s="295" t="s">
        <v>45</v>
      </c>
      <c r="C263" s="296" t="s">
        <v>789</v>
      </c>
      <c r="D263" s="297">
        <v>52060</v>
      </c>
      <c r="E263" s="103" t="s">
        <v>790</v>
      </c>
      <c r="F263" s="298" t="s">
        <v>816</v>
      </c>
      <c r="G263" s="299" t="s">
        <v>817</v>
      </c>
      <c r="H263" s="250">
        <v>0</v>
      </c>
      <c r="I263" s="250">
        <v>0</v>
      </c>
      <c r="J263" s="250">
        <v>0</v>
      </c>
      <c r="K263" s="250">
        <v>0</v>
      </c>
      <c r="L263" s="250">
        <v>0</v>
      </c>
      <c r="M263" s="250">
        <v>0</v>
      </c>
      <c r="N263" s="250">
        <v>0</v>
      </c>
      <c r="O263" s="250">
        <v>0</v>
      </c>
      <c r="P263" s="250">
        <v>0</v>
      </c>
      <c r="Q263" s="250">
        <v>0</v>
      </c>
      <c r="R263" s="250">
        <v>0</v>
      </c>
      <c r="S263" s="250">
        <v>0</v>
      </c>
      <c r="T263" s="250">
        <v>0</v>
      </c>
      <c r="U263" s="250">
        <v>0</v>
      </c>
      <c r="V263" s="250">
        <v>0</v>
      </c>
      <c r="W263" s="250">
        <v>0</v>
      </c>
      <c r="X263" s="250">
        <v>0</v>
      </c>
      <c r="Y263" s="250">
        <v>0</v>
      </c>
      <c r="Z263" s="250">
        <v>0</v>
      </c>
      <c r="AA263" s="250">
        <v>0</v>
      </c>
      <c r="AB263" s="250">
        <v>0</v>
      </c>
      <c r="AC263" s="250">
        <v>0</v>
      </c>
      <c r="AD263" s="250">
        <v>0</v>
      </c>
      <c r="AE263" s="250">
        <v>0</v>
      </c>
      <c r="AF263" s="250">
        <v>0</v>
      </c>
      <c r="AG263" s="250">
        <v>0</v>
      </c>
      <c r="AH263" s="250">
        <v>0</v>
      </c>
      <c r="AI263" s="250">
        <v>0</v>
      </c>
      <c r="AJ263" s="250">
        <v>0</v>
      </c>
      <c r="AK263" s="250">
        <v>0</v>
      </c>
      <c r="AL263" s="250">
        <v>0</v>
      </c>
      <c r="AM263" s="250">
        <v>0</v>
      </c>
      <c r="AN263" s="250">
        <v>0</v>
      </c>
      <c r="AO263" s="250">
        <v>0</v>
      </c>
      <c r="AP263" s="250">
        <v>0</v>
      </c>
      <c r="AQ263" s="250">
        <v>0</v>
      </c>
      <c r="AR263" s="250">
        <v>0</v>
      </c>
      <c r="AS263" s="250">
        <v>0</v>
      </c>
      <c r="AT263" s="250">
        <v>0</v>
      </c>
      <c r="AU263" s="250">
        <v>0</v>
      </c>
      <c r="AV263" s="250">
        <v>0</v>
      </c>
      <c r="AW263" s="250">
        <v>0</v>
      </c>
      <c r="AX263" s="250">
        <v>0</v>
      </c>
      <c r="AY263" s="250">
        <v>0</v>
      </c>
      <c r="AZ263" s="250">
        <v>0</v>
      </c>
      <c r="BA263" s="250">
        <v>0</v>
      </c>
      <c r="BB263" s="250">
        <v>0</v>
      </c>
      <c r="BC263" s="250">
        <v>0</v>
      </c>
      <c r="BD263" s="250">
        <v>0</v>
      </c>
      <c r="BE263" s="250">
        <v>0</v>
      </c>
      <c r="BF263" s="250">
        <v>0</v>
      </c>
      <c r="BG263" s="250">
        <v>0</v>
      </c>
      <c r="BH263" s="250">
        <v>0</v>
      </c>
      <c r="BI263" s="250">
        <v>0</v>
      </c>
      <c r="BJ263" s="250">
        <v>0</v>
      </c>
      <c r="BK263" s="250">
        <v>0</v>
      </c>
      <c r="BL263" s="250">
        <v>0</v>
      </c>
      <c r="BM263" s="250">
        <v>0</v>
      </c>
      <c r="BN263" s="250">
        <v>0</v>
      </c>
      <c r="BO263" s="250">
        <v>0</v>
      </c>
      <c r="BP263" s="250">
        <v>0</v>
      </c>
      <c r="BQ263" s="250">
        <v>0</v>
      </c>
      <c r="BR263" s="250">
        <v>0</v>
      </c>
      <c r="BS263" s="250">
        <v>0</v>
      </c>
      <c r="BT263" s="250">
        <v>0</v>
      </c>
      <c r="BU263" s="250">
        <v>0</v>
      </c>
      <c r="BV263" s="250">
        <v>0</v>
      </c>
      <c r="BW263" s="250">
        <v>0</v>
      </c>
      <c r="BX263" s="250">
        <v>0</v>
      </c>
      <c r="BY263" s="250">
        <v>0</v>
      </c>
      <c r="BZ263" s="250">
        <v>0</v>
      </c>
      <c r="CA263" s="250">
        <v>0</v>
      </c>
      <c r="CB263" s="250">
        <v>0</v>
      </c>
      <c r="CC263" s="205">
        <f t="shared" si="47"/>
        <v>0</v>
      </c>
      <c r="CD263" s="101"/>
      <c r="CE263" s="101"/>
      <c r="CF263" s="101"/>
      <c r="CG263" s="101"/>
      <c r="CH263" s="101"/>
      <c r="CI263" s="101"/>
    </row>
    <row r="264" spans="1:87" s="102" customFormat="1">
      <c r="A264" s="134" t="s">
        <v>1648</v>
      </c>
      <c r="B264" s="295" t="s">
        <v>45</v>
      </c>
      <c r="C264" s="296" t="s">
        <v>789</v>
      </c>
      <c r="D264" s="297">
        <v>52060</v>
      </c>
      <c r="E264" s="103" t="s">
        <v>790</v>
      </c>
      <c r="F264" s="298" t="s">
        <v>818</v>
      </c>
      <c r="G264" s="299" t="s">
        <v>819</v>
      </c>
      <c r="H264" s="204">
        <v>69651</v>
      </c>
      <c r="I264" s="204">
        <v>0</v>
      </c>
      <c r="J264" s="204">
        <v>0</v>
      </c>
      <c r="K264" s="204">
        <v>0</v>
      </c>
      <c r="L264" s="204">
        <v>0</v>
      </c>
      <c r="M264" s="204">
        <v>0</v>
      </c>
      <c r="N264" s="204">
        <v>413214.99</v>
      </c>
      <c r="O264" s="204">
        <v>0</v>
      </c>
      <c r="P264" s="204">
        <v>0</v>
      </c>
      <c r="Q264" s="204">
        <v>0</v>
      </c>
      <c r="R264" s="204">
        <v>0</v>
      </c>
      <c r="S264" s="204">
        <v>0</v>
      </c>
      <c r="T264" s="204">
        <v>0</v>
      </c>
      <c r="U264" s="204">
        <v>0</v>
      </c>
      <c r="V264" s="204">
        <v>0</v>
      </c>
      <c r="W264" s="204">
        <v>0</v>
      </c>
      <c r="X264" s="204">
        <v>0</v>
      </c>
      <c r="Y264" s="204">
        <v>0</v>
      </c>
      <c r="Z264" s="204">
        <v>88173.6</v>
      </c>
      <c r="AA264" s="204">
        <v>0</v>
      </c>
      <c r="AB264" s="204">
        <v>0</v>
      </c>
      <c r="AC264" s="204">
        <v>0</v>
      </c>
      <c r="AD264" s="204">
        <v>0</v>
      </c>
      <c r="AE264" s="204">
        <v>0</v>
      </c>
      <c r="AF264" s="204">
        <v>0</v>
      </c>
      <c r="AG264" s="204">
        <v>0</v>
      </c>
      <c r="AH264" s="204">
        <v>0</v>
      </c>
      <c r="AI264" s="204">
        <v>64966.44</v>
      </c>
      <c r="AJ264" s="204">
        <v>0</v>
      </c>
      <c r="AK264" s="204">
        <v>0</v>
      </c>
      <c r="AL264" s="204">
        <v>0</v>
      </c>
      <c r="AM264" s="204">
        <v>0</v>
      </c>
      <c r="AN264" s="204">
        <v>0</v>
      </c>
      <c r="AO264" s="204">
        <v>0</v>
      </c>
      <c r="AP264" s="204">
        <v>0</v>
      </c>
      <c r="AQ264" s="204">
        <v>0</v>
      </c>
      <c r="AR264" s="204">
        <v>0</v>
      </c>
      <c r="AS264" s="204">
        <v>0</v>
      </c>
      <c r="AT264" s="204">
        <v>0</v>
      </c>
      <c r="AU264" s="204">
        <v>75090</v>
      </c>
      <c r="AV264" s="204">
        <v>0</v>
      </c>
      <c r="AW264" s="204">
        <v>0</v>
      </c>
      <c r="AX264" s="204">
        <v>0</v>
      </c>
      <c r="AY264" s="204">
        <v>0</v>
      </c>
      <c r="AZ264" s="204">
        <v>0</v>
      </c>
      <c r="BA264" s="204">
        <v>0</v>
      </c>
      <c r="BB264" s="204">
        <v>0</v>
      </c>
      <c r="BC264" s="204">
        <v>0</v>
      </c>
      <c r="BD264" s="204">
        <v>0</v>
      </c>
      <c r="BE264" s="204">
        <v>0</v>
      </c>
      <c r="BF264" s="204">
        <v>0</v>
      </c>
      <c r="BG264" s="204">
        <v>0</v>
      </c>
      <c r="BH264" s="204">
        <v>0</v>
      </c>
      <c r="BI264" s="204">
        <v>0</v>
      </c>
      <c r="BJ264" s="204">
        <v>0</v>
      </c>
      <c r="BK264" s="204">
        <v>0</v>
      </c>
      <c r="BL264" s="204">
        <v>0</v>
      </c>
      <c r="BM264" s="204">
        <v>47475</v>
      </c>
      <c r="BN264" s="204">
        <v>0</v>
      </c>
      <c r="BO264" s="204">
        <v>0</v>
      </c>
      <c r="BP264" s="204">
        <v>0</v>
      </c>
      <c r="BQ264" s="204">
        <v>0</v>
      </c>
      <c r="BR264" s="204">
        <v>0</v>
      </c>
      <c r="BS264" s="204">
        <v>0</v>
      </c>
      <c r="BT264" s="204">
        <v>0</v>
      </c>
      <c r="BU264" s="204">
        <v>0</v>
      </c>
      <c r="BV264" s="204">
        <v>0</v>
      </c>
      <c r="BW264" s="204">
        <v>0</v>
      </c>
      <c r="BX264" s="204">
        <v>0</v>
      </c>
      <c r="BY264" s="204">
        <v>0</v>
      </c>
      <c r="BZ264" s="204">
        <v>0</v>
      </c>
      <c r="CA264" s="204">
        <v>0</v>
      </c>
      <c r="CB264" s="204">
        <v>0</v>
      </c>
      <c r="CC264" s="205">
        <f t="shared" si="47"/>
        <v>758571.03</v>
      </c>
      <c r="CD264" s="101"/>
      <c r="CE264" s="101"/>
      <c r="CF264" s="101"/>
      <c r="CG264" s="101"/>
      <c r="CH264" s="101"/>
      <c r="CI264" s="101"/>
    </row>
    <row r="265" spans="1:87" s="102" customFormat="1">
      <c r="A265" s="134" t="s">
        <v>1648</v>
      </c>
      <c r="B265" s="295" t="s">
        <v>45</v>
      </c>
      <c r="C265" s="296" t="s">
        <v>789</v>
      </c>
      <c r="D265" s="297">
        <v>52060</v>
      </c>
      <c r="E265" s="103" t="s">
        <v>790</v>
      </c>
      <c r="F265" s="298" t="s">
        <v>820</v>
      </c>
      <c r="G265" s="299" t="s">
        <v>821</v>
      </c>
      <c r="H265" s="250">
        <v>0</v>
      </c>
      <c r="I265" s="251">
        <v>0</v>
      </c>
      <c r="J265" s="251">
        <v>0</v>
      </c>
      <c r="K265" s="251">
        <v>0</v>
      </c>
      <c r="L265" s="251">
        <v>0</v>
      </c>
      <c r="M265" s="251">
        <v>0</v>
      </c>
      <c r="N265" s="251">
        <v>0</v>
      </c>
      <c r="O265" s="251">
        <v>0</v>
      </c>
      <c r="P265" s="251">
        <v>0</v>
      </c>
      <c r="Q265" s="251">
        <v>0</v>
      </c>
      <c r="R265" s="251">
        <v>0</v>
      </c>
      <c r="S265" s="251">
        <v>0</v>
      </c>
      <c r="T265" s="251">
        <v>0</v>
      </c>
      <c r="U265" s="251">
        <v>0</v>
      </c>
      <c r="V265" s="251">
        <v>0</v>
      </c>
      <c r="W265" s="251">
        <v>0</v>
      </c>
      <c r="X265" s="251">
        <v>0</v>
      </c>
      <c r="Y265" s="251">
        <v>0</v>
      </c>
      <c r="Z265" s="251">
        <v>0</v>
      </c>
      <c r="AA265" s="251">
        <v>0</v>
      </c>
      <c r="AB265" s="251">
        <v>0</v>
      </c>
      <c r="AC265" s="251">
        <v>0</v>
      </c>
      <c r="AD265" s="251">
        <v>0</v>
      </c>
      <c r="AE265" s="251">
        <v>0</v>
      </c>
      <c r="AF265" s="251">
        <v>0</v>
      </c>
      <c r="AG265" s="251">
        <v>0</v>
      </c>
      <c r="AH265" s="251">
        <v>0</v>
      </c>
      <c r="AI265" s="251">
        <v>0</v>
      </c>
      <c r="AJ265" s="251">
        <v>0</v>
      </c>
      <c r="AK265" s="251">
        <v>0</v>
      </c>
      <c r="AL265" s="251">
        <v>0</v>
      </c>
      <c r="AM265" s="251">
        <v>0</v>
      </c>
      <c r="AN265" s="251">
        <v>0</v>
      </c>
      <c r="AO265" s="251">
        <v>0</v>
      </c>
      <c r="AP265" s="251">
        <v>0</v>
      </c>
      <c r="AQ265" s="251">
        <v>0</v>
      </c>
      <c r="AR265" s="251">
        <v>0</v>
      </c>
      <c r="AS265" s="251">
        <v>0</v>
      </c>
      <c r="AT265" s="251">
        <v>0</v>
      </c>
      <c r="AU265" s="251">
        <v>0</v>
      </c>
      <c r="AV265" s="251">
        <v>0</v>
      </c>
      <c r="AW265" s="251">
        <v>0</v>
      </c>
      <c r="AX265" s="251">
        <v>0</v>
      </c>
      <c r="AY265" s="251">
        <v>0</v>
      </c>
      <c r="AZ265" s="251">
        <v>0</v>
      </c>
      <c r="BA265" s="251">
        <v>0</v>
      </c>
      <c r="BB265" s="251">
        <v>0</v>
      </c>
      <c r="BC265" s="251">
        <v>0</v>
      </c>
      <c r="BD265" s="251">
        <v>0</v>
      </c>
      <c r="BE265" s="251">
        <v>0</v>
      </c>
      <c r="BF265" s="251">
        <v>0</v>
      </c>
      <c r="BG265" s="251">
        <v>0</v>
      </c>
      <c r="BH265" s="251">
        <v>0</v>
      </c>
      <c r="BI265" s="251">
        <v>0</v>
      </c>
      <c r="BJ265" s="251">
        <v>0</v>
      </c>
      <c r="BK265" s="251">
        <v>0</v>
      </c>
      <c r="BL265" s="251">
        <v>0</v>
      </c>
      <c r="BM265" s="251">
        <v>0</v>
      </c>
      <c r="BN265" s="251">
        <v>0</v>
      </c>
      <c r="BO265" s="251">
        <v>0</v>
      </c>
      <c r="BP265" s="251">
        <v>0</v>
      </c>
      <c r="BQ265" s="251">
        <v>0</v>
      </c>
      <c r="BR265" s="251">
        <v>0</v>
      </c>
      <c r="BS265" s="251">
        <v>0</v>
      </c>
      <c r="BT265" s="251">
        <v>0</v>
      </c>
      <c r="BU265" s="251">
        <v>0</v>
      </c>
      <c r="BV265" s="251">
        <v>0</v>
      </c>
      <c r="BW265" s="251">
        <v>0</v>
      </c>
      <c r="BX265" s="251">
        <v>0</v>
      </c>
      <c r="BY265" s="251">
        <v>0</v>
      </c>
      <c r="BZ265" s="251">
        <v>0</v>
      </c>
      <c r="CA265" s="251">
        <v>0</v>
      </c>
      <c r="CB265" s="251">
        <v>0</v>
      </c>
      <c r="CC265" s="205">
        <f t="shared" si="47"/>
        <v>0</v>
      </c>
      <c r="CD265" s="101"/>
      <c r="CE265" s="101"/>
      <c r="CF265" s="101"/>
      <c r="CG265" s="101"/>
      <c r="CH265" s="101"/>
      <c r="CI265" s="101"/>
    </row>
    <row r="266" spans="1:87" s="102" customFormat="1">
      <c r="A266" s="134" t="s">
        <v>1648</v>
      </c>
      <c r="B266" s="295" t="s">
        <v>45</v>
      </c>
      <c r="C266" s="296" t="s">
        <v>789</v>
      </c>
      <c r="D266" s="297">
        <v>52060</v>
      </c>
      <c r="E266" s="103" t="s">
        <v>790</v>
      </c>
      <c r="F266" s="298" t="s">
        <v>822</v>
      </c>
      <c r="G266" s="299" t="s">
        <v>805</v>
      </c>
      <c r="H266" s="204">
        <v>118137.5</v>
      </c>
      <c r="I266" s="183">
        <v>0</v>
      </c>
      <c r="J266" s="183">
        <v>0</v>
      </c>
      <c r="K266" s="183">
        <v>0</v>
      </c>
      <c r="L266" s="183">
        <v>0</v>
      </c>
      <c r="M266" s="183">
        <v>0</v>
      </c>
      <c r="N266" s="183">
        <v>447420</v>
      </c>
      <c r="O266" s="183">
        <v>0</v>
      </c>
      <c r="P266" s="183">
        <v>0</v>
      </c>
      <c r="Q266" s="183">
        <v>0</v>
      </c>
      <c r="R266" s="183">
        <v>33950</v>
      </c>
      <c r="S266" s="183">
        <v>0</v>
      </c>
      <c r="T266" s="183">
        <v>0</v>
      </c>
      <c r="U266" s="183">
        <v>0</v>
      </c>
      <c r="V266" s="183">
        <v>0</v>
      </c>
      <c r="W266" s="183">
        <v>0</v>
      </c>
      <c r="X266" s="183">
        <v>0</v>
      </c>
      <c r="Y266" s="183">
        <v>0</v>
      </c>
      <c r="Z266" s="183">
        <v>502165</v>
      </c>
      <c r="AA266" s="183">
        <v>102560</v>
      </c>
      <c r="AB266" s="183">
        <v>0</v>
      </c>
      <c r="AC266" s="183">
        <v>0</v>
      </c>
      <c r="AD266" s="183">
        <v>0</v>
      </c>
      <c r="AE266" s="183">
        <v>0</v>
      </c>
      <c r="AF266" s="183">
        <v>0</v>
      </c>
      <c r="AG266" s="183">
        <v>0</v>
      </c>
      <c r="AH266" s="183">
        <v>0</v>
      </c>
      <c r="AI266" s="183">
        <v>267855</v>
      </c>
      <c r="AJ266" s="183">
        <v>307450.25</v>
      </c>
      <c r="AK266" s="183">
        <v>0</v>
      </c>
      <c r="AL266" s="183">
        <v>0</v>
      </c>
      <c r="AM266" s="183">
        <v>0</v>
      </c>
      <c r="AN266" s="183">
        <v>0</v>
      </c>
      <c r="AO266" s="183">
        <v>126773.25</v>
      </c>
      <c r="AP266" s="183">
        <v>0</v>
      </c>
      <c r="AQ266" s="183">
        <v>0</v>
      </c>
      <c r="AR266" s="183">
        <v>0</v>
      </c>
      <c r="AS266" s="183">
        <v>0</v>
      </c>
      <c r="AT266" s="183">
        <v>0</v>
      </c>
      <c r="AU266" s="183">
        <v>334495</v>
      </c>
      <c r="AV266" s="183">
        <v>0</v>
      </c>
      <c r="AW266" s="183">
        <v>0</v>
      </c>
      <c r="AX266" s="183">
        <v>0</v>
      </c>
      <c r="AY266" s="183">
        <v>0</v>
      </c>
      <c r="AZ266" s="183">
        <v>0</v>
      </c>
      <c r="BA266" s="183">
        <v>0</v>
      </c>
      <c r="BB266" s="183">
        <v>135817.5</v>
      </c>
      <c r="BC266" s="183">
        <v>0</v>
      </c>
      <c r="BD266" s="183">
        <v>0</v>
      </c>
      <c r="BE266" s="183">
        <v>0</v>
      </c>
      <c r="BF266" s="183">
        <v>0</v>
      </c>
      <c r="BG266" s="183">
        <v>178889</v>
      </c>
      <c r="BH266" s="183">
        <v>0</v>
      </c>
      <c r="BI266" s="183">
        <v>137648.25</v>
      </c>
      <c r="BJ266" s="183">
        <v>71648</v>
      </c>
      <c r="BK266" s="183">
        <v>1702</v>
      </c>
      <c r="BL266" s="183">
        <v>0</v>
      </c>
      <c r="BM266" s="183">
        <v>128260</v>
      </c>
      <c r="BN266" s="183">
        <v>0</v>
      </c>
      <c r="BO266" s="183">
        <v>10371.75</v>
      </c>
      <c r="BP266" s="183">
        <v>0</v>
      </c>
      <c r="BQ266" s="183">
        <v>145815.25</v>
      </c>
      <c r="BR266" s="183">
        <v>0</v>
      </c>
      <c r="BS266" s="183">
        <v>0</v>
      </c>
      <c r="BT266" s="183">
        <v>46000</v>
      </c>
      <c r="BU266" s="183">
        <v>0</v>
      </c>
      <c r="BV266" s="183">
        <v>0</v>
      </c>
      <c r="BW266" s="183">
        <v>0</v>
      </c>
      <c r="BX266" s="183">
        <v>0</v>
      </c>
      <c r="BY266" s="183">
        <v>0</v>
      </c>
      <c r="BZ266" s="183">
        <v>0</v>
      </c>
      <c r="CA266" s="183">
        <v>0</v>
      </c>
      <c r="CB266" s="183">
        <v>0</v>
      </c>
      <c r="CC266" s="205">
        <f t="shared" si="47"/>
        <v>3096957.75</v>
      </c>
      <c r="CD266" s="101"/>
      <c r="CE266" s="101"/>
      <c r="CF266" s="101"/>
      <c r="CG266" s="101"/>
      <c r="CH266" s="101"/>
      <c r="CI266" s="101"/>
    </row>
    <row r="267" spans="1:87" s="102" customFormat="1">
      <c r="A267" s="134" t="s">
        <v>1648</v>
      </c>
      <c r="B267" s="295" t="s">
        <v>45</v>
      </c>
      <c r="C267" s="296" t="s">
        <v>789</v>
      </c>
      <c r="D267" s="297"/>
      <c r="E267" s="103"/>
      <c r="F267" s="298" t="s">
        <v>823</v>
      </c>
      <c r="G267" s="299" t="s">
        <v>824</v>
      </c>
      <c r="H267" s="204">
        <v>106037.8</v>
      </c>
      <c r="I267" s="204">
        <v>0</v>
      </c>
      <c r="J267" s="204">
        <v>0</v>
      </c>
      <c r="K267" s="204">
        <v>0</v>
      </c>
      <c r="L267" s="204">
        <v>0</v>
      </c>
      <c r="M267" s="204">
        <v>0</v>
      </c>
      <c r="N267" s="204">
        <v>1275582.5</v>
      </c>
      <c r="O267" s="204">
        <v>0</v>
      </c>
      <c r="P267" s="204">
        <v>0</v>
      </c>
      <c r="Q267" s="204">
        <v>0</v>
      </c>
      <c r="R267" s="204">
        <v>0</v>
      </c>
      <c r="S267" s="204">
        <v>0</v>
      </c>
      <c r="T267" s="204">
        <v>0</v>
      </c>
      <c r="U267" s="204">
        <v>0</v>
      </c>
      <c r="V267" s="204">
        <v>0</v>
      </c>
      <c r="W267" s="204">
        <v>81350</v>
      </c>
      <c r="X267" s="204">
        <v>0</v>
      </c>
      <c r="Y267" s="204">
        <v>47055</v>
      </c>
      <c r="Z267" s="204">
        <v>47810.75</v>
      </c>
      <c r="AA267" s="204">
        <v>0</v>
      </c>
      <c r="AB267" s="204">
        <v>0</v>
      </c>
      <c r="AC267" s="204">
        <v>45590</v>
      </c>
      <c r="AD267" s="204">
        <v>0</v>
      </c>
      <c r="AE267" s="204">
        <v>0</v>
      </c>
      <c r="AF267" s="204">
        <v>0</v>
      </c>
      <c r="AG267" s="204">
        <v>1110</v>
      </c>
      <c r="AH267" s="204">
        <v>0</v>
      </c>
      <c r="AI267" s="204">
        <v>158428</v>
      </c>
      <c r="AJ267" s="204">
        <v>0</v>
      </c>
      <c r="AK267" s="204">
        <v>0</v>
      </c>
      <c r="AL267" s="204">
        <v>0</v>
      </c>
      <c r="AM267" s="204">
        <v>0</v>
      </c>
      <c r="AN267" s="204">
        <v>0</v>
      </c>
      <c r="AO267" s="204">
        <v>0</v>
      </c>
      <c r="AP267" s="204">
        <v>0</v>
      </c>
      <c r="AQ267" s="204">
        <v>0</v>
      </c>
      <c r="AR267" s="204">
        <v>0</v>
      </c>
      <c r="AS267" s="204">
        <v>0</v>
      </c>
      <c r="AT267" s="204">
        <v>0</v>
      </c>
      <c r="AU267" s="204">
        <v>92428</v>
      </c>
      <c r="AV267" s="204">
        <v>0</v>
      </c>
      <c r="AW267" s="204">
        <v>0</v>
      </c>
      <c r="AX267" s="204">
        <v>0</v>
      </c>
      <c r="AY267" s="204">
        <v>0</v>
      </c>
      <c r="AZ267" s="204">
        <v>0</v>
      </c>
      <c r="BA267" s="204">
        <v>0</v>
      </c>
      <c r="BB267" s="204">
        <v>141881</v>
      </c>
      <c r="BC267" s="204">
        <v>0</v>
      </c>
      <c r="BD267" s="204">
        <v>0</v>
      </c>
      <c r="BE267" s="204">
        <v>0</v>
      </c>
      <c r="BF267" s="204">
        <v>0</v>
      </c>
      <c r="BG267" s="204">
        <v>0</v>
      </c>
      <c r="BH267" s="204">
        <v>0</v>
      </c>
      <c r="BI267" s="204">
        <v>0</v>
      </c>
      <c r="BJ267" s="204">
        <v>34071</v>
      </c>
      <c r="BK267" s="204">
        <v>250</v>
      </c>
      <c r="BL267" s="204">
        <v>0</v>
      </c>
      <c r="BM267" s="204">
        <v>157419</v>
      </c>
      <c r="BN267" s="204">
        <v>37950</v>
      </c>
      <c r="BO267" s="204">
        <v>81558.5</v>
      </c>
      <c r="BP267" s="204">
        <v>0</v>
      </c>
      <c r="BQ267" s="204">
        <v>0</v>
      </c>
      <c r="BR267" s="204">
        <v>0</v>
      </c>
      <c r="BS267" s="204">
        <v>0</v>
      </c>
      <c r="BT267" s="204">
        <v>2800</v>
      </c>
      <c r="BU267" s="204">
        <v>0</v>
      </c>
      <c r="BV267" s="204">
        <v>0</v>
      </c>
      <c r="BW267" s="204">
        <v>0</v>
      </c>
      <c r="BX267" s="204">
        <v>0</v>
      </c>
      <c r="BY267" s="204">
        <v>0</v>
      </c>
      <c r="BZ267" s="204">
        <v>0</v>
      </c>
      <c r="CA267" s="204">
        <v>0</v>
      </c>
      <c r="CB267" s="204">
        <v>0</v>
      </c>
      <c r="CC267" s="205">
        <f t="shared" si="47"/>
        <v>2311321.5499999998</v>
      </c>
      <c r="CD267" s="101"/>
      <c r="CE267" s="101"/>
      <c r="CF267" s="101"/>
      <c r="CG267" s="101"/>
      <c r="CH267" s="101"/>
      <c r="CI267" s="101"/>
    </row>
    <row r="268" spans="1:87" s="102" customFormat="1">
      <c r="A268" s="134" t="s">
        <v>1648</v>
      </c>
      <c r="B268" s="295" t="s">
        <v>45</v>
      </c>
      <c r="C268" s="296" t="s">
        <v>789</v>
      </c>
      <c r="D268" s="297">
        <v>52060</v>
      </c>
      <c r="E268" s="103" t="s">
        <v>790</v>
      </c>
      <c r="F268" s="298" t="s">
        <v>825</v>
      </c>
      <c r="G268" s="299" t="s">
        <v>826</v>
      </c>
      <c r="H268" s="204">
        <v>0</v>
      </c>
      <c r="I268" s="204">
        <v>0</v>
      </c>
      <c r="J268" s="204">
        <v>0</v>
      </c>
      <c r="K268" s="204">
        <v>0</v>
      </c>
      <c r="L268" s="204">
        <v>0</v>
      </c>
      <c r="M268" s="204">
        <v>0</v>
      </c>
      <c r="N268" s="204">
        <v>0</v>
      </c>
      <c r="O268" s="204">
        <v>0</v>
      </c>
      <c r="P268" s="204">
        <v>0</v>
      </c>
      <c r="Q268" s="204">
        <v>0</v>
      </c>
      <c r="R268" s="204">
        <v>0</v>
      </c>
      <c r="S268" s="204">
        <v>0</v>
      </c>
      <c r="T268" s="204">
        <v>0</v>
      </c>
      <c r="U268" s="204">
        <v>0</v>
      </c>
      <c r="V268" s="204">
        <v>0</v>
      </c>
      <c r="W268" s="204">
        <v>0</v>
      </c>
      <c r="X268" s="204">
        <v>0</v>
      </c>
      <c r="Y268" s="204">
        <v>0</v>
      </c>
      <c r="Z268" s="204">
        <v>27360</v>
      </c>
      <c r="AA268" s="204">
        <v>0</v>
      </c>
      <c r="AB268" s="204">
        <v>0</v>
      </c>
      <c r="AC268" s="204">
        <v>0</v>
      </c>
      <c r="AD268" s="204">
        <v>0</v>
      </c>
      <c r="AE268" s="204">
        <v>0</v>
      </c>
      <c r="AF268" s="204">
        <v>0</v>
      </c>
      <c r="AG268" s="204">
        <v>0</v>
      </c>
      <c r="AH268" s="204">
        <v>0</v>
      </c>
      <c r="AI268" s="204">
        <v>0</v>
      </c>
      <c r="AJ268" s="204">
        <v>0</v>
      </c>
      <c r="AK268" s="204">
        <v>0</v>
      </c>
      <c r="AL268" s="204">
        <v>0</v>
      </c>
      <c r="AM268" s="204">
        <v>0</v>
      </c>
      <c r="AN268" s="204">
        <v>0</v>
      </c>
      <c r="AO268" s="204">
        <v>0</v>
      </c>
      <c r="AP268" s="204">
        <v>0</v>
      </c>
      <c r="AQ268" s="204">
        <v>0</v>
      </c>
      <c r="AR268" s="204">
        <v>0</v>
      </c>
      <c r="AS268" s="204">
        <v>0</v>
      </c>
      <c r="AT268" s="204">
        <v>0</v>
      </c>
      <c r="AU268" s="204">
        <v>0</v>
      </c>
      <c r="AV268" s="204">
        <v>0</v>
      </c>
      <c r="AW268" s="204">
        <v>0</v>
      </c>
      <c r="AX268" s="204">
        <v>0</v>
      </c>
      <c r="AY268" s="204">
        <v>0</v>
      </c>
      <c r="AZ268" s="204">
        <v>0</v>
      </c>
      <c r="BA268" s="204">
        <v>0</v>
      </c>
      <c r="BB268" s="204">
        <v>0</v>
      </c>
      <c r="BC268" s="204">
        <v>0</v>
      </c>
      <c r="BD268" s="204">
        <v>0</v>
      </c>
      <c r="BE268" s="204">
        <v>0</v>
      </c>
      <c r="BF268" s="204">
        <v>0</v>
      </c>
      <c r="BG268" s="204">
        <v>0</v>
      </c>
      <c r="BH268" s="204">
        <v>0</v>
      </c>
      <c r="BI268" s="204">
        <v>0</v>
      </c>
      <c r="BJ268" s="204">
        <v>2264</v>
      </c>
      <c r="BK268" s="204">
        <v>0</v>
      </c>
      <c r="BL268" s="204">
        <v>0</v>
      </c>
      <c r="BM268" s="204">
        <v>0</v>
      </c>
      <c r="BN268" s="204">
        <v>0</v>
      </c>
      <c r="BO268" s="204">
        <v>0</v>
      </c>
      <c r="BP268" s="204">
        <v>0</v>
      </c>
      <c r="BQ268" s="204">
        <v>0</v>
      </c>
      <c r="BR268" s="204">
        <v>0</v>
      </c>
      <c r="BS268" s="204">
        <v>0</v>
      </c>
      <c r="BT268" s="204">
        <v>0</v>
      </c>
      <c r="BU268" s="204">
        <v>0</v>
      </c>
      <c r="BV268" s="204">
        <v>0</v>
      </c>
      <c r="BW268" s="204">
        <v>0</v>
      </c>
      <c r="BX268" s="204">
        <v>0</v>
      </c>
      <c r="BY268" s="204">
        <v>0</v>
      </c>
      <c r="BZ268" s="204">
        <v>0</v>
      </c>
      <c r="CA268" s="204">
        <v>0</v>
      </c>
      <c r="CB268" s="204">
        <v>0</v>
      </c>
      <c r="CC268" s="205">
        <f t="shared" si="47"/>
        <v>29624</v>
      </c>
      <c r="CD268" s="101"/>
      <c r="CE268" s="101"/>
      <c r="CF268" s="101"/>
      <c r="CG268" s="101"/>
      <c r="CH268" s="101"/>
      <c r="CI268" s="101"/>
    </row>
    <row r="269" spans="1:87" s="102" customFormat="1">
      <c r="A269" s="134" t="s">
        <v>1648</v>
      </c>
      <c r="B269" s="295" t="s">
        <v>45</v>
      </c>
      <c r="C269" s="296" t="s">
        <v>789</v>
      </c>
      <c r="D269" s="297">
        <v>52060</v>
      </c>
      <c r="E269" s="103" t="s">
        <v>790</v>
      </c>
      <c r="F269" s="298" t="s">
        <v>827</v>
      </c>
      <c r="G269" s="299" t="s">
        <v>828</v>
      </c>
      <c r="H269" s="204">
        <v>0</v>
      </c>
      <c r="I269" s="204">
        <v>0</v>
      </c>
      <c r="J269" s="204">
        <v>0</v>
      </c>
      <c r="K269" s="204">
        <v>0</v>
      </c>
      <c r="L269" s="204">
        <v>0</v>
      </c>
      <c r="M269" s="204">
        <v>0</v>
      </c>
      <c r="N269" s="204">
        <v>0</v>
      </c>
      <c r="O269" s="204">
        <v>0</v>
      </c>
      <c r="P269" s="204">
        <v>0</v>
      </c>
      <c r="Q269" s="204">
        <v>0</v>
      </c>
      <c r="R269" s="204">
        <v>0</v>
      </c>
      <c r="S269" s="204">
        <v>0</v>
      </c>
      <c r="T269" s="204">
        <v>0</v>
      </c>
      <c r="U269" s="204">
        <v>0</v>
      </c>
      <c r="V269" s="204">
        <v>0</v>
      </c>
      <c r="W269" s="204">
        <v>0</v>
      </c>
      <c r="X269" s="204">
        <v>0</v>
      </c>
      <c r="Y269" s="204">
        <v>0</v>
      </c>
      <c r="Z269" s="204">
        <v>44550</v>
      </c>
      <c r="AA269" s="204">
        <v>0</v>
      </c>
      <c r="AB269" s="204">
        <v>0</v>
      </c>
      <c r="AC269" s="204">
        <v>0</v>
      </c>
      <c r="AD269" s="204">
        <v>0</v>
      </c>
      <c r="AE269" s="204">
        <v>0</v>
      </c>
      <c r="AF269" s="204">
        <v>0</v>
      </c>
      <c r="AG269" s="204">
        <v>0</v>
      </c>
      <c r="AH269" s="204">
        <v>0</v>
      </c>
      <c r="AI269" s="204">
        <v>0</v>
      </c>
      <c r="AJ269" s="204">
        <v>0</v>
      </c>
      <c r="AK269" s="204">
        <v>0</v>
      </c>
      <c r="AL269" s="204">
        <v>0</v>
      </c>
      <c r="AM269" s="204">
        <v>0</v>
      </c>
      <c r="AN269" s="204">
        <v>0</v>
      </c>
      <c r="AO269" s="204">
        <v>0</v>
      </c>
      <c r="AP269" s="204">
        <v>0</v>
      </c>
      <c r="AQ269" s="204">
        <v>0</v>
      </c>
      <c r="AR269" s="204">
        <v>0</v>
      </c>
      <c r="AS269" s="204">
        <v>0</v>
      </c>
      <c r="AT269" s="204">
        <v>0</v>
      </c>
      <c r="AU269" s="204">
        <v>0</v>
      </c>
      <c r="AV269" s="204">
        <v>0</v>
      </c>
      <c r="AW269" s="204">
        <v>0</v>
      </c>
      <c r="AX269" s="204">
        <v>0</v>
      </c>
      <c r="AY269" s="204">
        <v>0</v>
      </c>
      <c r="AZ269" s="204">
        <v>0</v>
      </c>
      <c r="BA269" s="204">
        <v>0</v>
      </c>
      <c r="BB269" s="204">
        <v>0</v>
      </c>
      <c r="BC269" s="204">
        <v>0</v>
      </c>
      <c r="BD269" s="204">
        <v>0</v>
      </c>
      <c r="BE269" s="204">
        <v>0</v>
      </c>
      <c r="BF269" s="204">
        <v>0</v>
      </c>
      <c r="BG269" s="204">
        <v>0</v>
      </c>
      <c r="BH269" s="204">
        <v>0</v>
      </c>
      <c r="BI269" s="204">
        <v>0</v>
      </c>
      <c r="BJ269" s="204">
        <v>0</v>
      </c>
      <c r="BK269" s="204">
        <v>0</v>
      </c>
      <c r="BL269" s="204">
        <v>0</v>
      </c>
      <c r="BM269" s="204">
        <v>0</v>
      </c>
      <c r="BN269" s="204">
        <v>0</v>
      </c>
      <c r="BO269" s="204">
        <v>0</v>
      </c>
      <c r="BP269" s="204">
        <v>0</v>
      </c>
      <c r="BQ269" s="204">
        <v>0</v>
      </c>
      <c r="BR269" s="204">
        <v>0</v>
      </c>
      <c r="BS269" s="204">
        <v>0</v>
      </c>
      <c r="BT269" s="204">
        <v>0</v>
      </c>
      <c r="BU269" s="204">
        <v>0</v>
      </c>
      <c r="BV269" s="204">
        <v>0</v>
      </c>
      <c r="BW269" s="204">
        <v>0</v>
      </c>
      <c r="BX269" s="204">
        <v>0</v>
      </c>
      <c r="BY269" s="204">
        <v>0</v>
      </c>
      <c r="BZ269" s="204">
        <v>0</v>
      </c>
      <c r="CA269" s="204">
        <v>0</v>
      </c>
      <c r="CB269" s="204">
        <v>0</v>
      </c>
      <c r="CC269" s="205">
        <f t="shared" si="47"/>
        <v>44550</v>
      </c>
      <c r="CD269" s="101"/>
      <c r="CE269" s="101"/>
      <c r="CF269" s="101"/>
      <c r="CG269" s="101"/>
      <c r="CH269" s="101"/>
      <c r="CI269" s="101"/>
    </row>
    <row r="270" spans="1:87" s="102" customFormat="1">
      <c r="A270" s="134" t="s">
        <v>1648</v>
      </c>
      <c r="B270" s="295" t="s">
        <v>45</v>
      </c>
      <c r="C270" s="296" t="s">
        <v>789</v>
      </c>
      <c r="D270" s="297">
        <v>52060</v>
      </c>
      <c r="E270" s="103" t="s">
        <v>790</v>
      </c>
      <c r="F270" s="298" t="s">
        <v>829</v>
      </c>
      <c r="G270" s="299" t="s">
        <v>830</v>
      </c>
      <c r="H270" s="204">
        <v>0</v>
      </c>
      <c r="I270" s="183">
        <v>0</v>
      </c>
      <c r="J270" s="183">
        <v>0</v>
      </c>
      <c r="K270" s="183">
        <v>0</v>
      </c>
      <c r="L270" s="183">
        <v>0</v>
      </c>
      <c r="M270" s="183">
        <v>0</v>
      </c>
      <c r="N270" s="183">
        <v>158182.79999999999</v>
      </c>
      <c r="O270" s="183">
        <v>0</v>
      </c>
      <c r="P270" s="183">
        <v>0</v>
      </c>
      <c r="Q270" s="183">
        <v>0</v>
      </c>
      <c r="R270" s="183">
        <v>0</v>
      </c>
      <c r="S270" s="183">
        <v>0</v>
      </c>
      <c r="T270" s="183">
        <v>0</v>
      </c>
      <c r="U270" s="183">
        <v>0</v>
      </c>
      <c r="V270" s="183">
        <v>0</v>
      </c>
      <c r="W270" s="183">
        <v>0</v>
      </c>
      <c r="X270" s="183">
        <v>0</v>
      </c>
      <c r="Y270" s="183">
        <v>0</v>
      </c>
      <c r="Z270" s="183">
        <v>0</v>
      </c>
      <c r="AA270" s="183">
        <v>0</v>
      </c>
      <c r="AB270" s="183">
        <v>0</v>
      </c>
      <c r="AC270" s="183">
        <v>0</v>
      </c>
      <c r="AD270" s="183">
        <v>0</v>
      </c>
      <c r="AE270" s="183">
        <v>0</v>
      </c>
      <c r="AF270" s="183">
        <v>0</v>
      </c>
      <c r="AG270" s="183">
        <v>0</v>
      </c>
      <c r="AH270" s="183">
        <v>0</v>
      </c>
      <c r="AI270" s="183">
        <v>9995</v>
      </c>
      <c r="AJ270" s="183">
        <v>0</v>
      </c>
      <c r="AK270" s="183">
        <v>0</v>
      </c>
      <c r="AL270" s="183">
        <v>0</v>
      </c>
      <c r="AM270" s="183">
        <v>0</v>
      </c>
      <c r="AN270" s="183">
        <v>0</v>
      </c>
      <c r="AO270" s="183">
        <v>0</v>
      </c>
      <c r="AP270" s="183">
        <v>0</v>
      </c>
      <c r="AQ270" s="183">
        <v>0</v>
      </c>
      <c r="AR270" s="183">
        <v>0</v>
      </c>
      <c r="AS270" s="183">
        <v>0</v>
      </c>
      <c r="AT270" s="183">
        <v>0</v>
      </c>
      <c r="AU270" s="183">
        <v>11000</v>
      </c>
      <c r="AV270" s="183">
        <v>0</v>
      </c>
      <c r="AW270" s="183">
        <v>0</v>
      </c>
      <c r="AX270" s="183">
        <v>0</v>
      </c>
      <c r="AY270" s="183">
        <v>0</v>
      </c>
      <c r="AZ270" s="183">
        <v>0</v>
      </c>
      <c r="BA270" s="183">
        <v>0</v>
      </c>
      <c r="BB270" s="183">
        <v>35653</v>
      </c>
      <c r="BC270" s="183">
        <v>0</v>
      </c>
      <c r="BD270" s="183">
        <v>0</v>
      </c>
      <c r="BE270" s="183">
        <v>0</v>
      </c>
      <c r="BF270" s="183">
        <v>0</v>
      </c>
      <c r="BG270" s="183">
        <v>0</v>
      </c>
      <c r="BH270" s="183">
        <v>0</v>
      </c>
      <c r="BI270" s="183">
        <v>0</v>
      </c>
      <c r="BJ270" s="183">
        <v>0</v>
      </c>
      <c r="BK270" s="183">
        <v>0</v>
      </c>
      <c r="BL270" s="183">
        <v>0</v>
      </c>
      <c r="BM270" s="183">
        <v>0</v>
      </c>
      <c r="BN270" s="183">
        <v>0</v>
      </c>
      <c r="BO270" s="183">
        <v>0</v>
      </c>
      <c r="BP270" s="183">
        <v>0</v>
      </c>
      <c r="BQ270" s="183">
        <v>0</v>
      </c>
      <c r="BR270" s="183">
        <v>0</v>
      </c>
      <c r="BS270" s="183">
        <v>0</v>
      </c>
      <c r="BT270" s="183">
        <v>0</v>
      </c>
      <c r="BU270" s="183">
        <v>0</v>
      </c>
      <c r="BV270" s="183">
        <v>0</v>
      </c>
      <c r="BW270" s="183">
        <v>0</v>
      </c>
      <c r="BX270" s="183">
        <v>0</v>
      </c>
      <c r="BY270" s="183">
        <v>0</v>
      </c>
      <c r="BZ270" s="183">
        <v>0</v>
      </c>
      <c r="CA270" s="183">
        <v>0</v>
      </c>
      <c r="CB270" s="183">
        <v>0</v>
      </c>
      <c r="CC270" s="205">
        <f t="shared" si="47"/>
        <v>214830.8</v>
      </c>
      <c r="CD270" s="101"/>
      <c r="CE270" s="101"/>
      <c r="CF270" s="101"/>
      <c r="CG270" s="101"/>
      <c r="CH270" s="101"/>
      <c r="CI270" s="101"/>
    </row>
    <row r="271" spans="1:87" s="102" customFormat="1">
      <c r="A271" s="134" t="s">
        <v>1650</v>
      </c>
      <c r="B271" s="295" t="s">
        <v>45</v>
      </c>
      <c r="C271" s="296" t="s">
        <v>789</v>
      </c>
      <c r="D271" s="297">
        <v>52060</v>
      </c>
      <c r="E271" s="103" t="s">
        <v>790</v>
      </c>
      <c r="F271" s="298" t="s">
        <v>831</v>
      </c>
      <c r="G271" s="299" t="s">
        <v>832</v>
      </c>
      <c r="H271" s="204">
        <v>0</v>
      </c>
      <c r="I271" s="183">
        <v>0</v>
      </c>
      <c r="J271" s="183">
        <v>0</v>
      </c>
      <c r="K271" s="183">
        <v>0</v>
      </c>
      <c r="L271" s="183">
        <v>0</v>
      </c>
      <c r="M271" s="183">
        <v>0</v>
      </c>
      <c r="N271" s="183">
        <v>0</v>
      </c>
      <c r="O271" s="183">
        <v>0</v>
      </c>
      <c r="P271" s="183">
        <v>200000</v>
      </c>
      <c r="Q271" s="183">
        <v>0</v>
      </c>
      <c r="R271" s="183">
        <v>210000</v>
      </c>
      <c r="S271" s="183">
        <v>0</v>
      </c>
      <c r="T271" s="183">
        <v>0</v>
      </c>
      <c r="U271" s="183">
        <v>0</v>
      </c>
      <c r="V271" s="183">
        <v>0</v>
      </c>
      <c r="W271" s="183">
        <v>0</v>
      </c>
      <c r="X271" s="183">
        <v>300000</v>
      </c>
      <c r="Y271" s="183">
        <v>0</v>
      </c>
      <c r="Z271" s="183">
        <v>0</v>
      </c>
      <c r="AA271" s="183">
        <v>0</v>
      </c>
      <c r="AB271" s="183">
        <v>160000</v>
      </c>
      <c r="AC271" s="183">
        <v>780000</v>
      </c>
      <c r="AD271" s="183">
        <v>160000</v>
      </c>
      <c r="AE271" s="183">
        <v>0</v>
      </c>
      <c r="AF271" s="183">
        <v>560000</v>
      </c>
      <c r="AG271" s="183">
        <v>0</v>
      </c>
      <c r="AH271" s="183">
        <v>640000</v>
      </c>
      <c r="AI271" s="183">
        <v>4090000</v>
      </c>
      <c r="AJ271" s="183">
        <v>80000</v>
      </c>
      <c r="AK271" s="183">
        <v>0</v>
      </c>
      <c r="AL271" s="183">
        <v>0</v>
      </c>
      <c r="AM271" s="183">
        <v>0</v>
      </c>
      <c r="AN271" s="183">
        <v>0</v>
      </c>
      <c r="AO271" s="183">
        <v>0</v>
      </c>
      <c r="AP271" s="183">
        <v>0</v>
      </c>
      <c r="AQ271" s="183">
        <v>0</v>
      </c>
      <c r="AR271" s="183">
        <v>0</v>
      </c>
      <c r="AS271" s="183">
        <v>0</v>
      </c>
      <c r="AT271" s="183">
        <v>0</v>
      </c>
      <c r="AU271" s="183">
        <v>0</v>
      </c>
      <c r="AV271" s="183">
        <v>0</v>
      </c>
      <c r="AW271" s="183">
        <v>0</v>
      </c>
      <c r="AX271" s="183">
        <v>0</v>
      </c>
      <c r="AY271" s="183">
        <v>0</v>
      </c>
      <c r="AZ271" s="183">
        <v>0</v>
      </c>
      <c r="BA271" s="183">
        <v>0</v>
      </c>
      <c r="BB271" s="183">
        <v>0</v>
      </c>
      <c r="BC271" s="183">
        <v>750000</v>
      </c>
      <c r="BD271" s="183">
        <v>0</v>
      </c>
      <c r="BE271" s="183">
        <v>0</v>
      </c>
      <c r="BF271" s="183">
        <v>0</v>
      </c>
      <c r="BG271" s="183">
        <v>0</v>
      </c>
      <c r="BH271" s="183">
        <v>0</v>
      </c>
      <c r="BI271" s="183">
        <v>0</v>
      </c>
      <c r="BJ271" s="183">
        <v>0</v>
      </c>
      <c r="BK271" s="183">
        <v>0</v>
      </c>
      <c r="BL271" s="183">
        <v>0</v>
      </c>
      <c r="BM271" s="183">
        <v>0</v>
      </c>
      <c r="BN271" s="183">
        <v>0</v>
      </c>
      <c r="BO271" s="183">
        <v>530000</v>
      </c>
      <c r="BP271" s="183">
        <v>0</v>
      </c>
      <c r="BQ271" s="183">
        <v>0</v>
      </c>
      <c r="BR271" s="183">
        <v>0</v>
      </c>
      <c r="BS271" s="183">
        <v>80000</v>
      </c>
      <c r="BT271" s="183">
        <v>0</v>
      </c>
      <c r="BU271" s="183">
        <v>0</v>
      </c>
      <c r="BV271" s="183">
        <v>0</v>
      </c>
      <c r="BW271" s="183">
        <v>550000</v>
      </c>
      <c r="BX271" s="183">
        <v>0</v>
      </c>
      <c r="BY271" s="183">
        <v>0</v>
      </c>
      <c r="BZ271" s="183">
        <v>0</v>
      </c>
      <c r="CA271" s="183">
        <v>0</v>
      </c>
      <c r="CB271" s="183">
        <v>0</v>
      </c>
      <c r="CC271" s="205">
        <f t="shared" si="47"/>
        <v>9090000</v>
      </c>
      <c r="CD271" s="101"/>
      <c r="CE271" s="101"/>
      <c r="CF271" s="101"/>
      <c r="CG271" s="101"/>
      <c r="CH271" s="101"/>
      <c r="CI271" s="101"/>
    </row>
    <row r="272" spans="1:87" s="102" customFormat="1">
      <c r="A272" s="134" t="s">
        <v>1650</v>
      </c>
      <c r="B272" s="295" t="s">
        <v>45</v>
      </c>
      <c r="C272" s="296" t="s">
        <v>789</v>
      </c>
      <c r="D272" s="297">
        <v>52060</v>
      </c>
      <c r="E272" s="103" t="s">
        <v>790</v>
      </c>
      <c r="F272" s="298" t="s">
        <v>833</v>
      </c>
      <c r="G272" s="299" t="s">
        <v>1729</v>
      </c>
      <c r="H272" s="204">
        <v>0</v>
      </c>
      <c r="I272" s="183">
        <v>0</v>
      </c>
      <c r="J272" s="183">
        <v>0</v>
      </c>
      <c r="K272" s="183">
        <v>0</v>
      </c>
      <c r="L272" s="183">
        <v>0</v>
      </c>
      <c r="M272" s="183">
        <v>0</v>
      </c>
      <c r="N272" s="183">
        <v>0</v>
      </c>
      <c r="O272" s="183">
        <v>0</v>
      </c>
      <c r="P272" s="183">
        <v>0</v>
      </c>
      <c r="Q272" s="183">
        <v>57850</v>
      </c>
      <c r="R272" s="183">
        <v>0</v>
      </c>
      <c r="S272" s="183">
        <v>0</v>
      </c>
      <c r="T272" s="183">
        <v>100000</v>
      </c>
      <c r="U272" s="183">
        <v>50000</v>
      </c>
      <c r="V272" s="183">
        <v>0</v>
      </c>
      <c r="W272" s="183">
        <v>0</v>
      </c>
      <c r="X272" s="183">
        <v>0</v>
      </c>
      <c r="Y272" s="183">
        <v>5500</v>
      </c>
      <c r="Z272" s="183">
        <v>57040</v>
      </c>
      <c r="AA272" s="183">
        <v>0</v>
      </c>
      <c r="AB272" s="183">
        <v>0</v>
      </c>
      <c r="AC272" s="183">
        <v>0</v>
      </c>
      <c r="AD272" s="183">
        <v>0</v>
      </c>
      <c r="AE272" s="183">
        <v>0</v>
      </c>
      <c r="AF272" s="183">
        <v>0</v>
      </c>
      <c r="AG272" s="183">
        <v>0</v>
      </c>
      <c r="AH272" s="183">
        <v>0</v>
      </c>
      <c r="AI272" s="183">
        <v>2430</v>
      </c>
      <c r="AJ272" s="183">
        <v>0</v>
      </c>
      <c r="AK272" s="183">
        <v>0</v>
      </c>
      <c r="AL272" s="183">
        <v>0</v>
      </c>
      <c r="AM272" s="183">
        <v>0</v>
      </c>
      <c r="AN272" s="183">
        <v>0</v>
      </c>
      <c r="AO272" s="183">
        <v>0</v>
      </c>
      <c r="AP272" s="183">
        <v>0</v>
      </c>
      <c r="AQ272" s="183">
        <v>0</v>
      </c>
      <c r="AR272" s="183">
        <v>0</v>
      </c>
      <c r="AS272" s="183">
        <v>0</v>
      </c>
      <c r="AT272" s="183">
        <v>0</v>
      </c>
      <c r="AU272" s="183">
        <v>0</v>
      </c>
      <c r="AV272" s="183">
        <v>0</v>
      </c>
      <c r="AW272" s="183">
        <v>0</v>
      </c>
      <c r="AX272" s="183">
        <v>0</v>
      </c>
      <c r="AY272" s="183">
        <v>0</v>
      </c>
      <c r="AZ272" s="183">
        <v>0</v>
      </c>
      <c r="BA272" s="183">
        <v>0</v>
      </c>
      <c r="BB272" s="183">
        <v>0</v>
      </c>
      <c r="BC272" s="183">
        <v>0</v>
      </c>
      <c r="BD272" s="183">
        <v>0</v>
      </c>
      <c r="BE272" s="183">
        <v>0</v>
      </c>
      <c r="BF272" s="183">
        <v>0</v>
      </c>
      <c r="BG272" s="183">
        <v>42236</v>
      </c>
      <c r="BH272" s="183">
        <v>0</v>
      </c>
      <c r="BI272" s="183">
        <v>0</v>
      </c>
      <c r="BJ272" s="183">
        <v>0</v>
      </c>
      <c r="BK272" s="183">
        <v>0</v>
      </c>
      <c r="BL272" s="183">
        <v>0</v>
      </c>
      <c r="BM272" s="183">
        <v>3140</v>
      </c>
      <c r="BN272" s="183">
        <v>0</v>
      </c>
      <c r="BO272" s="183">
        <v>58606</v>
      </c>
      <c r="BP272" s="183">
        <v>0</v>
      </c>
      <c r="BQ272" s="183">
        <v>0</v>
      </c>
      <c r="BR272" s="183">
        <v>0</v>
      </c>
      <c r="BS272" s="183">
        <v>0</v>
      </c>
      <c r="BT272" s="183">
        <v>0</v>
      </c>
      <c r="BU272" s="183">
        <v>0</v>
      </c>
      <c r="BV272" s="183">
        <v>0</v>
      </c>
      <c r="BW272" s="183">
        <v>0</v>
      </c>
      <c r="BX272" s="183">
        <v>0</v>
      </c>
      <c r="BY272" s="183">
        <v>0</v>
      </c>
      <c r="BZ272" s="183">
        <v>0</v>
      </c>
      <c r="CA272" s="183">
        <v>0</v>
      </c>
      <c r="CB272" s="183">
        <v>0</v>
      </c>
      <c r="CC272" s="205">
        <f t="shared" si="47"/>
        <v>376802</v>
      </c>
      <c r="CD272" s="101"/>
      <c r="CE272" s="101"/>
      <c r="CF272" s="101"/>
      <c r="CG272" s="101"/>
      <c r="CH272" s="101"/>
      <c r="CI272" s="101"/>
    </row>
    <row r="273" spans="1:87" s="102" customFormat="1">
      <c r="A273" s="134" t="s">
        <v>1650</v>
      </c>
      <c r="B273" s="295" t="s">
        <v>45</v>
      </c>
      <c r="C273" s="296" t="s">
        <v>789</v>
      </c>
      <c r="D273" s="297">
        <v>52060</v>
      </c>
      <c r="E273" s="103" t="s">
        <v>790</v>
      </c>
      <c r="F273" s="298" t="s">
        <v>1598</v>
      </c>
      <c r="G273" s="299" t="s">
        <v>1599</v>
      </c>
      <c r="H273" s="204">
        <v>1784427.26</v>
      </c>
      <c r="I273" s="183">
        <v>404007.6</v>
      </c>
      <c r="J273" s="183">
        <v>1057918</v>
      </c>
      <c r="K273" s="183">
        <v>326232.5</v>
      </c>
      <c r="L273" s="183">
        <v>218951.8</v>
      </c>
      <c r="M273" s="183">
        <v>256789.2</v>
      </c>
      <c r="N273" s="183">
        <v>2807673</v>
      </c>
      <c r="O273" s="183">
        <v>1199402.45</v>
      </c>
      <c r="P273" s="183">
        <v>118687.11</v>
      </c>
      <c r="Q273" s="183">
        <v>3316748.58</v>
      </c>
      <c r="R273" s="183">
        <v>193620</v>
      </c>
      <c r="S273" s="183">
        <v>212433.7</v>
      </c>
      <c r="T273" s="183">
        <v>469590</v>
      </c>
      <c r="U273" s="183">
        <v>509648</v>
      </c>
      <c r="V273" s="183">
        <v>0</v>
      </c>
      <c r="W273" s="183">
        <v>148170.44</v>
      </c>
      <c r="X273" s="183">
        <v>0</v>
      </c>
      <c r="Y273" s="183">
        <v>138537</v>
      </c>
      <c r="Z273" s="183">
        <v>1270734</v>
      </c>
      <c r="AA273" s="183">
        <v>142500</v>
      </c>
      <c r="AB273" s="183">
        <v>96499</v>
      </c>
      <c r="AC273" s="183">
        <v>136900</v>
      </c>
      <c r="AD273" s="183">
        <v>203595.08</v>
      </c>
      <c r="AE273" s="183">
        <v>143150</v>
      </c>
      <c r="AF273" s="183">
        <v>0</v>
      </c>
      <c r="AG273" s="183">
        <v>0</v>
      </c>
      <c r="AH273" s="183">
        <v>45080</v>
      </c>
      <c r="AI273" s="183">
        <v>6115600.6600000001</v>
      </c>
      <c r="AJ273" s="183">
        <v>725530</v>
      </c>
      <c r="AK273" s="183">
        <v>100110</v>
      </c>
      <c r="AL273" s="183">
        <v>94658</v>
      </c>
      <c r="AM273" s="183">
        <v>113583</v>
      </c>
      <c r="AN273" s="183">
        <v>418929.9</v>
      </c>
      <c r="AO273" s="183">
        <v>247924</v>
      </c>
      <c r="AP273" s="183">
        <v>100413</v>
      </c>
      <c r="AQ273" s="183">
        <v>336993.5</v>
      </c>
      <c r="AR273" s="183">
        <v>170334.79</v>
      </c>
      <c r="AS273" s="183">
        <v>165085.22</v>
      </c>
      <c r="AT273" s="183">
        <v>76910</v>
      </c>
      <c r="AU273" s="183">
        <v>1007912.07</v>
      </c>
      <c r="AV273" s="183">
        <v>370545</v>
      </c>
      <c r="AW273" s="183">
        <v>136281.57</v>
      </c>
      <c r="AX273" s="183">
        <v>234511</v>
      </c>
      <c r="AY273" s="183">
        <v>142174</v>
      </c>
      <c r="AZ273" s="183">
        <v>203212.45</v>
      </c>
      <c r="BA273" s="183">
        <v>91773.35</v>
      </c>
      <c r="BB273" s="183">
        <v>3541319.38</v>
      </c>
      <c r="BC273" s="183">
        <v>112763.01</v>
      </c>
      <c r="BD273" s="183">
        <v>60050</v>
      </c>
      <c r="BE273" s="183">
        <v>225082</v>
      </c>
      <c r="BF273" s="183">
        <v>195933</v>
      </c>
      <c r="BG273" s="183">
        <v>166675</v>
      </c>
      <c r="BH273" s="183">
        <v>75900</v>
      </c>
      <c r="BI273" s="183">
        <v>283570</v>
      </c>
      <c r="BJ273" s="183">
        <v>257854</v>
      </c>
      <c r="BK273" s="183">
        <v>0</v>
      </c>
      <c r="BL273" s="183">
        <v>0</v>
      </c>
      <c r="BM273" s="183">
        <v>1329988</v>
      </c>
      <c r="BN273" s="183">
        <v>547850</v>
      </c>
      <c r="BO273" s="183">
        <v>127477</v>
      </c>
      <c r="BP273" s="183">
        <v>60029</v>
      </c>
      <c r="BQ273" s="183">
        <v>40784</v>
      </c>
      <c r="BR273" s="183">
        <v>234158</v>
      </c>
      <c r="BS273" s="183">
        <v>47043</v>
      </c>
      <c r="BT273" s="183">
        <v>2821016.07</v>
      </c>
      <c r="BU273" s="183">
        <v>124664.96000000001</v>
      </c>
      <c r="BV273" s="183">
        <v>89004</v>
      </c>
      <c r="BW273" s="183">
        <v>0</v>
      </c>
      <c r="BX273" s="183">
        <v>12900</v>
      </c>
      <c r="BY273" s="183">
        <v>876372.84</v>
      </c>
      <c r="BZ273" s="183">
        <v>193840.04</v>
      </c>
      <c r="CA273" s="183">
        <v>157880.56</v>
      </c>
      <c r="CB273" s="183">
        <v>213227</v>
      </c>
      <c r="CC273" s="205">
        <f t="shared" si="47"/>
        <v>37849157.090000004</v>
      </c>
      <c r="CD273" s="101"/>
      <c r="CE273" s="101"/>
      <c r="CF273" s="101"/>
      <c r="CG273" s="101"/>
      <c r="CH273" s="101"/>
      <c r="CI273" s="101"/>
    </row>
    <row r="274" spans="1:87" s="102" customFormat="1">
      <c r="A274" s="134" t="s">
        <v>1650</v>
      </c>
      <c r="B274" s="295" t="s">
        <v>45</v>
      </c>
      <c r="C274" s="296" t="s">
        <v>789</v>
      </c>
      <c r="D274" s="297">
        <v>52060</v>
      </c>
      <c r="E274" s="103" t="s">
        <v>790</v>
      </c>
      <c r="F274" s="298" t="s">
        <v>834</v>
      </c>
      <c r="G274" s="299" t="s">
        <v>1730</v>
      </c>
      <c r="H274" s="250">
        <v>0</v>
      </c>
      <c r="I274" s="251">
        <v>0</v>
      </c>
      <c r="J274" s="251">
        <v>0</v>
      </c>
      <c r="K274" s="251">
        <v>0</v>
      </c>
      <c r="L274" s="251">
        <v>0</v>
      </c>
      <c r="M274" s="251">
        <v>0</v>
      </c>
      <c r="N274" s="251">
        <v>0</v>
      </c>
      <c r="O274" s="251">
        <v>0</v>
      </c>
      <c r="P274" s="251">
        <v>0</v>
      </c>
      <c r="Q274" s="251">
        <v>0</v>
      </c>
      <c r="R274" s="251">
        <v>0</v>
      </c>
      <c r="S274" s="251">
        <v>0</v>
      </c>
      <c r="T274" s="251">
        <v>0</v>
      </c>
      <c r="U274" s="251">
        <v>0</v>
      </c>
      <c r="V274" s="251">
        <v>0</v>
      </c>
      <c r="W274" s="251">
        <v>0</v>
      </c>
      <c r="X274" s="251">
        <v>0</v>
      </c>
      <c r="Y274" s="251">
        <v>0</v>
      </c>
      <c r="Z274" s="251">
        <v>0</v>
      </c>
      <c r="AA274" s="251">
        <v>0</v>
      </c>
      <c r="AB274" s="251">
        <v>0</v>
      </c>
      <c r="AC274" s="251">
        <v>0</v>
      </c>
      <c r="AD274" s="251">
        <v>0</v>
      </c>
      <c r="AE274" s="251">
        <v>0</v>
      </c>
      <c r="AF274" s="251">
        <v>0</v>
      </c>
      <c r="AG274" s="251">
        <v>0</v>
      </c>
      <c r="AH274" s="251">
        <v>0</v>
      </c>
      <c r="AI274" s="251">
        <v>0</v>
      </c>
      <c r="AJ274" s="251">
        <v>0</v>
      </c>
      <c r="AK274" s="251">
        <v>0</v>
      </c>
      <c r="AL274" s="251">
        <v>0</v>
      </c>
      <c r="AM274" s="251">
        <v>0</v>
      </c>
      <c r="AN274" s="251">
        <v>0</v>
      </c>
      <c r="AO274" s="251">
        <v>0</v>
      </c>
      <c r="AP274" s="251">
        <v>0</v>
      </c>
      <c r="AQ274" s="251">
        <v>0</v>
      </c>
      <c r="AR274" s="251">
        <v>0</v>
      </c>
      <c r="AS274" s="251">
        <v>0</v>
      </c>
      <c r="AT274" s="251">
        <v>0</v>
      </c>
      <c r="AU274" s="251">
        <v>0</v>
      </c>
      <c r="AV274" s="251">
        <v>0</v>
      </c>
      <c r="AW274" s="251">
        <v>0</v>
      </c>
      <c r="AX274" s="251">
        <v>0</v>
      </c>
      <c r="AY274" s="251">
        <v>0</v>
      </c>
      <c r="AZ274" s="251">
        <v>0</v>
      </c>
      <c r="BA274" s="251">
        <v>0</v>
      </c>
      <c r="BB274" s="251">
        <v>0</v>
      </c>
      <c r="BC274" s="251">
        <v>0</v>
      </c>
      <c r="BD274" s="251">
        <v>0</v>
      </c>
      <c r="BE274" s="251">
        <v>0</v>
      </c>
      <c r="BF274" s="251">
        <v>0</v>
      </c>
      <c r="BG274" s="251">
        <v>0</v>
      </c>
      <c r="BH274" s="251">
        <v>0</v>
      </c>
      <c r="BI274" s="251">
        <v>0</v>
      </c>
      <c r="BJ274" s="251">
        <v>0</v>
      </c>
      <c r="BK274" s="251">
        <v>0</v>
      </c>
      <c r="BL274" s="251">
        <v>0</v>
      </c>
      <c r="BM274" s="251">
        <v>0</v>
      </c>
      <c r="BN274" s="251">
        <v>0</v>
      </c>
      <c r="BO274" s="251">
        <v>0</v>
      </c>
      <c r="BP274" s="251">
        <v>0</v>
      </c>
      <c r="BQ274" s="251">
        <v>0</v>
      </c>
      <c r="BR274" s="251">
        <v>0</v>
      </c>
      <c r="BS274" s="251">
        <v>0</v>
      </c>
      <c r="BT274" s="251">
        <v>0</v>
      </c>
      <c r="BU274" s="251">
        <v>0</v>
      </c>
      <c r="BV274" s="251">
        <v>0</v>
      </c>
      <c r="BW274" s="251">
        <v>0</v>
      </c>
      <c r="BX274" s="251">
        <v>0</v>
      </c>
      <c r="BY274" s="251">
        <v>0</v>
      </c>
      <c r="BZ274" s="251">
        <v>0</v>
      </c>
      <c r="CA274" s="251">
        <v>0</v>
      </c>
      <c r="CB274" s="251">
        <v>0</v>
      </c>
      <c r="CC274" s="205">
        <f t="shared" si="47"/>
        <v>0</v>
      </c>
      <c r="CD274" s="101"/>
      <c r="CE274" s="101"/>
      <c r="CF274" s="101"/>
      <c r="CG274" s="101"/>
      <c r="CH274" s="101"/>
      <c r="CI274" s="101"/>
    </row>
    <row r="275" spans="1:87" s="102" customFormat="1">
      <c r="A275" s="134" t="s">
        <v>1650</v>
      </c>
      <c r="B275" s="295" t="s">
        <v>45</v>
      </c>
      <c r="C275" s="296" t="s">
        <v>789</v>
      </c>
      <c r="D275" s="297">
        <v>52060</v>
      </c>
      <c r="E275" s="103" t="s">
        <v>790</v>
      </c>
      <c r="F275" s="298" t="s">
        <v>1600</v>
      </c>
      <c r="G275" s="299" t="s">
        <v>1731</v>
      </c>
      <c r="H275" s="204">
        <v>0</v>
      </c>
      <c r="I275" s="183">
        <v>40000</v>
      </c>
      <c r="J275" s="183">
        <v>0</v>
      </c>
      <c r="K275" s="183">
        <v>0</v>
      </c>
      <c r="L275" s="183">
        <v>0</v>
      </c>
      <c r="M275" s="183">
        <v>0</v>
      </c>
      <c r="N275" s="183">
        <v>0</v>
      </c>
      <c r="O275" s="183">
        <v>0</v>
      </c>
      <c r="P275" s="183">
        <v>0</v>
      </c>
      <c r="Q275" s="183">
        <v>0</v>
      </c>
      <c r="R275" s="183">
        <v>0</v>
      </c>
      <c r="S275" s="183">
        <v>0</v>
      </c>
      <c r="T275" s="183">
        <v>0</v>
      </c>
      <c r="U275" s="183">
        <v>0</v>
      </c>
      <c r="V275" s="183">
        <v>0</v>
      </c>
      <c r="W275" s="183">
        <v>15000</v>
      </c>
      <c r="X275" s="183">
        <v>0</v>
      </c>
      <c r="Y275" s="183">
        <v>0</v>
      </c>
      <c r="Z275" s="183">
        <v>0</v>
      </c>
      <c r="AA275" s="183">
        <v>13500</v>
      </c>
      <c r="AB275" s="183">
        <v>0</v>
      </c>
      <c r="AC275" s="183">
        <v>3000</v>
      </c>
      <c r="AD275" s="183">
        <v>0</v>
      </c>
      <c r="AE275" s="183">
        <v>0</v>
      </c>
      <c r="AF275" s="183">
        <v>0</v>
      </c>
      <c r="AG275" s="183">
        <v>0</v>
      </c>
      <c r="AH275" s="183">
        <v>0</v>
      </c>
      <c r="AI275" s="183">
        <v>0</v>
      </c>
      <c r="AJ275" s="183">
        <v>0</v>
      </c>
      <c r="AK275" s="183">
        <v>0</v>
      </c>
      <c r="AL275" s="183">
        <v>0</v>
      </c>
      <c r="AM275" s="183">
        <v>0</v>
      </c>
      <c r="AN275" s="183">
        <v>0</v>
      </c>
      <c r="AO275" s="183">
        <v>0</v>
      </c>
      <c r="AP275" s="183">
        <v>0</v>
      </c>
      <c r="AQ275" s="183">
        <v>0</v>
      </c>
      <c r="AR275" s="183">
        <v>0</v>
      </c>
      <c r="AS275" s="183">
        <v>5580</v>
      </c>
      <c r="AT275" s="183">
        <v>3000</v>
      </c>
      <c r="AU275" s="183">
        <v>0</v>
      </c>
      <c r="AV275" s="183">
        <v>0</v>
      </c>
      <c r="AW275" s="183">
        <v>0</v>
      </c>
      <c r="AX275" s="183">
        <v>0</v>
      </c>
      <c r="AY275" s="183">
        <v>0</v>
      </c>
      <c r="AZ275" s="183">
        <v>0</v>
      </c>
      <c r="BA275" s="183">
        <v>0</v>
      </c>
      <c r="BB275" s="183">
        <v>0</v>
      </c>
      <c r="BC275" s="183">
        <v>33210</v>
      </c>
      <c r="BD275" s="183">
        <v>0</v>
      </c>
      <c r="BE275" s="183">
        <v>0</v>
      </c>
      <c r="BF275" s="183">
        <v>0</v>
      </c>
      <c r="BG275" s="183">
        <v>5452</v>
      </c>
      <c r="BH275" s="183">
        <v>0</v>
      </c>
      <c r="BI275" s="183">
        <v>3000</v>
      </c>
      <c r="BJ275" s="183">
        <v>0</v>
      </c>
      <c r="BK275" s="183">
        <v>0</v>
      </c>
      <c r="BL275" s="183">
        <v>0</v>
      </c>
      <c r="BM275" s="183">
        <v>159960</v>
      </c>
      <c r="BN275" s="183">
        <v>130000</v>
      </c>
      <c r="BO275" s="183">
        <v>0</v>
      </c>
      <c r="BP275" s="183">
        <v>0</v>
      </c>
      <c r="BQ275" s="183">
        <v>0</v>
      </c>
      <c r="BR275" s="183">
        <v>0</v>
      </c>
      <c r="BS275" s="183">
        <v>17320</v>
      </c>
      <c r="BT275" s="183">
        <v>0</v>
      </c>
      <c r="BU275" s="183">
        <v>0</v>
      </c>
      <c r="BV275" s="183">
        <v>0</v>
      </c>
      <c r="BW275" s="183">
        <v>0</v>
      </c>
      <c r="BX275" s="183">
        <v>0</v>
      </c>
      <c r="BY275" s="183">
        <v>0</v>
      </c>
      <c r="BZ275" s="183">
        <v>0</v>
      </c>
      <c r="CA275" s="183">
        <v>12795</v>
      </c>
      <c r="CB275" s="183">
        <v>0</v>
      </c>
      <c r="CC275" s="205">
        <f t="shared" si="47"/>
        <v>441817</v>
      </c>
      <c r="CD275" s="101"/>
      <c r="CE275" s="101"/>
      <c r="CF275" s="101"/>
      <c r="CG275" s="101"/>
      <c r="CH275" s="101"/>
      <c r="CI275" s="101"/>
    </row>
    <row r="276" spans="1:87" s="311" customFormat="1">
      <c r="A276" s="309"/>
      <c r="B276" s="421" t="s">
        <v>835</v>
      </c>
      <c r="C276" s="422"/>
      <c r="D276" s="422"/>
      <c r="E276" s="422"/>
      <c r="F276" s="422"/>
      <c r="G276" s="423"/>
      <c r="H276" s="172">
        <f>SUM(H246:H275)</f>
        <v>22488346.34</v>
      </c>
      <c r="I276" s="172">
        <f t="shared" ref="I276:BT276" si="48">SUM(I246:I275)</f>
        <v>6206017.2699999996</v>
      </c>
      <c r="J276" s="172">
        <f t="shared" si="48"/>
        <v>7735809.0199999996</v>
      </c>
      <c r="K276" s="172">
        <f t="shared" si="48"/>
        <v>3761694.4899999998</v>
      </c>
      <c r="L276" s="172">
        <f t="shared" si="48"/>
        <v>2571321.84</v>
      </c>
      <c r="M276" s="172">
        <f t="shared" si="48"/>
        <v>1250988.1000000001</v>
      </c>
      <c r="N276" s="172">
        <f t="shared" si="48"/>
        <v>42140796.229999997</v>
      </c>
      <c r="O276" s="172">
        <f t="shared" si="48"/>
        <v>5581561.71</v>
      </c>
      <c r="P276" s="172">
        <f t="shared" si="48"/>
        <v>2034264.73</v>
      </c>
      <c r="Q276" s="172">
        <f t="shared" si="48"/>
        <v>14361687.17</v>
      </c>
      <c r="R276" s="172">
        <f t="shared" si="48"/>
        <v>1799316.6</v>
      </c>
      <c r="S276" s="172">
        <f t="shared" si="48"/>
        <v>4974621.8199999994</v>
      </c>
      <c r="T276" s="172">
        <f t="shared" si="48"/>
        <v>9373302.9299999997</v>
      </c>
      <c r="U276" s="172">
        <f t="shared" si="48"/>
        <v>6727815.3999999994</v>
      </c>
      <c r="V276" s="172">
        <f t="shared" si="48"/>
        <v>731036.72</v>
      </c>
      <c r="W276" s="172">
        <f t="shared" si="48"/>
        <v>2418547.65</v>
      </c>
      <c r="X276" s="172">
        <f t="shared" si="48"/>
        <v>2738577.1799999997</v>
      </c>
      <c r="Y276" s="172">
        <f t="shared" si="48"/>
        <v>1202055</v>
      </c>
      <c r="Z276" s="172">
        <f t="shared" si="48"/>
        <v>25008808.480000004</v>
      </c>
      <c r="AA276" s="172">
        <f t="shared" si="48"/>
        <v>7158927.7100000009</v>
      </c>
      <c r="AB276" s="172">
        <f t="shared" si="48"/>
        <v>3438379.04</v>
      </c>
      <c r="AC276" s="172">
        <f t="shared" si="48"/>
        <v>6794300.1500000004</v>
      </c>
      <c r="AD276" s="172">
        <f t="shared" si="48"/>
        <v>2363447.4300000002</v>
      </c>
      <c r="AE276" s="172">
        <f t="shared" si="48"/>
        <v>2693958.5</v>
      </c>
      <c r="AF276" s="172">
        <f t="shared" si="48"/>
        <v>2530216.16</v>
      </c>
      <c r="AG276" s="172">
        <f t="shared" si="48"/>
        <v>1111626.21</v>
      </c>
      <c r="AH276" s="172">
        <f t="shared" si="48"/>
        <v>1626130.21</v>
      </c>
      <c r="AI276" s="172">
        <f t="shared" si="48"/>
        <v>41124979.099999994</v>
      </c>
      <c r="AJ276" s="172">
        <f t="shared" si="48"/>
        <v>2989075.35</v>
      </c>
      <c r="AK276" s="172">
        <f t="shared" si="48"/>
        <v>1452212.13</v>
      </c>
      <c r="AL276" s="172">
        <f t="shared" si="48"/>
        <v>1413581.0699999998</v>
      </c>
      <c r="AM276" s="172">
        <f t="shared" si="48"/>
        <v>1502094.28</v>
      </c>
      <c r="AN276" s="172">
        <f t="shared" si="48"/>
        <v>2171234.09</v>
      </c>
      <c r="AO276" s="172">
        <f t="shared" si="48"/>
        <v>1849316.5699999998</v>
      </c>
      <c r="AP276" s="172">
        <f t="shared" si="48"/>
        <v>1591245.9300000002</v>
      </c>
      <c r="AQ276" s="172">
        <f t="shared" si="48"/>
        <v>2777546.55</v>
      </c>
      <c r="AR276" s="172">
        <f t="shared" si="48"/>
        <v>1442892.3100000003</v>
      </c>
      <c r="AS276" s="172">
        <f t="shared" si="48"/>
        <v>1784703.89</v>
      </c>
      <c r="AT276" s="172">
        <f t="shared" si="48"/>
        <v>1157483.4899999998</v>
      </c>
      <c r="AU276" s="172">
        <f t="shared" si="48"/>
        <v>11357880.030000001</v>
      </c>
      <c r="AV276" s="172">
        <f t="shared" si="48"/>
        <v>1427006.9</v>
      </c>
      <c r="AW276" s="172">
        <f t="shared" si="48"/>
        <v>1568629.32</v>
      </c>
      <c r="AX276" s="172">
        <f t="shared" si="48"/>
        <v>1449333.55</v>
      </c>
      <c r="AY276" s="172">
        <f t="shared" si="48"/>
        <v>1447524.8</v>
      </c>
      <c r="AZ276" s="172">
        <f t="shared" si="48"/>
        <v>654638.44999999995</v>
      </c>
      <c r="BA276" s="172">
        <f t="shared" si="48"/>
        <v>1085827.45</v>
      </c>
      <c r="BB276" s="172">
        <f t="shared" si="48"/>
        <v>26627293.559999995</v>
      </c>
      <c r="BC276" s="172">
        <f t="shared" si="48"/>
        <v>2717164.34</v>
      </c>
      <c r="BD276" s="172">
        <f t="shared" si="48"/>
        <v>1628180.2999999998</v>
      </c>
      <c r="BE276" s="172">
        <f t="shared" si="48"/>
        <v>3590398.43</v>
      </c>
      <c r="BF276" s="172">
        <f t="shared" si="48"/>
        <v>2948952.1199999996</v>
      </c>
      <c r="BG276" s="172">
        <f t="shared" si="48"/>
        <v>1130395.3999999999</v>
      </c>
      <c r="BH276" s="172">
        <f t="shared" si="48"/>
        <v>1724993.5</v>
      </c>
      <c r="BI276" s="172">
        <f t="shared" si="48"/>
        <v>4053759.84</v>
      </c>
      <c r="BJ276" s="172">
        <f t="shared" si="48"/>
        <v>2306647.4500000002</v>
      </c>
      <c r="BK276" s="172">
        <f t="shared" si="48"/>
        <v>1143248.1000000001</v>
      </c>
      <c r="BL276" s="172">
        <f t="shared" si="48"/>
        <v>583805.37</v>
      </c>
      <c r="BM276" s="172">
        <f t="shared" si="48"/>
        <v>19897324.910000004</v>
      </c>
      <c r="BN276" s="172">
        <f t="shared" si="48"/>
        <v>6967261.7500000009</v>
      </c>
      <c r="BO276" s="172">
        <f t="shared" si="48"/>
        <v>2845737.96</v>
      </c>
      <c r="BP276" s="172">
        <f t="shared" si="48"/>
        <v>949788.98</v>
      </c>
      <c r="BQ276" s="172">
        <f t="shared" si="48"/>
        <v>2089723.75</v>
      </c>
      <c r="BR276" s="172">
        <f t="shared" si="48"/>
        <v>3208570.7</v>
      </c>
      <c r="BS276" s="172">
        <f t="shared" si="48"/>
        <v>1534292.4</v>
      </c>
      <c r="BT276" s="172">
        <f t="shared" si="48"/>
        <v>15927347.09</v>
      </c>
      <c r="BU276" s="172">
        <f t="shared" ref="BU276:CB276" si="49">SUM(BU246:BU275)</f>
        <v>1398863.16</v>
      </c>
      <c r="BV276" s="172">
        <f t="shared" si="49"/>
        <v>1564872.19</v>
      </c>
      <c r="BW276" s="172">
        <f t="shared" si="49"/>
        <v>2966182.67</v>
      </c>
      <c r="BX276" s="172">
        <f t="shared" si="49"/>
        <v>2559300.75</v>
      </c>
      <c r="BY276" s="172">
        <f t="shared" si="49"/>
        <v>5617182.9800000004</v>
      </c>
      <c r="BZ276" s="172">
        <f t="shared" si="49"/>
        <v>1901147.14</v>
      </c>
      <c r="CA276" s="172">
        <f t="shared" si="49"/>
        <v>946904.21</v>
      </c>
      <c r="CB276" s="172">
        <f t="shared" si="49"/>
        <v>1052549.0699999998</v>
      </c>
      <c r="CC276" s="172">
        <f>SUM(CC246:CC275)</f>
        <v>390952647.47000003</v>
      </c>
      <c r="CD276" s="310"/>
      <c r="CE276" s="310"/>
      <c r="CF276" s="310"/>
      <c r="CG276" s="310"/>
      <c r="CH276" s="310"/>
      <c r="CI276" s="310"/>
    </row>
    <row r="277" spans="1:87" s="102" customFormat="1">
      <c r="A277" s="134" t="s">
        <v>1650</v>
      </c>
      <c r="B277" s="295" t="s">
        <v>47</v>
      </c>
      <c r="C277" s="296" t="s">
        <v>48</v>
      </c>
      <c r="D277" s="297">
        <v>51130</v>
      </c>
      <c r="E277" s="103" t="s">
        <v>836</v>
      </c>
      <c r="F277" s="298" t="s">
        <v>837</v>
      </c>
      <c r="G277" s="299" t="s">
        <v>1601</v>
      </c>
      <c r="H277" s="204">
        <v>0</v>
      </c>
      <c r="I277" s="183">
        <v>0</v>
      </c>
      <c r="J277" s="183">
        <v>0</v>
      </c>
      <c r="K277" s="183">
        <v>0</v>
      </c>
      <c r="L277" s="183">
        <v>0</v>
      </c>
      <c r="M277" s="183">
        <v>0</v>
      </c>
      <c r="N277" s="183">
        <v>0</v>
      </c>
      <c r="O277" s="183">
        <v>0</v>
      </c>
      <c r="P277" s="183">
        <v>0</v>
      </c>
      <c r="Q277" s="183">
        <v>0</v>
      </c>
      <c r="R277" s="183">
        <v>0</v>
      </c>
      <c r="S277" s="183">
        <v>0</v>
      </c>
      <c r="T277" s="183">
        <v>0</v>
      </c>
      <c r="U277" s="183">
        <v>0</v>
      </c>
      <c r="V277" s="183">
        <v>0</v>
      </c>
      <c r="W277" s="183">
        <v>0</v>
      </c>
      <c r="X277" s="183">
        <v>0</v>
      </c>
      <c r="Y277" s="183">
        <v>0</v>
      </c>
      <c r="Z277" s="183">
        <v>858649</v>
      </c>
      <c r="AA277" s="183">
        <v>0</v>
      </c>
      <c r="AB277" s="183">
        <v>0</v>
      </c>
      <c r="AC277" s="183">
        <v>0</v>
      </c>
      <c r="AD277" s="183">
        <v>0</v>
      </c>
      <c r="AE277" s="183">
        <v>0</v>
      </c>
      <c r="AF277" s="183">
        <v>0</v>
      </c>
      <c r="AG277" s="183">
        <v>0</v>
      </c>
      <c r="AH277" s="183">
        <v>0</v>
      </c>
      <c r="AI277" s="183">
        <v>0</v>
      </c>
      <c r="AJ277" s="183">
        <v>0</v>
      </c>
      <c r="AK277" s="183">
        <v>0</v>
      </c>
      <c r="AL277" s="183">
        <v>0</v>
      </c>
      <c r="AM277" s="183">
        <v>0</v>
      </c>
      <c r="AN277" s="183">
        <v>0</v>
      </c>
      <c r="AO277" s="183">
        <v>0</v>
      </c>
      <c r="AP277" s="183">
        <v>0</v>
      </c>
      <c r="AQ277" s="183">
        <v>0</v>
      </c>
      <c r="AR277" s="183">
        <v>0</v>
      </c>
      <c r="AS277" s="183">
        <v>0</v>
      </c>
      <c r="AT277" s="183">
        <v>0</v>
      </c>
      <c r="AU277" s="183">
        <v>35850</v>
      </c>
      <c r="AV277" s="183">
        <v>0</v>
      </c>
      <c r="AW277" s="183">
        <v>0</v>
      </c>
      <c r="AX277" s="183">
        <v>0</v>
      </c>
      <c r="AY277" s="183">
        <v>0</v>
      </c>
      <c r="AZ277" s="183">
        <v>0</v>
      </c>
      <c r="BA277" s="183">
        <v>0</v>
      </c>
      <c r="BB277" s="183">
        <v>0</v>
      </c>
      <c r="BC277" s="183">
        <v>0</v>
      </c>
      <c r="BD277" s="183">
        <v>0</v>
      </c>
      <c r="BE277" s="183">
        <v>0</v>
      </c>
      <c r="BF277" s="183">
        <v>0</v>
      </c>
      <c r="BG277" s="183">
        <v>0</v>
      </c>
      <c r="BH277" s="183">
        <v>0</v>
      </c>
      <c r="BI277" s="183">
        <v>0</v>
      </c>
      <c r="BJ277" s="183">
        <v>0</v>
      </c>
      <c r="BK277" s="183">
        <v>0</v>
      </c>
      <c r="BL277" s="183">
        <v>0</v>
      </c>
      <c r="BM277" s="183">
        <v>0</v>
      </c>
      <c r="BN277" s="183">
        <v>0</v>
      </c>
      <c r="BO277" s="183">
        <v>0</v>
      </c>
      <c r="BP277" s="183">
        <v>0</v>
      </c>
      <c r="BQ277" s="183">
        <v>0</v>
      </c>
      <c r="BR277" s="183">
        <v>0</v>
      </c>
      <c r="BS277" s="183">
        <v>0</v>
      </c>
      <c r="BT277" s="183">
        <v>0</v>
      </c>
      <c r="BU277" s="183">
        <v>0</v>
      </c>
      <c r="BV277" s="183">
        <v>0</v>
      </c>
      <c r="BW277" s="183">
        <v>0</v>
      </c>
      <c r="BX277" s="183">
        <v>0</v>
      </c>
      <c r="BY277" s="183">
        <v>1920</v>
      </c>
      <c r="BZ277" s="183">
        <v>0</v>
      </c>
      <c r="CA277" s="183">
        <v>0</v>
      </c>
      <c r="CB277" s="183">
        <v>0</v>
      </c>
      <c r="CC277" s="205">
        <f t="shared" si="47"/>
        <v>896419</v>
      </c>
      <c r="CD277" s="101"/>
      <c r="CE277" s="101"/>
      <c r="CF277" s="101"/>
      <c r="CG277" s="101"/>
      <c r="CH277" s="101"/>
      <c r="CI277" s="101"/>
    </row>
    <row r="278" spans="1:87" s="102" customFormat="1">
      <c r="A278" s="134" t="s">
        <v>1650</v>
      </c>
      <c r="B278" s="295" t="s">
        <v>47</v>
      </c>
      <c r="C278" s="296" t="s">
        <v>48</v>
      </c>
      <c r="D278" s="297">
        <v>51130</v>
      </c>
      <c r="E278" s="103" t="s">
        <v>836</v>
      </c>
      <c r="F278" s="298" t="s">
        <v>1602</v>
      </c>
      <c r="G278" s="299" t="s">
        <v>1732</v>
      </c>
      <c r="H278" s="204">
        <v>97620</v>
      </c>
      <c r="I278" s="183">
        <v>67880</v>
      </c>
      <c r="J278" s="183">
        <v>0</v>
      </c>
      <c r="K278" s="183">
        <v>0</v>
      </c>
      <c r="L278" s="183">
        <v>24250</v>
      </c>
      <c r="M278" s="183">
        <v>0</v>
      </c>
      <c r="N278" s="183">
        <v>0</v>
      </c>
      <c r="O278" s="183">
        <v>0</v>
      </c>
      <c r="P278" s="183">
        <v>0</v>
      </c>
      <c r="Q278" s="183">
        <v>0</v>
      </c>
      <c r="R278" s="183">
        <v>1200</v>
      </c>
      <c r="S278" s="183">
        <v>0</v>
      </c>
      <c r="T278" s="183">
        <v>40780</v>
      </c>
      <c r="U278" s="183">
        <v>20640</v>
      </c>
      <c r="V278" s="183">
        <v>0</v>
      </c>
      <c r="W278" s="183">
        <v>0</v>
      </c>
      <c r="X278" s="183">
        <v>72105.399999999994</v>
      </c>
      <c r="Y278" s="183">
        <v>21520</v>
      </c>
      <c r="Z278" s="183">
        <v>580217.5</v>
      </c>
      <c r="AA278" s="183">
        <v>10560</v>
      </c>
      <c r="AB278" s="183">
        <v>41781.800000000003</v>
      </c>
      <c r="AC278" s="183">
        <v>17960</v>
      </c>
      <c r="AD278" s="183">
        <v>960</v>
      </c>
      <c r="AE278" s="183">
        <v>0</v>
      </c>
      <c r="AF278" s="183">
        <v>82360</v>
      </c>
      <c r="AG278" s="183">
        <v>0</v>
      </c>
      <c r="AH278" s="183">
        <v>3680</v>
      </c>
      <c r="AI278" s="183">
        <v>272290</v>
      </c>
      <c r="AJ278" s="183">
        <v>0</v>
      </c>
      <c r="AK278" s="183">
        <v>1440</v>
      </c>
      <c r="AL278" s="183">
        <v>2400</v>
      </c>
      <c r="AM278" s="183">
        <v>1200</v>
      </c>
      <c r="AN278" s="183">
        <v>480</v>
      </c>
      <c r="AO278" s="183">
        <v>3520</v>
      </c>
      <c r="AP278" s="183">
        <v>1920</v>
      </c>
      <c r="AQ278" s="183">
        <v>0</v>
      </c>
      <c r="AR278" s="183">
        <v>1920</v>
      </c>
      <c r="AS278" s="183">
        <v>6400</v>
      </c>
      <c r="AT278" s="183">
        <v>5200</v>
      </c>
      <c r="AU278" s="183">
        <v>75720</v>
      </c>
      <c r="AV278" s="183">
        <v>30780</v>
      </c>
      <c r="AW278" s="183">
        <v>0</v>
      </c>
      <c r="AX278" s="183">
        <v>480</v>
      </c>
      <c r="AY278" s="183">
        <v>2200</v>
      </c>
      <c r="AZ278" s="183">
        <v>2960</v>
      </c>
      <c r="BA278" s="183">
        <v>6000</v>
      </c>
      <c r="BB278" s="183">
        <v>71760</v>
      </c>
      <c r="BC278" s="183">
        <v>8480</v>
      </c>
      <c r="BD278" s="183">
        <v>11220</v>
      </c>
      <c r="BE278" s="183">
        <v>0</v>
      </c>
      <c r="BF278" s="183">
        <v>0</v>
      </c>
      <c r="BG278" s="183">
        <v>7000</v>
      </c>
      <c r="BH278" s="183">
        <v>36720</v>
      </c>
      <c r="BI278" s="183">
        <v>92410</v>
      </c>
      <c r="BJ278" s="183">
        <v>5160</v>
      </c>
      <c r="BK278" s="183">
        <v>24448</v>
      </c>
      <c r="BL278" s="183">
        <v>7041</v>
      </c>
      <c r="BM278" s="183">
        <v>51344</v>
      </c>
      <c r="BN278" s="183">
        <v>177980</v>
      </c>
      <c r="BO278" s="183">
        <v>0</v>
      </c>
      <c r="BP278" s="183">
        <v>8080</v>
      </c>
      <c r="BQ278" s="183">
        <v>20110</v>
      </c>
      <c r="BR278" s="183">
        <v>0</v>
      </c>
      <c r="BS278" s="183">
        <v>11710</v>
      </c>
      <c r="BT278" s="183">
        <v>102050</v>
      </c>
      <c r="BU278" s="183">
        <v>2880</v>
      </c>
      <c r="BV278" s="183">
        <v>0</v>
      </c>
      <c r="BW278" s="183">
        <v>79200</v>
      </c>
      <c r="BX278" s="183">
        <v>101640</v>
      </c>
      <c r="BY278" s="183">
        <v>71340</v>
      </c>
      <c r="BZ278" s="183">
        <v>1120</v>
      </c>
      <c r="CA278" s="183">
        <v>7040</v>
      </c>
      <c r="CB278" s="183">
        <v>2100</v>
      </c>
      <c r="CC278" s="205">
        <f t="shared" si="47"/>
        <v>2399257.7000000002</v>
      </c>
      <c r="CD278" s="101"/>
      <c r="CE278" s="101"/>
      <c r="CF278" s="101"/>
      <c r="CG278" s="101"/>
      <c r="CH278" s="101"/>
      <c r="CI278" s="101"/>
    </row>
    <row r="279" spans="1:87" s="102" customFormat="1">
      <c r="A279" s="134" t="s">
        <v>1650</v>
      </c>
      <c r="B279" s="295" t="s">
        <v>47</v>
      </c>
      <c r="C279" s="296" t="s">
        <v>48</v>
      </c>
      <c r="D279" s="297">
        <v>51130</v>
      </c>
      <c r="E279" s="103" t="s">
        <v>836</v>
      </c>
      <c r="F279" s="298" t="s">
        <v>838</v>
      </c>
      <c r="G279" s="299" t="s">
        <v>1733</v>
      </c>
      <c r="H279" s="204">
        <v>0</v>
      </c>
      <c r="I279" s="183">
        <v>0</v>
      </c>
      <c r="J279" s="183">
        <v>0</v>
      </c>
      <c r="K279" s="183">
        <v>0</v>
      </c>
      <c r="L279" s="183">
        <v>0</v>
      </c>
      <c r="M279" s="183">
        <v>0</v>
      </c>
      <c r="N279" s="183">
        <v>0</v>
      </c>
      <c r="O279" s="183">
        <v>0</v>
      </c>
      <c r="P279" s="183">
        <v>0</v>
      </c>
      <c r="Q279" s="183">
        <v>0</v>
      </c>
      <c r="R279" s="183">
        <v>0</v>
      </c>
      <c r="S279" s="183">
        <v>0</v>
      </c>
      <c r="T279" s="183">
        <v>0</v>
      </c>
      <c r="U279" s="183">
        <v>0</v>
      </c>
      <c r="V279" s="183">
        <v>0</v>
      </c>
      <c r="W279" s="183">
        <v>0</v>
      </c>
      <c r="X279" s="183">
        <v>0</v>
      </c>
      <c r="Y279" s="183">
        <v>0</v>
      </c>
      <c r="Z279" s="183">
        <v>0</v>
      </c>
      <c r="AA279" s="183">
        <v>0</v>
      </c>
      <c r="AB279" s="183">
        <v>0</v>
      </c>
      <c r="AC279" s="183">
        <v>0</v>
      </c>
      <c r="AD279" s="183">
        <v>0</v>
      </c>
      <c r="AE279" s="183">
        <v>0</v>
      </c>
      <c r="AF279" s="183">
        <v>0</v>
      </c>
      <c r="AG279" s="183">
        <v>0</v>
      </c>
      <c r="AH279" s="183">
        <v>0</v>
      </c>
      <c r="AI279" s="183">
        <v>0</v>
      </c>
      <c r="AJ279" s="183">
        <v>0</v>
      </c>
      <c r="AK279" s="183">
        <v>0</v>
      </c>
      <c r="AL279" s="183">
        <v>0</v>
      </c>
      <c r="AM279" s="183">
        <v>0</v>
      </c>
      <c r="AN279" s="183">
        <v>0</v>
      </c>
      <c r="AO279" s="183">
        <v>0</v>
      </c>
      <c r="AP279" s="183">
        <v>0</v>
      </c>
      <c r="AQ279" s="183">
        <v>0</v>
      </c>
      <c r="AR279" s="183">
        <v>0</v>
      </c>
      <c r="AS279" s="183">
        <v>0</v>
      </c>
      <c r="AT279" s="183">
        <v>0</v>
      </c>
      <c r="AU279" s="183">
        <v>67568</v>
      </c>
      <c r="AV279" s="183">
        <v>0</v>
      </c>
      <c r="AW279" s="183">
        <v>0</v>
      </c>
      <c r="AX279" s="183">
        <v>0</v>
      </c>
      <c r="AY279" s="183">
        <v>0</v>
      </c>
      <c r="AZ279" s="183">
        <v>0</v>
      </c>
      <c r="BA279" s="183">
        <v>0</v>
      </c>
      <c r="BB279" s="183">
        <v>0</v>
      </c>
      <c r="BC279" s="183">
        <v>0</v>
      </c>
      <c r="BD279" s="183">
        <v>0</v>
      </c>
      <c r="BE279" s="183">
        <v>0</v>
      </c>
      <c r="BF279" s="183">
        <v>0</v>
      </c>
      <c r="BG279" s="183">
        <v>0</v>
      </c>
      <c r="BH279" s="183">
        <v>0</v>
      </c>
      <c r="BI279" s="183">
        <v>0</v>
      </c>
      <c r="BJ279" s="183">
        <v>0</v>
      </c>
      <c r="BK279" s="183">
        <v>0</v>
      </c>
      <c r="BL279" s="183">
        <v>0</v>
      </c>
      <c r="BM279" s="183">
        <v>0</v>
      </c>
      <c r="BN279" s="183">
        <v>0</v>
      </c>
      <c r="BO279" s="183">
        <v>0</v>
      </c>
      <c r="BP279" s="183">
        <v>2050</v>
      </c>
      <c r="BQ279" s="183">
        <v>0</v>
      </c>
      <c r="BR279" s="183">
        <v>0</v>
      </c>
      <c r="BS279" s="183">
        <v>0</v>
      </c>
      <c r="BT279" s="183">
        <v>0</v>
      </c>
      <c r="BU279" s="183">
        <v>0</v>
      </c>
      <c r="BV279" s="183">
        <v>0</v>
      </c>
      <c r="BW279" s="183">
        <v>0</v>
      </c>
      <c r="BX279" s="183">
        <v>0</v>
      </c>
      <c r="BY279" s="183">
        <v>0</v>
      </c>
      <c r="BZ279" s="183">
        <v>0</v>
      </c>
      <c r="CA279" s="183">
        <v>0</v>
      </c>
      <c r="CB279" s="183">
        <v>0</v>
      </c>
      <c r="CC279" s="205">
        <f t="shared" si="47"/>
        <v>69618</v>
      </c>
      <c r="CD279" s="101"/>
      <c r="CE279" s="101"/>
      <c r="CF279" s="101"/>
      <c r="CG279" s="101"/>
      <c r="CH279" s="101"/>
      <c r="CI279" s="101"/>
    </row>
    <row r="280" spans="1:87" s="102" customFormat="1">
      <c r="A280" s="134" t="s">
        <v>1650</v>
      </c>
      <c r="B280" s="295" t="s">
        <v>47</v>
      </c>
      <c r="C280" s="296" t="s">
        <v>48</v>
      </c>
      <c r="D280" s="297">
        <v>51120</v>
      </c>
      <c r="E280" s="103" t="s">
        <v>840</v>
      </c>
      <c r="F280" s="298" t="s">
        <v>1603</v>
      </c>
      <c r="G280" s="299" t="s">
        <v>1734</v>
      </c>
      <c r="H280" s="204">
        <v>210340</v>
      </c>
      <c r="I280" s="183">
        <v>60630</v>
      </c>
      <c r="J280" s="183">
        <v>0</v>
      </c>
      <c r="K280" s="183">
        <v>0</v>
      </c>
      <c r="L280" s="183">
        <v>0</v>
      </c>
      <c r="M280" s="183">
        <v>16300</v>
      </c>
      <c r="N280" s="183">
        <v>0</v>
      </c>
      <c r="O280" s="183">
        <v>0</v>
      </c>
      <c r="P280" s="183">
        <v>0</v>
      </c>
      <c r="Q280" s="183">
        <v>0</v>
      </c>
      <c r="R280" s="183">
        <v>0</v>
      </c>
      <c r="S280" s="183">
        <v>0</v>
      </c>
      <c r="T280" s="183">
        <v>52713</v>
      </c>
      <c r="U280" s="183">
        <v>17200</v>
      </c>
      <c r="V280" s="183">
        <v>1200</v>
      </c>
      <c r="W280" s="183">
        <v>0</v>
      </c>
      <c r="X280" s="183">
        <v>49958.83</v>
      </c>
      <c r="Y280" s="183">
        <v>59400</v>
      </c>
      <c r="Z280" s="183">
        <v>774004.81</v>
      </c>
      <c r="AA280" s="183">
        <v>141867</v>
      </c>
      <c r="AB280" s="183">
        <v>96892</v>
      </c>
      <c r="AC280" s="183">
        <v>46631.360000000001</v>
      </c>
      <c r="AD280" s="183">
        <v>0</v>
      </c>
      <c r="AE280" s="183">
        <v>3000</v>
      </c>
      <c r="AF280" s="183">
        <v>113252.12</v>
      </c>
      <c r="AG280" s="183">
        <v>0</v>
      </c>
      <c r="AH280" s="183">
        <v>4933</v>
      </c>
      <c r="AI280" s="183">
        <v>39820</v>
      </c>
      <c r="AJ280" s="183">
        <v>0</v>
      </c>
      <c r="AK280" s="183">
        <v>2400</v>
      </c>
      <c r="AL280" s="183">
        <v>1250</v>
      </c>
      <c r="AM280" s="183">
        <v>1000</v>
      </c>
      <c r="AN280" s="183">
        <v>0</v>
      </c>
      <c r="AO280" s="183">
        <v>17600</v>
      </c>
      <c r="AP280" s="183">
        <v>0</v>
      </c>
      <c r="AQ280" s="183">
        <v>0</v>
      </c>
      <c r="AR280" s="183">
        <v>1500</v>
      </c>
      <c r="AS280" s="183">
        <v>8943.64</v>
      </c>
      <c r="AT280" s="183">
        <v>17874.41</v>
      </c>
      <c r="AU280" s="183">
        <v>73376.5</v>
      </c>
      <c r="AV280" s="183">
        <v>0</v>
      </c>
      <c r="AW280" s="183">
        <v>0</v>
      </c>
      <c r="AX280" s="183">
        <v>0</v>
      </c>
      <c r="AY280" s="183">
        <v>0</v>
      </c>
      <c r="AZ280" s="183">
        <v>25250</v>
      </c>
      <c r="BA280" s="183">
        <v>2998</v>
      </c>
      <c r="BB280" s="183">
        <v>0</v>
      </c>
      <c r="BC280" s="183">
        <v>81624</v>
      </c>
      <c r="BD280" s="183">
        <v>32089</v>
      </c>
      <c r="BE280" s="183">
        <v>0</v>
      </c>
      <c r="BF280" s="183">
        <v>0</v>
      </c>
      <c r="BG280" s="183">
        <v>0</v>
      </c>
      <c r="BH280" s="183">
        <v>41438.300000000003</v>
      </c>
      <c r="BI280" s="183">
        <v>221835.59</v>
      </c>
      <c r="BJ280" s="183">
        <v>8000</v>
      </c>
      <c r="BK280" s="183">
        <v>24696</v>
      </c>
      <c r="BL280" s="183">
        <v>23100</v>
      </c>
      <c r="BM280" s="183">
        <v>32149</v>
      </c>
      <c r="BN280" s="183">
        <v>328110</v>
      </c>
      <c r="BO280" s="183">
        <v>3350</v>
      </c>
      <c r="BP280" s="183">
        <v>9950</v>
      </c>
      <c r="BQ280" s="183">
        <v>54500</v>
      </c>
      <c r="BR280" s="183">
        <v>0</v>
      </c>
      <c r="BS280" s="183">
        <v>17300</v>
      </c>
      <c r="BT280" s="183">
        <v>66790</v>
      </c>
      <c r="BU280" s="183">
        <v>5100</v>
      </c>
      <c r="BV280" s="183">
        <v>0</v>
      </c>
      <c r="BW280" s="183">
        <v>130150</v>
      </c>
      <c r="BX280" s="183">
        <v>92007.83</v>
      </c>
      <c r="BY280" s="183">
        <v>66390</v>
      </c>
      <c r="BZ280" s="183">
        <v>0</v>
      </c>
      <c r="CA280" s="183">
        <v>16930</v>
      </c>
      <c r="CB280" s="183">
        <v>4850</v>
      </c>
      <c r="CC280" s="205">
        <f t="shared" si="47"/>
        <v>3100694.39</v>
      </c>
      <c r="CD280" s="101"/>
      <c r="CE280" s="101"/>
      <c r="CF280" s="101"/>
      <c r="CG280" s="101"/>
      <c r="CH280" s="101"/>
      <c r="CI280" s="101"/>
    </row>
    <row r="281" spans="1:87" s="102" customFormat="1">
      <c r="A281" s="134" t="s">
        <v>1650</v>
      </c>
      <c r="B281" s="295" t="s">
        <v>47</v>
      </c>
      <c r="C281" s="296" t="s">
        <v>48</v>
      </c>
      <c r="D281" s="297">
        <v>51120</v>
      </c>
      <c r="E281" s="103" t="s">
        <v>840</v>
      </c>
      <c r="F281" s="298" t="s">
        <v>839</v>
      </c>
      <c r="G281" s="299" t="s">
        <v>1735</v>
      </c>
      <c r="H281" s="204">
        <v>0</v>
      </c>
      <c r="I281" s="183">
        <v>0</v>
      </c>
      <c r="J281" s="183">
        <v>0</v>
      </c>
      <c r="K281" s="183">
        <v>0</v>
      </c>
      <c r="L281" s="183">
        <v>0</v>
      </c>
      <c r="M281" s="183">
        <v>0</v>
      </c>
      <c r="N281" s="183">
        <v>0</v>
      </c>
      <c r="O281" s="183">
        <v>0</v>
      </c>
      <c r="P281" s="183">
        <v>0</v>
      </c>
      <c r="Q281" s="183">
        <v>0</v>
      </c>
      <c r="R281" s="183">
        <v>0</v>
      </c>
      <c r="S281" s="183">
        <v>0</v>
      </c>
      <c r="T281" s="183">
        <v>0</v>
      </c>
      <c r="U281" s="183">
        <v>0</v>
      </c>
      <c r="V281" s="183">
        <v>0</v>
      </c>
      <c r="W281" s="183">
        <v>0</v>
      </c>
      <c r="X281" s="183">
        <v>0</v>
      </c>
      <c r="Y281" s="183">
        <v>0</v>
      </c>
      <c r="Z281" s="183">
        <v>636612.69999999995</v>
      </c>
      <c r="AA281" s="183">
        <v>0</v>
      </c>
      <c r="AB281" s="183">
        <v>0</v>
      </c>
      <c r="AC281" s="183">
        <v>0</v>
      </c>
      <c r="AD281" s="183">
        <v>0</v>
      </c>
      <c r="AE281" s="183">
        <v>0</v>
      </c>
      <c r="AF281" s="183">
        <v>0</v>
      </c>
      <c r="AG281" s="183">
        <v>186963.76</v>
      </c>
      <c r="AH281" s="183">
        <v>0</v>
      </c>
      <c r="AI281" s="183">
        <v>0</v>
      </c>
      <c r="AJ281" s="183">
        <v>0</v>
      </c>
      <c r="AK281" s="183">
        <v>0</v>
      </c>
      <c r="AL281" s="183">
        <v>0</v>
      </c>
      <c r="AM281" s="183">
        <v>0</v>
      </c>
      <c r="AN281" s="183">
        <v>0</v>
      </c>
      <c r="AO281" s="183">
        <v>0</v>
      </c>
      <c r="AP281" s="183">
        <v>0</v>
      </c>
      <c r="AQ281" s="183">
        <v>0</v>
      </c>
      <c r="AR281" s="183">
        <v>0</v>
      </c>
      <c r="AS281" s="183">
        <v>0</v>
      </c>
      <c r="AT281" s="183">
        <v>0</v>
      </c>
      <c r="AU281" s="183">
        <v>101446</v>
      </c>
      <c r="AV281" s="183">
        <v>0</v>
      </c>
      <c r="AW281" s="183">
        <v>0</v>
      </c>
      <c r="AX281" s="183">
        <v>0</v>
      </c>
      <c r="AY281" s="183">
        <v>0</v>
      </c>
      <c r="AZ281" s="183">
        <v>0</v>
      </c>
      <c r="BA281" s="183">
        <v>0</v>
      </c>
      <c r="BB281" s="183">
        <v>0</v>
      </c>
      <c r="BC281" s="183">
        <v>0</v>
      </c>
      <c r="BD281" s="183">
        <v>0</v>
      </c>
      <c r="BE281" s="183">
        <v>0</v>
      </c>
      <c r="BF281" s="183">
        <v>0</v>
      </c>
      <c r="BG281" s="183">
        <v>0</v>
      </c>
      <c r="BH281" s="183">
        <v>0</v>
      </c>
      <c r="BI281" s="183">
        <v>0</v>
      </c>
      <c r="BJ281" s="183">
        <v>0</v>
      </c>
      <c r="BK281" s="183">
        <v>0</v>
      </c>
      <c r="BL281" s="183">
        <v>0</v>
      </c>
      <c r="BM281" s="183">
        <v>0</v>
      </c>
      <c r="BN281" s="183">
        <v>0</v>
      </c>
      <c r="BO281" s="183">
        <v>0</v>
      </c>
      <c r="BP281" s="183">
        <v>0</v>
      </c>
      <c r="BQ281" s="183">
        <v>4040</v>
      </c>
      <c r="BR281" s="183">
        <v>0</v>
      </c>
      <c r="BS281" s="183">
        <v>0</v>
      </c>
      <c r="BT281" s="183">
        <v>0</v>
      </c>
      <c r="BU281" s="183">
        <v>0</v>
      </c>
      <c r="BV281" s="183">
        <v>0</v>
      </c>
      <c r="BW281" s="183">
        <v>0</v>
      </c>
      <c r="BX281" s="183">
        <v>0</v>
      </c>
      <c r="BY281" s="183">
        <v>0</v>
      </c>
      <c r="BZ281" s="183">
        <v>0</v>
      </c>
      <c r="CA281" s="183">
        <v>0</v>
      </c>
      <c r="CB281" s="183">
        <v>0</v>
      </c>
      <c r="CC281" s="205">
        <f t="shared" si="47"/>
        <v>929062.46</v>
      </c>
      <c r="CD281" s="101"/>
      <c r="CE281" s="101"/>
      <c r="CF281" s="101"/>
      <c r="CG281" s="101"/>
      <c r="CH281" s="101"/>
      <c r="CI281" s="101"/>
    </row>
    <row r="282" spans="1:87" s="102" customFormat="1">
      <c r="A282" s="134" t="s">
        <v>1650</v>
      </c>
      <c r="B282" s="295" t="s">
        <v>47</v>
      </c>
      <c r="C282" s="296" t="s">
        <v>48</v>
      </c>
      <c r="D282" s="297">
        <v>51120</v>
      </c>
      <c r="E282" s="103" t="s">
        <v>840</v>
      </c>
      <c r="F282" s="298" t="s">
        <v>1604</v>
      </c>
      <c r="G282" s="299" t="s">
        <v>1736</v>
      </c>
      <c r="H282" s="204">
        <v>218581</v>
      </c>
      <c r="I282" s="183">
        <v>78900.800000000003</v>
      </c>
      <c r="J282" s="183">
        <v>32291</v>
      </c>
      <c r="K282" s="183">
        <v>4905</v>
      </c>
      <c r="L282" s="183">
        <v>7541</v>
      </c>
      <c r="M282" s="183">
        <v>0</v>
      </c>
      <c r="N282" s="183">
        <v>73518</v>
      </c>
      <c r="O282" s="183">
        <v>16556</v>
      </c>
      <c r="P282" s="183">
        <v>33118.800000000003</v>
      </c>
      <c r="Q282" s="183">
        <v>37498</v>
      </c>
      <c r="R282" s="183">
        <v>1085</v>
      </c>
      <c r="S282" s="183">
        <v>460</v>
      </c>
      <c r="T282" s="183">
        <v>336632</v>
      </c>
      <c r="U282" s="183">
        <v>3440</v>
      </c>
      <c r="V282" s="183">
        <v>240226.86</v>
      </c>
      <c r="W282" s="183">
        <v>0</v>
      </c>
      <c r="X282" s="183">
        <v>157900</v>
      </c>
      <c r="Y282" s="183">
        <v>49833.63</v>
      </c>
      <c r="Z282" s="183">
        <v>600506</v>
      </c>
      <c r="AA282" s="183">
        <v>102194.75</v>
      </c>
      <c r="AB282" s="183">
        <v>46167</v>
      </c>
      <c r="AC282" s="183">
        <v>26265</v>
      </c>
      <c r="AD282" s="183">
        <v>0</v>
      </c>
      <c r="AE282" s="183">
        <v>12720</v>
      </c>
      <c r="AF282" s="183">
        <v>169913</v>
      </c>
      <c r="AG282" s="183">
        <v>0</v>
      </c>
      <c r="AH282" s="183">
        <v>6310</v>
      </c>
      <c r="AI282" s="183">
        <v>294542</v>
      </c>
      <c r="AJ282" s="183">
        <v>0</v>
      </c>
      <c r="AK282" s="183">
        <v>0</v>
      </c>
      <c r="AL282" s="183">
        <v>300</v>
      </c>
      <c r="AM282" s="183">
        <v>500</v>
      </c>
      <c r="AN282" s="183">
        <v>0</v>
      </c>
      <c r="AO282" s="183">
        <v>47522</v>
      </c>
      <c r="AP282" s="183">
        <v>2264</v>
      </c>
      <c r="AQ282" s="183">
        <v>0</v>
      </c>
      <c r="AR282" s="183">
        <v>400</v>
      </c>
      <c r="AS282" s="183">
        <v>2505</v>
      </c>
      <c r="AT282" s="183">
        <v>17119</v>
      </c>
      <c r="AU282" s="183">
        <v>101907</v>
      </c>
      <c r="AV282" s="183">
        <v>0</v>
      </c>
      <c r="AW282" s="183">
        <v>0</v>
      </c>
      <c r="AX282" s="183">
        <v>220</v>
      </c>
      <c r="AY282" s="183">
        <v>1870</v>
      </c>
      <c r="AZ282" s="183">
        <v>68829</v>
      </c>
      <c r="BA282" s="183">
        <v>98391</v>
      </c>
      <c r="BB282" s="183">
        <v>130355</v>
      </c>
      <c r="BC282" s="183">
        <v>121361</v>
      </c>
      <c r="BD282" s="183">
        <v>33559.120000000003</v>
      </c>
      <c r="BE282" s="183">
        <v>2720</v>
      </c>
      <c r="BF282" s="183">
        <v>0</v>
      </c>
      <c r="BG282" s="183">
        <v>8055.05</v>
      </c>
      <c r="BH282" s="183">
        <v>58742</v>
      </c>
      <c r="BI282" s="183">
        <v>58440</v>
      </c>
      <c r="BJ282" s="183">
        <v>5253</v>
      </c>
      <c r="BK282" s="183">
        <v>100818.28</v>
      </c>
      <c r="BL282" s="183">
        <v>38707</v>
      </c>
      <c r="BM282" s="183">
        <v>42198.1</v>
      </c>
      <c r="BN282" s="183">
        <v>95960</v>
      </c>
      <c r="BO282" s="183">
        <v>0</v>
      </c>
      <c r="BP282" s="183">
        <v>12203</v>
      </c>
      <c r="BQ282" s="183">
        <v>19864</v>
      </c>
      <c r="BR282" s="183">
        <v>0</v>
      </c>
      <c r="BS282" s="183">
        <v>17488</v>
      </c>
      <c r="BT282" s="183">
        <v>111429.84</v>
      </c>
      <c r="BU282" s="183">
        <v>2246</v>
      </c>
      <c r="BV282" s="183">
        <v>16760</v>
      </c>
      <c r="BW282" s="183">
        <v>280210</v>
      </c>
      <c r="BX282" s="183">
        <v>99519</v>
      </c>
      <c r="BY282" s="183">
        <v>86967</v>
      </c>
      <c r="BZ282" s="183">
        <v>0</v>
      </c>
      <c r="CA282" s="183">
        <v>29289.599999999999</v>
      </c>
      <c r="CB282" s="183">
        <v>3368</v>
      </c>
      <c r="CC282" s="205">
        <f t="shared" si="47"/>
        <v>4268444.8299999991</v>
      </c>
      <c r="CD282" s="101"/>
      <c r="CE282" s="101"/>
      <c r="CF282" s="101"/>
      <c r="CG282" s="101"/>
      <c r="CH282" s="101"/>
      <c r="CI282" s="101"/>
    </row>
    <row r="283" spans="1:87" s="102" customFormat="1">
      <c r="A283" s="134" t="s">
        <v>1649</v>
      </c>
      <c r="B283" s="295" t="s">
        <v>47</v>
      </c>
      <c r="C283" s="296" t="s">
        <v>48</v>
      </c>
      <c r="D283" s="297">
        <v>51120</v>
      </c>
      <c r="E283" s="103" t="s">
        <v>840</v>
      </c>
      <c r="F283" s="298" t="s">
        <v>841</v>
      </c>
      <c r="G283" s="299" t="s">
        <v>842</v>
      </c>
      <c r="H283" s="204">
        <v>13291082.09</v>
      </c>
      <c r="I283" s="183">
        <v>410190.96</v>
      </c>
      <c r="J283" s="183">
        <v>776345.85</v>
      </c>
      <c r="K283" s="183">
        <v>0</v>
      </c>
      <c r="L283" s="183">
        <v>23540</v>
      </c>
      <c r="M283" s="183">
        <v>528340</v>
      </c>
      <c r="N283" s="183">
        <v>8987340.1500000004</v>
      </c>
      <c r="O283" s="183">
        <v>265742</v>
      </c>
      <c r="P283" s="183">
        <v>18228</v>
      </c>
      <c r="Q283" s="183">
        <v>5594572.54</v>
      </c>
      <c r="R283" s="183">
        <v>192600</v>
      </c>
      <c r="S283" s="183">
        <v>1001698.5</v>
      </c>
      <c r="T283" s="183">
        <v>140420</v>
      </c>
      <c r="U283" s="183">
        <v>76505</v>
      </c>
      <c r="V283" s="183">
        <v>0</v>
      </c>
      <c r="W283" s="183">
        <v>0</v>
      </c>
      <c r="X283" s="183">
        <v>0</v>
      </c>
      <c r="Y283" s="183">
        <v>20010</v>
      </c>
      <c r="Z283" s="183">
        <v>0</v>
      </c>
      <c r="AA283" s="183">
        <v>936999.6</v>
      </c>
      <c r="AB283" s="183">
        <v>836255</v>
      </c>
      <c r="AC283" s="183">
        <v>26335619.43</v>
      </c>
      <c r="AD283" s="183">
        <v>368042.2</v>
      </c>
      <c r="AE283" s="183">
        <v>0</v>
      </c>
      <c r="AF283" s="183">
        <v>0</v>
      </c>
      <c r="AG283" s="183">
        <v>0</v>
      </c>
      <c r="AH283" s="183">
        <v>0</v>
      </c>
      <c r="AI283" s="183">
        <v>2941400</v>
      </c>
      <c r="AJ283" s="183">
        <v>701150</v>
      </c>
      <c r="AK283" s="183">
        <v>55495</v>
      </c>
      <c r="AL283" s="183">
        <v>250000</v>
      </c>
      <c r="AM283" s="183">
        <v>0</v>
      </c>
      <c r="AN283" s="183">
        <v>111960.97</v>
      </c>
      <c r="AO283" s="183">
        <v>0</v>
      </c>
      <c r="AP283" s="183">
        <v>337750</v>
      </c>
      <c r="AQ283" s="183">
        <v>0</v>
      </c>
      <c r="AR283" s="183">
        <v>239797</v>
      </c>
      <c r="AS283" s="183">
        <v>32000</v>
      </c>
      <c r="AT283" s="183">
        <v>17500</v>
      </c>
      <c r="AU283" s="183">
        <v>0</v>
      </c>
      <c r="AV283" s="183">
        <v>0</v>
      </c>
      <c r="AW283" s="183">
        <v>0</v>
      </c>
      <c r="AX283" s="183">
        <v>0</v>
      </c>
      <c r="AY283" s="183">
        <v>110000</v>
      </c>
      <c r="AZ283" s="183">
        <v>22000</v>
      </c>
      <c r="BA283" s="183">
        <v>146050</v>
      </c>
      <c r="BB283" s="183">
        <v>5337560</v>
      </c>
      <c r="BC283" s="183">
        <v>44798</v>
      </c>
      <c r="BD283" s="183">
        <v>117390</v>
      </c>
      <c r="BE283" s="183">
        <v>4000</v>
      </c>
      <c r="BF283" s="183">
        <v>1386793.78</v>
      </c>
      <c r="BG283" s="183">
        <v>1617642</v>
      </c>
      <c r="BH283" s="183">
        <v>0</v>
      </c>
      <c r="BI283" s="183">
        <v>0</v>
      </c>
      <c r="BJ283" s="183">
        <v>60100</v>
      </c>
      <c r="BK283" s="183">
        <v>201728</v>
      </c>
      <c r="BL283" s="183">
        <v>39440</v>
      </c>
      <c r="BM283" s="183">
        <v>0</v>
      </c>
      <c r="BN283" s="183">
        <v>1771000</v>
      </c>
      <c r="BO283" s="183">
        <v>16766.900000000001</v>
      </c>
      <c r="BP283" s="183">
        <v>128808</v>
      </c>
      <c r="BQ283" s="183">
        <v>116930</v>
      </c>
      <c r="BR283" s="183">
        <v>274960</v>
      </c>
      <c r="BS283" s="183">
        <v>1239950</v>
      </c>
      <c r="BT283" s="183">
        <v>1885133.8</v>
      </c>
      <c r="BU283" s="183">
        <v>12002.4</v>
      </c>
      <c r="BV283" s="183">
        <v>0</v>
      </c>
      <c r="BW283" s="183">
        <v>500</v>
      </c>
      <c r="BX283" s="183">
        <v>0</v>
      </c>
      <c r="BY283" s="183">
        <v>50000</v>
      </c>
      <c r="BZ283" s="183">
        <v>1243100</v>
      </c>
      <c r="CA283" s="183">
        <v>0</v>
      </c>
      <c r="CB283" s="183">
        <v>785780</v>
      </c>
      <c r="CC283" s="205">
        <f t="shared" si="47"/>
        <v>81103017.170000017</v>
      </c>
      <c r="CD283" s="101"/>
      <c r="CE283" s="101"/>
      <c r="CF283" s="101"/>
      <c r="CG283" s="101"/>
      <c r="CH283" s="101"/>
      <c r="CI283" s="101"/>
    </row>
    <row r="284" spans="1:87" s="102" customFormat="1">
      <c r="A284" s="134" t="s">
        <v>1649</v>
      </c>
      <c r="B284" s="295" t="s">
        <v>47</v>
      </c>
      <c r="C284" s="296" t="s">
        <v>48</v>
      </c>
      <c r="D284" s="297">
        <v>51120</v>
      </c>
      <c r="E284" s="103" t="s">
        <v>840</v>
      </c>
      <c r="F284" s="298" t="s">
        <v>843</v>
      </c>
      <c r="G284" s="299" t="s">
        <v>844</v>
      </c>
      <c r="H284" s="204">
        <v>664582.47</v>
      </c>
      <c r="I284" s="183">
        <v>531466.87</v>
      </c>
      <c r="J284" s="183">
        <v>1071124.06</v>
      </c>
      <c r="K284" s="183">
        <v>24128.5</v>
      </c>
      <c r="L284" s="183">
        <v>242365.69</v>
      </c>
      <c r="M284" s="183">
        <v>47823</v>
      </c>
      <c r="N284" s="183">
        <v>0</v>
      </c>
      <c r="O284" s="183">
        <v>64093</v>
      </c>
      <c r="P284" s="183">
        <v>3937.6</v>
      </c>
      <c r="Q284" s="183">
        <v>761318.11</v>
      </c>
      <c r="R284" s="183">
        <v>43715</v>
      </c>
      <c r="S284" s="183">
        <v>128459</v>
      </c>
      <c r="T284" s="183">
        <v>5350</v>
      </c>
      <c r="U284" s="183">
        <v>88724.6</v>
      </c>
      <c r="V284" s="183">
        <v>27440.69</v>
      </c>
      <c r="W284" s="183">
        <v>410859.1</v>
      </c>
      <c r="X284" s="183">
        <v>0</v>
      </c>
      <c r="Y284" s="183">
        <v>40430</v>
      </c>
      <c r="Z284" s="183">
        <v>0</v>
      </c>
      <c r="AA284" s="183">
        <v>95116</v>
      </c>
      <c r="AB284" s="183">
        <v>6830.5</v>
      </c>
      <c r="AC284" s="183">
        <v>319606.75</v>
      </c>
      <c r="AD284" s="183">
        <v>39000</v>
      </c>
      <c r="AE284" s="183">
        <v>1500</v>
      </c>
      <c r="AF284" s="183">
        <v>53600</v>
      </c>
      <c r="AG284" s="183">
        <v>0</v>
      </c>
      <c r="AH284" s="183">
        <v>0</v>
      </c>
      <c r="AI284" s="183">
        <v>646560</v>
      </c>
      <c r="AJ284" s="183">
        <v>154180</v>
      </c>
      <c r="AK284" s="183">
        <v>6450</v>
      </c>
      <c r="AL284" s="183">
        <v>32200</v>
      </c>
      <c r="AM284" s="183">
        <v>91100</v>
      </c>
      <c r="AN284" s="183">
        <v>16525.080000000002</v>
      </c>
      <c r="AO284" s="183">
        <v>75050</v>
      </c>
      <c r="AP284" s="183">
        <v>15950</v>
      </c>
      <c r="AQ284" s="183">
        <v>92000</v>
      </c>
      <c r="AR284" s="183">
        <v>123940</v>
      </c>
      <c r="AS284" s="183">
        <v>123244</v>
      </c>
      <c r="AT284" s="183">
        <v>13050</v>
      </c>
      <c r="AU284" s="183">
        <v>135389.32</v>
      </c>
      <c r="AV284" s="183">
        <v>14030</v>
      </c>
      <c r="AW284" s="183">
        <v>4878</v>
      </c>
      <c r="AX284" s="183">
        <v>53200</v>
      </c>
      <c r="AY284" s="183">
        <v>17000</v>
      </c>
      <c r="AZ284" s="183">
        <v>14300</v>
      </c>
      <c r="BA284" s="183">
        <v>20430</v>
      </c>
      <c r="BB284" s="183">
        <v>987927.5</v>
      </c>
      <c r="BC284" s="183">
        <v>47080</v>
      </c>
      <c r="BD284" s="183">
        <v>3240</v>
      </c>
      <c r="BE284" s="183">
        <v>89225.600000000006</v>
      </c>
      <c r="BF284" s="183">
        <v>31249.599999999999</v>
      </c>
      <c r="BG284" s="183">
        <v>84692</v>
      </c>
      <c r="BH284" s="183">
        <v>3700</v>
      </c>
      <c r="BI284" s="183">
        <v>0</v>
      </c>
      <c r="BJ284" s="183">
        <v>52965</v>
      </c>
      <c r="BK284" s="183">
        <v>11000</v>
      </c>
      <c r="BL284" s="183">
        <v>15754</v>
      </c>
      <c r="BM284" s="183">
        <v>583930.69999999995</v>
      </c>
      <c r="BN284" s="183">
        <v>52100</v>
      </c>
      <c r="BO284" s="183">
        <v>1990.3</v>
      </c>
      <c r="BP284" s="183">
        <v>13690</v>
      </c>
      <c r="BQ284" s="183">
        <v>28783.5</v>
      </c>
      <c r="BR284" s="183">
        <v>105106</v>
      </c>
      <c r="BS284" s="183">
        <v>24500</v>
      </c>
      <c r="BT284" s="183">
        <v>2461021.9</v>
      </c>
      <c r="BU284" s="183">
        <v>58069.25</v>
      </c>
      <c r="BV284" s="183">
        <v>47264.9</v>
      </c>
      <c r="BW284" s="183">
        <v>178129</v>
      </c>
      <c r="BX284" s="183">
        <v>21897.05</v>
      </c>
      <c r="BY284" s="183">
        <v>57974</v>
      </c>
      <c r="BZ284" s="183">
        <v>9550</v>
      </c>
      <c r="CA284" s="183">
        <v>63375</v>
      </c>
      <c r="CB284" s="183">
        <v>20608</v>
      </c>
      <c r="CC284" s="205">
        <f t="shared" si="47"/>
        <v>11375770.640000001</v>
      </c>
      <c r="CD284" s="101"/>
      <c r="CE284" s="101"/>
      <c r="CF284" s="101"/>
      <c r="CG284" s="101"/>
      <c r="CH284" s="101"/>
      <c r="CI284" s="101"/>
    </row>
    <row r="285" spans="1:87" s="102" customFormat="1">
      <c r="A285" s="134" t="s">
        <v>1649</v>
      </c>
      <c r="B285" s="295" t="s">
        <v>47</v>
      </c>
      <c r="C285" s="296" t="s">
        <v>48</v>
      </c>
      <c r="D285" s="297">
        <v>51120</v>
      </c>
      <c r="E285" s="103" t="s">
        <v>840</v>
      </c>
      <c r="F285" s="298" t="s">
        <v>845</v>
      </c>
      <c r="G285" s="299" t="s">
        <v>846</v>
      </c>
      <c r="H285" s="204">
        <v>521395.05</v>
      </c>
      <c r="I285" s="183">
        <v>374214.08</v>
      </c>
      <c r="J285" s="183">
        <v>355191.42</v>
      </c>
      <c r="K285" s="183">
        <v>127987.18</v>
      </c>
      <c r="L285" s="183">
        <v>140960</v>
      </c>
      <c r="M285" s="183">
        <v>3600</v>
      </c>
      <c r="N285" s="183">
        <v>56381.4</v>
      </c>
      <c r="O285" s="183">
        <v>164180.26999999999</v>
      </c>
      <c r="P285" s="183">
        <v>93820.24</v>
      </c>
      <c r="Q285" s="183">
        <v>237369.37</v>
      </c>
      <c r="R285" s="183">
        <v>81725</v>
      </c>
      <c r="S285" s="183">
        <v>248959.75</v>
      </c>
      <c r="T285" s="183">
        <v>165163.29</v>
      </c>
      <c r="U285" s="183">
        <v>290182.58</v>
      </c>
      <c r="V285" s="183">
        <v>94498.240000000005</v>
      </c>
      <c r="W285" s="183">
        <v>95915.8</v>
      </c>
      <c r="X285" s="183">
        <v>353454.02</v>
      </c>
      <c r="Y285" s="183">
        <v>60260</v>
      </c>
      <c r="Z285" s="183">
        <v>0</v>
      </c>
      <c r="AA285" s="183">
        <v>128987.3</v>
      </c>
      <c r="AB285" s="183">
        <v>218487.81</v>
      </c>
      <c r="AC285" s="183">
        <v>263792.07</v>
      </c>
      <c r="AD285" s="183">
        <v>138383</v>
      </c>
      <c r="AE285" s="183">
        <v>79106</v>
      </c>
      <c r="AF285" s="183">
        <v>120278</v>
      </c>
      <c r="AG285" s="183">
        <v>31363.59</v>
      </c>
      <c r="AH285" s="183">
        <v>157701.76999999999</v>
      </c>
      <c r="AI285" s="183">
        <v>757311.22</v>
      </c>
      <c r="AJ285" s="183">
        <v>145360.01</v>
      </c>
      <c r="AK285" s="183">
        <v>30749.52</v>
      </c>
      <c r="AL285" s="183">
        <v>126270</v>
      </c>
      <c r="AM285" s="183">
        <v>155638.32</v>
      </c>
      <c r="AN285" s="183">
        <v>251695.23</v>
      </c>
      <c r="AO285" s="183">
        <v>156271.04000000001</v>
      </c>
      <c r="AP285" s="183">
        <v>126210.55</v>
      </c>
      <c r="AQ285" s="183">
        <v>399564.13</v>
      </c>
      <c r="AR285" s="183">
        <v>200307.20000000001</v>
      </c>
      <c r="AS285" s="183">
        <v>240928.28</v>
      </c>
      <c r="AT285" s="183">
        <v>39405</v>
      </c>
      <c r="AU285" s="183">
        <v>158514.5</v>
      </c>
      <c r="AV285" s="183">
        <v>248013.69</v>
      </c>
      <c r="AW285" s="183">
        <v>84257.3</v>
      </c>
      <c r="AX285" s="183">
        <v>181790.78</v>
      </c>
      <c r="AY285" s="183">
        <v>120409.60000000001</v>
      </c>
      <c r="AZ285" s="183">
        <v>29282.720000000001</v>
      </c>
      <c r="BA285" s="183">
        <v>32895</v>
      </c>
      <c r="BB285" s="183">
        <v>275798.18</v>
      </c>
      <c r="BC285" s="183">
        <v>391873.93</v>
      </c>
      <c r="BD285" s="183">
        <v>79667.839999999997</v>
      </c>
      <c r="BE285" s="183">
        <v>268447.07</v>
      </c>
      <c r="BF285" s="183">
        <v>186573.64</v>
      </c>
      <c r="BG285" s="183">
        <v>410829.05</v>
      </c>
      <c r="BH285" s="183">
        <v>211774.01</v>
      </c>
      <c r="BI285" s="183">
        <v>374532.23</v>
      </c>
      <c r="BJ285" s="183">
        <v>159506.32999999999</v>
      </c>
      <c r="BK285" s="183">
        <v>38339.46</v>
      </c>
      <c r="BL285" s="183">
        <v>17686.990000000002</v>
      </c>
      <c r="BM285" s="183">
        <v>609757.65</v>
      </c>
      <c r="BN285" s="183">
        <v>520767.69</v>
      </c>
      <c r="BO285" s="183">
        <v>111697.60000000001</v>
      </c>
      <c r="BP285" s="183">
        <v>113083.85</v>
      </c>
      <c r="BQ285" s="183">
        <v>173970.55</v>
      </c>
      <c r="BR285" s="183">
        <v>215013.28</v>
      </c>
      <c r="BS285" s="183">
        <v>100489.88</v>
      </c>
      <c r="BT285" s="183">
        <v>418356.57</v>
      </c>
      <c r="BU285" s="183">
        <v>161008.82999999999</v>
      </c>
      <c r="BV285" s="183">
        <v>310451.03000000003</v>
      </c>
      <c r="BW285" s="183">
        <v>450032.02</v>
      </c>
      <c r="BX285" s="183">
        <v>355533.63</v>
      </c>
      <c r="BY285" s="183">
        <v>331452.02</v>
      </c>
      <c r="BZ285" s="183">
        <v>147832.67000000001</v>
      </c>
      <c r="CA285" s="183">
        <v>142515.1</v>
      </c>
      <c r="CB285" s="183">
        <v>140067.19</v>
      </c>
      <c r="CC285" s="205">
        <f t="shared" si="47"/>
        <v>14805289.609999999</v>
      </c>
      <c r="CD285" s="101"/>
      <c r="CE285" s="101"/>
      <c r="CF285" s="101"/>
      <c r="CG285" s="101"/>
      <c r="CH285" s="101"/>
      <c r="CI285" s="101"/>
    </row>
    <row r="286" spans="1:87" s="102" customFormat="1">
      <c r="A286" s="134" t="s">
        <v>1649</v>
      </c>
      <c r="B286" s="295" t="s">
        <v>47</v>
      </c>
      <c r="C286" s="296" t="s">
        <v>48</v>
      </c>
      <c r="D286" s="297">
        <v>51120</v>
      </c>
      <c r="E286" s="103" t="s">
        <v>840</v>
      </c>
      <c r="F286" s="298" t="s">
        <v>847</v>
      </c>
      <c r="G286" s="299" t="s">
        <v>848</v>
      </c>
      <c r="H286" s="204">
        <v>315726.5</v>
      </c>
      <c r="I286" s="183">
        <v>65568</v>
      </c>
      <c r="J286" s="183">
        <v>145841</v>
      </c>
      <c r="K286" s="183">
        <v>40499.5</v>
      </c>
      <c r="L286" s="183">
        <v>7661.2</v>
      </c>
      <c r="M286" s="183">
        <v>0</v>
      </c>
      <c r="N286" s="183">
        <v>0</v>
      </c>
      <c r="O286" s="183">
        <v>0</v>
      </c>
      <c r="P286" s="183">
        <v>0</v>
      </c>
      <c r="Q286" s="183">
        <v>36690</v>
      </c>
      <c r="R286" s="183">
        <v>27698</v>
      </c>
      <c r="S286" s="183">
        <v>65951</v>
      </c>
      <c r="T286" s="183">
        <v>17655</v>
      </c>
      <c r="U286" s="183">
        <v>2800</v>
      </c>
      <c r="V286" s="183">
        <v>0</v>
      </c>
      <c r="W286" s="183">
        <v>0</v>
      </c>
      <c r="X286" s="183">
        <v>0</v>
      </c>
      <c r="Y286" s="183">
        <v>0</v>
      </c>
      <c r="Z286" s="183">
        <v>0</v>
      </c>
      <c r="AA286" s="183">
        <v>128554.8</v>
      </c>
      <c r="AB286" s="183">
        <v>0</v>
      </c>
      <c r="AC286" s="183">
        <v>21614</v>
      </c>
      <c r="AD286" s="183">
        <v>292238.40000000002</v>
      </c>
      <c r="AE286" s="183">
        <v>0</v>
      </c>
      <c r="AF286" s="183">
        <v>0</v>
      </c>
      <c r="AG286" s="183">
        <v>0</v>
      </c>
      <c r="AH286" s="183">
        <v>0</v>
      </c>
      <c r="AI286" s="183">
        <v>466448.6</v>
      </c>
      <c r="AJ286" s="183">
        <v>60973</v>
      </c>
      <c r="AK286" s="183">
        <v>0</v>
      </c>
      <c r="AL286" s="183">
        <v>81990</v>
      </c>
      <c r="AM286" s="183">
        <v>3424</v>
      </c>
      <c r="AN286" s="183">
        <v>50256.01</v>
      </c>
      <c r="AO286" s="183">
        <v>106513</v>
      </c>
      <c r="AP286" s="183">
        <v>3708.53</v>
      </c>
      <c r="AQ286" s="183">
        <v>0</v>
      </c>
      <c r="AR286" s="183">
        <v>52300</v>
      </c>
      <c r="AS286" s="183">
        <v>10708</v>
      </c>
      <c r="AT286" s="183">
        <v>50420</v>
      </c>
      <c r="AU286" s="183">
        <v>0</v>
      </c>
      <c r="AV286" s="183">
        <v>0</v>
      </c>
      <c r="AW286" s="183">
        <v>0</v>
      </c>
      <c r="AX286" s="183">
        <v>26800</v>
      </c>
      <c r="AY286" s="183">
        <v>78580</v>
      </c>
      <c r="AZ286" s="183">
        <v>0</v>
      </c>
      <c r="BA286" s="183">
        <v>37450</v>
      </c>
      <c r="BB286" s="183">
        <v>0</v>
      </c>
      <c r="BC286" s="183">
        <v>0</v>
      </c>
      <c r="BD286" s="183">
        <v>0</v>
      </c>
      <c r="BE286" s="183">
        <v>23070</v>
      </c>
      <c r="BF286" s="183">
        <v>0</v>
      </c>
      <c r="BG286" s="183">
        <v>51800</v>
      </c>
      <c r="BH286" s="183">
        <v>0</v>
      </c>
      <c r="BI286" s="183">
        <v>0</v>
      </c>
      <c r="BJ286" s="183">
        <v>0</v>
      </c>
      <c r="BK286" s="183">
        <v>0</v>
      </c>
      <c r="BL286" s="183">
        <v>0</v>
      </c>
      <c r="BM286" s="183">
        <v>33223.5</v>
      </c>
      <c r="BN286" s="183">
        <v>179380.15</v>
      </c>
      <c r="BO286" s="183">
        <v>79132.92</v>
      </c>
      <c r="BP286" s="183">
        <v>0</v>
      </c>
      <c r="BQ286" s="183">
        <v>0</v>
      </c>
      <c r="BR286" s="183">
        <v>48697.279999999999</v>
      </c>
      <c r="BS286" s="183">
        <v>12700</v>
      </c>
      <c r="BT286" s="183">
        <v>80455</v>
      </c>
      <c r="BU286" s="183">
        <v>45080</v>
      </c>
      <c r="BV286" s="183">
        <v>44512</v>
      </c>
      <c r="BW286" s="183">
        <v>26536</v>
      </c>
      <c r="BX286" s="183">
        <v>49755</v>
      </c>
      <c r="BY286" s="183">
        <v>29955</v>
      </c>
      <c r="BZ286" s="183">
        <v>264855.53000000003</v>
      </c>
      <c r="CA286" s="183">
        <v>139100</v>
      </c>
      <c r="CB286" s="183">
        <v>20223</v>
      </c>
      <c r="CC286" s="205">
        <f t="shared" si="47"/>
        <v>3326543.92</v>
      </c>
      <c r="CD286" s="101"/>
      <c r="CE286" s="101"/>
      <c r="CF286" s="101"/>
      <c r="CG286" s="101"/>
      <c r="CH286" s="101"/>
      <c r="CI286" s="101"/>
    </row>
    <row r="287" spans="1:87" s="102" customFormat="1">
      <c r="A287" s="134" t="s">
        <v>1649</v>
      </c>
      <c r="B287" s="295" t="s">
        <v>47</v>
      </c>
      <c r="C287" s="296" t="s">
        <v>48</v>
      </c>
      <c r="D287" s="297">
        <v>51120</v>
      </c>
      <c r="E287" s="103" t="s">
        <v>840</v>
      </c>
      <c r="F287" s="298" t="s">
        <v>849</v>
      </c>
      <c r="G287" s="299" t="s">
        <v>850</v>
      </c>
      <c r="H287" s="204">
        <v>64458.94</v>
      </c>
      <c r="I287" s="183">
        <v>2000</v>
      </c>
      <c r="J287" s="183">
        <v>0</v>
      </c>
      <c r="K287" s="183">
        <v>0</v>
      </c>
      <c r="L287" s="183">
        <v>0</v>
      </c>
      <c r="M287" s="183">
        <v>0</v>
      </c>
      <c r="N287" s="183">
        <v>0</v>
      </c>
      <c r="O287" s="183">
        <v>18640</v>
      </c>
      <c r="P287" s="183">
        <v>0</v>
      </c>
      <c r="Q287" s="183">
        <v>5029</v>
      </c>
      <c r="R287" s="183">
        <v>0</v>
      </c>
      <c r="S287" s="183">
        <v>0</v>
      </c>
      <c r="T287" s="183">
        <v>0</v>
      </c>
      <c r="U287" s="183">
        <v>0</v>
      </c>
      <c r="V287" s="183">
        <v>0</v>
      </c>
      <c r="W287" s="183">
        <v>0</v>
      </c>
      <c r="X287" s="183">
        <v>0</v>
      </c>
      <c r="Y287" s="183">
        <v>0</v>
      </c>
      <c r="Z287" s="183">
        <v>0</v>
      </c>
      <c r="AA287" s="183">
        <v>0</v>
      </c>
      <c r="AB287" s="183">
        <v>0</v>
      </c>
      <c r="AC287" s="183">
        <v>0</v>
      </c>
      <c r="AD287" s="183">
        <v>0</v>
      </c>
      <c r="AE287" s="183">
        <v>0</v>
      </c>
      <c r="AF287" s="183">
        <v>0</v>
      </c>
      <c r="AG287" s="183">
        <v>0</v>
      </c>
      <c r="AH287" s="183">
        <v>0</v>
      </c>
      <c r="AI287" s="183">
        <v>0</v>
      </c>
      <c r="AJ287" s="183">
        <v>0</v>
      </c>
      <c r="AK287" s="183">
        <v>1580</v>
      </c>
      <c r="AL287" s="183">
        <v>470</v>
      </c>
      <c r="AM287" s="183">
        <v>0</v>
      </c>
      <c r="AN287" s="183">
        <v>0</v>
      </c>
      <c r="AO287" s="183">
        <v>3500</v>
      </c>
      <c r="AP287" s="183">
        <v>0</v>
      </c>
      <c r="AQ287" s="183">
        <v>0</v>
      </c>
      <c r="AR287" s="183">
        <v>500</v>
      </c>
      <c r="AS287" s="183">
        <v>2150</v>
      </c>
      <c r="AT287" s="183">
        <v>0</v>
      </c>
      <c r="AU287" s="183">
        <v>5400</v>
      </c>
      <c r="AV287" s="183">
        <v>0</v>
      </c>
      <c r="AW287" s="183">
        <v>0</v>
      </c>
      <c r="AX287" s="183">
        <v>46312</v>
      </c>
      <c r="AY287" s="183">
        <v>2765</v>
      </c>
      <c r="AZ287" s="183">
        <v>0</v>
      </c>
      <c r="BA287" s="183">
        <v>0</v>
      </c>
      <c r="BB287" s="183">
        <v>0</v>
      </c>
      <c r="BC287" s="183">
        <v>0</v>
      </c>
      <c r="BD287" s="183">
        <v>0</v>
      </c>
      <c r="BE287" s="183">
        <v>19795</v>
      </c>
      <c r="BF287" s="183">
        <v>0</v>
      </c>
      <c r="BG287" s="183">
        <v>0</v>
      </c>
      <c r="BH287" s="183">
        <v>0</v>
      </c>
      <c r="BI287" s="183">
        <v>0</v>
      </c>
      <c r="BJ287" s="183">
        <v>0</v>
      </c>
      <c r="BK287" s="183">
        <v>0</v>
      </c>
      <c r="BL287" s="183">
        <v>0</v>
      </c>
      <c r="BM287" s="183">
        <v>0</v>
      </c>
      <c r="BN287" s="183">
        <v>0</v>
      </c>
      <c r="BO287" s="183">
        <v>0</v>
      </c>
      <c r="BP287" s="183">
        <v>0</v>
      </c>
      <c r="BQ287" s="183">
        <v>0</v>
      </c>
      <c r="BR287" s="183">
        <v>0</v>
      </c>
      <c r="BS287" s="183">
        <v>0</v>
      </c>
      <c r="BT287" s="183">
        <v>5500</v>
      </c>
      <c r="BU287" s="183">
        <v>5780</v>
      </c>
      <c r="BV287" s="183">
        <v>0</v>
      </c>
      <c r="BW287" s="183">
        <v>0</v>
      </c>
      <c r="BX287" s="183">
        <v>11100</v>
      </c>
      <c r="BY287" s="183">
        <v>5500</v>
      </c>
      <c r="BZ287" s="183">
        <v>5190</v>
      </c>
      <c r="CA287" s="183">
        <v>0</v>
      </c>
      <c r="CB287" s="183">
        <v>5950</v>
      </c>
      <c r="CC287" s="205">
        <f t="shared" si="47"/>
        <v>211619.94</v>
      </c>
      <c r="CD287" s="101"/>
      <c r="CE287" s="101"/>
      <c r="CF287" s="101"/>
      <c r="CG287" s="101"/>
      <c r="CH287" s="101"/>
      <c r="CI287" s="101"/>
    </row>
    <row r="288" spans="1:87" s="102" customFormat="1">
      <c r="A288" s="134" t="s">
        <v>1649</v>
      </c>
      <c r="B288" s="295" t="s">
        <v>47</v>
      </c>
      <c r="C288" s="296" t="s">
        <v>48</v>
      </c>
      <c r="D288" s="297">
        <v>51100</v>
      </c>
      <c r="E288" s="103" t="s">
        <v>857</v>
      </c>
      <c r="F288" s="298" t="s">
        <v>851</v>
      </c>
      <c r="G288" s="299" t="s">
        <v>852</v>
      </c>
      <c r="H288" s="204">
        <v>8664048.8900000006</v>
      </c>
      <c r="I288" s="183">
        <v>605430.80000000005</v>
      </c>
      <c r="J288" s="183">
        <v>1832459.07</v>
      </c>
      <c r="K288" s="183">
        <v>427555.3</v>
      </c>
      <c r="L288" s="183">
        <v>666991.69999999995</v>
      </c>
      <c r="M288" s="183">
        <v>79893.7</v>
      </c>
      <c r="N288" s="183">
        <v>10113194.970000001</v>
      </c>
      <c r="O288" s="183">
        <v>637452.31999999995</v>
      </c>
      <c r="P288" s="183">
        <v>0</v>
      </c>
      <c r="Q288" s="183">
        <v>1040408.59</v>
      </c>
      <c r="R288" s="183">
        <v>124620</v>
      </c>
      <c r="S288" s="183">
        <v>998554.65</v>
      </c>
      <c r="T288" s="183">
        <v>449453</v>
      </c>
      <c r="U288" s="183">
        <v>248674.8</v>
      </c>
      <c r="V288" s="183">
        <v>40767</v>
      </c>
      <c r="W288" s="183">
        <v>148000</v>
      </c>
      <c r="X288" s="183">
        <v>178107</v>
      </c>
      <c r="Y288" s="183">
        <v>449673.98</v>
      </c>
      <c r="Z288" s="183">
        <v>3118520.76</v>
      </c>
      <c r="AA288" s="183">
        <v>2052952.84</v>
      </c>
      <c r="AB288" s="183">
        <v>277186</v>
      </c>
      <c r="AC288" s="183">
        <v>2165823.96</v>
      </c>
      <c r="AD288" s="183">
        <v>227573.54</v>
      </c>
      <c r="AE288" s="183">
        <v>0</v>
      </c>
      <c r="AF288" s="183">
        <v>82830</v>
      </c>
      <c r="AG288" s="183">
        <v>48150</v>
      </c>
      <c r="AH288" s="183">
        <v>41150</v>
      </c>
      <c r="AI288" s="183">
        <v>11763709.77</v>
      </c>
      <c r="AJ288" s="183">
        <v>360858.02</v>
      </c>
      <c r="AK288" s="183">
        <v>140358.78</v>
      </c>
      <c r="AL288" s="183">
        <v>199370.85</v>
      </c>
      <c r="AM288" s="183">
        <v>57088.07</v>
      </c>
      <c r="AN288" s="183">
        <v>246692.57</v>
      </c>
      <c r="AO288" s="183">
        <v>246189</v>
      </c>
      <c r="AP288" s="183">
        <v>197186</v>
      </c>
      <c r="AQ288" s="183">
        <v>176278.06</v>
      </c>
      <c r="AR288" s="183">
        <v>154652.70000000001</v>
      </c>
      <c r="AS288" s="183">
        <v>185572</v>
      </c>
      <c r="AT288" s="183">
        <v>133415</v>
      </c>
      <c r="AU288" s="183">
        <v>1119992.98</v>
      </c>
      <c r="AV288" s="183">
        <v>8654</v>
      </c>
      <c r="AW288" s="183">
        <v>125075.86</v>
      </c>
      <c r="AX288" s="183">
        <v>250693</v>
      </c>
      <c r="AY288" s="183">
        <v>234462</v>
      </c>
      <c r="AZ288" s="183">
        <v>65425</v>
      </c>
      <c r="BA288" s="183">
        <v>64277.2</v>
      </c>
      <c r="BB288" s="183">
        <v>1562147.23</v>
      </c>
      <c r="BC288" s="183">
        <v>137900</v>
      </c>
      <c r="BD288" s="183">
        <v>300214.59999999998</v>
      </c>
      <c r="BE288" s="183">
        <v>467600.2</v>
      </c>
      <c r="BF288" s="183">
        <v>257200.75</v>
      </c>
      <c r="BG288" s="183">
        <v>114045.55</v>
      </c>
      <c r="BH288" s="183">
        <v>314422.5</v>
      </c>
      <c r="BI288" s="183">
        <v>1333825.51</v>
      </c>
      <c r="BJ288" s="183">
        <v>279008</v>
      </c>
      <c r="BK288" s="183">
        <v>54310.78</v>
      </c>
      <c r="BL288" s="183">
        <v>49100</v>
      </c>
      <c r="BM288" s="183">
        <v>10344999.76</v>
      </c>
      <c r="BN288" s="183">
        <v>1610775.3</v>
      </c>
      <c r="BO288" s="183">
        <v>281680</v>
      </c>
      <c r="BP288" s="183">
        <v>41546</v>
      </c>
      <c r="BQ288" s="183">
        <v>46985</v>
      </c>
      <c r="BR288" s="183">
        <v>92465</v>
      </c>
      <c r="BS288" s="183">
        <v>38923.61</v>
      </c>
      <c r="BT288" s="183">
        <v>5170281.8499999996</v>
      </c>
      <c r="BU288" s="183">
        <v>144296.42000000001</v>
      </c>
      <c r="BV288" s="183">
        <v>141801.54</v>
      </c>
      <c r="BW288" s="183">
        <v>168578.2</v>
      </c>
      <c r="BX288" s="183">
        <v>168038.86</v>
      </c>
      <c r="BY288" s="183">
        <v>1336376</v>
      </c>
      <c r="BZ288" s="183">
        <v>94850</v>
      </c>
      <c r="CA288" s="183">
        <v>140685</v>
      </c>
      <c r="CB288" s="183">
        <v>76875</v>
      </c>
      <c r="CC288" s="205">
        <f t="shared" si="47"/>
        <v>75218356.390000015</v>
      </c>
      <c r="CD288" s="101"/>
      <c r="CE288" s="101"/>
      <c r="CF288" s="101"/>
      <c r="CG288" s="101"/>
      <c r="CH288" s="101"/>
      <c r="CI288" s="101"/>
    </row>
    <row r="289" spans="1:87" s="102" customFormat="1">
      <c r="A289" s="134" t="s">
        <v>1649</v>
      </c>
      <c r="B289" s="295" t="s">
        <v>47</v>
      </c>
      <c r="C289" s="296" t="s">
        <v>48</v>
      </c>
      <c r="D289" s="297">
        <v>51100</v>
      </c>
      <c r="E289" s="103" t="s">
        <v>857</v>
      </c>
      <c r="F289" s="298" t="s">
        <v>853</v>
      </c>
      <c r="G289" s="299" t="s">
        <v>854</v>
      </c>
      <c r="H289" s="204">
        <v>0</v>
      </c>
      <c r="I289" s="183">
        <v>941.6</v>
      </c>
      <c r="J289" s="183">
        <v>37022</v>
      </c>
      <c r="K289" s="183">
        <v>1605</v>
      </c>
      <c r="L289" s="183">
        <v>0</v>
      </c>
      <c r="M289" s="183">
        <v>0</v>
      </c>
      <c r="N289" s="183">
        <v>4500</v>
      </c>
      <c r="O289" s="183">
        <v>69817.5</v>
      </c>
      <c r="P289" s="183">
        <v>0</v>
      </c>
      <c r="Q289" s="183">
        <v>2680</v>
      </c>
      <c r="R289" s="183">
        <v>600</v>
      </c>
      <c r="S289" s="183">
        <v>0</v>
      </c>
      <c r="T289" s="183">
        <v>0</v>
      </c>
      <c r="U289" s="183">
        <v>26017</v>
      </c>
      <c r="V289" s="183">
        <v>0</v>
      </c>
      <c r="W289" s="183">
        <v>51521</v>
      </c>
      <c r="X289" s="183">
        <v>5938.75</v>
      </c>
      <c r="Y289" s="183">
        <v>9460</v>
      </c>
      <c r="Z289" s="183">
        <v>0</v>
      </c>
      <c r="AA289" s="183">
        <v>78122.8</v>
      </c>
      <c r="AB289" s="183">
        <v>1177</v>
      </c>
      <c r="AC289" s="183">
        <v>22084.799999999999</v>
      </c>
      <c r="AD289" s="183">
        <v>321</v>
      </c>
      <c r="AE289" s="183">
        <v>4700</v>
      </c>
      <c r="AF289" s="183">
        <v>1400</v>
      </c>
      <c r="AG289" s="183">
        <v>1391</v>
      </c>
      <c r="AH289" s="183">
        <v>0</v>
      </c>
      <c r="AI289" s="183">
        <v>2605.4499999999998</v>
      </c>
      <c r="AJ289" s="183">
        <v>0</v>
      </c>
      <c r="AK289" s="183">
        <v>0</v>
      </c>
      <c r="AL289" s="183">
        <v>0</v>
      </c>
      <c r="AM289" s="183">
        <v>0</v>
      </c>
      <c r="AN289" s="183">
        <v>0</v>
      </c>
      <c r="AO289" s="183">
        <v>3000</v>
      </c>
      <c r="AP289" s="183">
        <v>7016</v>
      </c>
      <c r="AQ289" s="183">
        <v>61130</v>
      </c>
      <c r="AR289" s="183">
        <v>0</v>
      </c>
      <c r="AS289" s="183">
        <v>7700</v>
      </c>
      <c r="AT289" s="183">
        <v>0</v>
      </c>
      <c r="AU289" s="183">
        <v>13000</v>
      </c>
      <c r="AV289" s="183">
        <v>21103</v>
      </c>
      <c r="AW289" s="183">
        <v>3330</v>
      </c>
      <c r="AX289" s="183">
        <v>17037</v>
      </c>
      <c r="AY289" s="183">
        <v>27640</v>
      </c>
      <c r="AZ289" s="183">
        <v>7498</v>
      </c>
      <c r="BA289" s="183">
        <v>2200</v>
      </c>
      <c r="BB289" s="183">
        <v>1324000</v>
      </c>
      <c r="BC289" s="183">
        <v>0</v>
      </c>
      <c r="BD289" s="183">
        <v>0</v>
      </c>
      <c r="BE289" s="183">
        <v>14900</v>
      </c>
      <c r="BF289" s="183">
        <v>8881</v>
      </c>
      <c r="BG289" s="183">
        <v>2000</v>
      </c>
      <c r="BH289" s="183">
        <v>0</v>
      </c>
      <c r="BI289" s="183">
        <v>0</v>
      </c>
      <c r="BJ289" s="183">
        <v>0</v>
      </c>
      <c r="BK289" s="183">
        <v>1050</v>
      </c>
      <c r="BL289" s="183">
        <v>2000</v>
      </c>
      <c r="BM289" s="183">
        <v>31672</v>
      </c>
      <c r="BN289" s="183">
        <v>0</v>
      </c>
      <c r="BO289" s="183">
        <v>13752</v>
      </c>
      <c r="BP289" s="183">
        <v>9640</v>
      </c>
      <c r="BQ289" s="183">
        <v>0</v>
      </c>
      <c r="BR289" s="183">
        <v>9000</v>
      </c>
      <c r="BS289" s="183">
        <v>2800</v>
      </c>
      <c r="BT289" s="183">
        <v>122569</v>
      </c>
      <c r="BU289" s="183">
        <v>34488</v>
      </c>
      <c r="BV289" s="183">
        <v>24000</v>
      </c>
      <c r="BW289" s="183">
        <v>0</v>
      </c>
      <c r="BX289" s="183">
        <v>11600</v>
      </c>
      <c r="BY289" s="183">
        <v>0</v>
      </c>
      <c r="BZ289" s="183">
        <v>8235</v>
      </c>
      <c r="CA289" s="183">
        <v>8500</v>
      </c>
      <c r="CB289" s="183">
        <v>74180</v>
      </c>
      <c r="CC289" s="205">
        <f t="shared" si="47"/>
        <v>2195825.9</v>
      </c>
      <c r="CD289" s="101"/>
      <c r="CE289" s="101"/>
      <c r="CF289" s="101"/>
      <c r="CG289" s="101"/>
      <c r="CH289" s="101"/>
      <c r="CI289" s="101"/>
    </row>
    <row r="290" spans="1:87" s="102" customFormat="1">
      <c r="A290" s="134" t="s">
        <v>1649</v>
      </c>
      <c r="B290" s="295" t="s">
        <v>47</v>
      </c>
      <c r="C290" s="296" t="s">
        <v>48</v>
      </c>
      <c r="D290" s="297">
        <v>51100</v>
      </c>
      <c r="E290" s="103" t="s">
        <v>857</v>
      </c>
      <c r="F290" s="298" t="s">
        <v>855</v>
      </c>
      <c r="G290" s="299" t="s">
        <v>856</v>
      </c>
      <c r="H290" s="204">
        <v>2277600.11</v>
      </c>
      <c r="I290" s="183">
        <v>321590.57</v>
      </c>
      <c r="J290" s="183">
        <v>165799.91</v>
      </c>
      <c r="K290" s="183">
        <v>26183.200000000001</v>
      </c>
      <c r="L290" s="183">
        <v>182036.02</v>
      </c>
      <c r="M290" s="183">
        <v>55114.2</v>
      </c>
      <c r="N290" s="183">
        <v>4317223.28</v>
      </c>
      <c r="O290" s="183">
        <v>45595</v>
      </c>
      <c r="P290" s="183">
        <v>85486.6</v>
      </c>
      <c r="Q290" s="183">
        <v>156431</v>
      </c>
      <c r="R290" s="183">
        <v>46710</v>
      </c>
      <c r="S290" s="183">
        <v>728262.4</v>
      </c>
      <c r="T290" s="183">
        <v>581807.69999999995</v>
      </c>
      <c r="U290" s="183">
        <v>26115</v>
      </c>
      <c r="V290" s="183">
        <v>0</v>
      </c>
      <c r="W290" s="183">
        <v>1872.5</v>
      </c>
      <c r="X290" s="183">
        <v>320961.15000000002</v>
      </c>
      <c r="Y290" s="183">
        <v>38016</v>
      </c>
      <c r="Z290" s="183">
        <v>1468427.23</v>
      </c>
      <c r="AA290" s="183">
        <v>490957.45</v>
      </c>
      <c r="AB290" s="183">
        <v>83344</v>
      </c>
      <c r="AC290" s="183">
        <v>142750</v>
      </c>
      <c r="AD290" s="183">
        <v>146979</v>
      </c>
      <c r="AE290" s="183">
        <v>0</v>
      </c>
      <c r="AF290" s="183">
        <v>172818</v>
      </c>
      <c r="AG290" s="183">
        <v>0</v>
      </c>
      <c r="AH290" s="183">
        <v>5000</v>
      </c>
      <c r="AI290" s="183">
        <v>323688</v>
      </c>
      <c r="AJ290" s="183">
        <v>60399.56</v>
      </c>
      <c r="AK290" s="183">
        <v>62489.5</v>
      </c>
      <c r="AL290" s="183">
        <v>21864</v>
      </c>
      <c r="AM290" s="183">
        <v>46331</v>
      </c>
      <c r="AN290" s="183">
        <v>11999.9</v>
      </c>
      <c r="AO290" s="183">
        <v>252495.9</v>
      </c>
      <c r="AP290" s="183">
        <v>34079</v>
      </c>
      <c r="AQ290" s="183">
        <v>171140.4</v>
      </c>
      <c r="AR290" s="183">
        <v>135216</v>
      </c>
      <c r="AS290" s="183">
        <v>967779.2</v>
      </c>
      <c r="AT290" s="183">
        <v>89504.57</v>
      </c>
      <c r="AU290" s="183">
        <v>11321.25</v>
      </c>
      <c r="AV290" s="183">
        <v>16276</v>
      </c>
      <c r="AW290" s="183">
        <v>77572.800000000003</v>
      </c>
      <c r="AX290" s="183">
        <v>266205.95</v>
      </c>
      <c r="AY290" s="183">
        <v>96231.4</v>
      </c>
      <c r="AZ290" s="183">
        <v>90320</v>
      </c>
      <c r="BA290" s="183">
        <v>6505.6</v>
      </c>
      <c r="BB290" s="183">
        <v>0</v>
      </c>
      <c r="BC290" s="183">
        <v>0</v>
      </c>
      <c r="BD290" s="183">
        <v>36285</v>
      </c>
      <c r="BE290" s="183">
        <v>51301</v>
      </c>
      <c r="BF290" s="183">
        <v>704893.53</v>
      </c>
      <c r="BG290" s="183">
        <v>35611.14</v>
      </c>
      <c r="BH290" s="183">
        <v>0</v>
      </c>
      <c r="BI290" s="183">
        <v>388933.25</v>
      </c>
      <c r="BJ290" s="183">
        <v>48750</v>
      </c>
      <c r="BK290" s="183">
        <v>11740</v>
      </c>
      <c r="BL290" s="183">
        <v>12811</v>
      </c>
      <c r="BM290" s="183">
        <v>1019962.8</v>
      </c>
      <c r="BN290" s="183">
        <v>276828.84000000003</v>
      </c>
      <c r="BO290" s="183">
        <v>364787.5</v>
      </c>
      <c r="BP290" s="183">
        <v>106507.8</v>
      </c>
      <c r="BQ290" s="183">
        <v>4800</v>
      </c>
      <c r="BR290" s="183">
        <v>329854.3</v>
      </c>
      <c r="BS290" s="183">
        <v>34050</v>
      </c>
      <c r="BT290" s="183">
        <v>1001433.62</v>
      </c>
      <c r="BU290" s="183">
        <v>5497</v>
      </c>
      <c r="BV290" s="183">
        <v>0</v>
      </c>
      <c r="BW290" s="183">
        <v>2996</v>
      </c>
      <c r="BX290" s="183">
        <v>36956.6</v>
      </c>
      <c r="BY290" s="183">
        <v>56096.35</v>
      </c>
      <c r="BZ290" s="183">
        <v>3800</v>
      </c>
      <c r="CA290" s="183">
        <v>2800</v>
      </c>
      <c r="CB290" s="183">
        <v>0</v>
      </c>
      <c r="CC290" s="205">
        <f t="shared" si="47"/>
        <v>19165196.080000006</v>
      </c>
      <c r="CD290" s="101"/>
      <c r="CE290" s="101"/>
      <c r="CF290" s="101"/>
      <c r="CG290" s="101"/>
      <c r="CH290" s="101"/>
      <c r="CI290" s="101"/>
    </row>
    <row r="291" spans="1:87" s="102" customFormat="1">
      <c r="A291" s="134" t="s">
        <v>1649</v>
      </c>
      <c r="B291" s="295" t="s">
        <v>47</v>
      </c>
      <c r="C291" s="296" t="s">
        <v>48</v>
      </c>
      <c r="D291" s="297">
        <v>51100</v>
      </c>
      <c r="E291" s="103" t="s">
        <v>857</v>
      </c>
      <c r="F291" s="298" t="s">
        <v>858</v>
      </c>
      <c r="G291" s="299" t="s">
        <v>859</v>
      </c>
      <c r="H291" s="204">
        <v>683173.5</v>
      </c>
      <c r="I291" s="183">
        <v>178500</v>
      </c>
      <c r="J291" s="183">
        <v>244623.33</v>
      </c>
      <c r="K291" s="183">
        <v>173408</v>
      </c>
      <c r="L291" s="183">
        <v>92983</v>
      </c>
      <c r="M291" s="183">
        <v>18965</v>
      </c>
      <c r="N291" s="183">
        <v>1728580.45</v>
      </c>
      <c r="O291" s="183">
        <v>93400</v>
      </c>
      <c r="P291" s="183">
        <v>0</v>
      </c>
      <c r="Q291" s="183">
        <v>246956</v>
      </c>
      <c r="R291" s="183">
        <v>0</v>
      </c>
      <c r="S291" s="183">
        <v>149800</v>
      </c>
      <c r="T291" s="183">
        <v>133236.5</v>
      </c>
      <c r="U291" s="183">
        <v>63344</v>
      </c>
      <c r="V291" s="183">
        <v>0</v>
      </c>
      <c r="W291" s="183">
        <v>40833.300000000003</v>
      </c>
      <c r="X291" s="183">
        <v>0</v>
      </c>
      <c r="Y291" s="183">
        <v>0</v>
      </c>
      <c r="Z291" s="183">
        <v>837950</v>
      </c>
      <c r="AA291" s="183">
        <v>279740.79999999999</v>
      </c>
      <c r="AB291" s="183">
        <v>106786</v>
      </c>
      <c r="AC291" s="183">
        <v>952066.72</v>
      </c>
      <c r="AD291" s="183">
        <v>0</v>
      </c>
      <c r="AE291" s="183">
        <v>13375</v>
      </c>
      <c r="AF291" s="183">
        <v>10700</v>
      </c>
      <c r="AG291" s="183">
        <v>0</v>
      </c>
      <c r="AH291" s="183">
        <v>126885.95</v>
      </c>
      <c r="AI291" s="183">
        <v>3453782.53</v>
      </c>
      <c r="AJ291" s="183">
        <v>0</v>
      </c>
      <c r="AK291" s="183">
        <v>0</v>
      </c>
      <c r="AL291" s="183">
        <v>0</v>
      </c>
      <c r="AM291" s="183">
        <v>0</v>
      </c>
      <c r="AN291" s="183">
        <v>0</v>
      </c>
      <c r="AO291" s="183">
        <v>0</v>
      </c>
      <c r="AP291" s="183">
        <v>0</v>
      </c>
      <c r="AQ291" s="183">
        <v>0</v>
      </c>
      <c r="AR291" s="183">
        <v>0</v>
      </c>
      <c r="AS291" s="183">
        <v>0</v>
      </c>
      <c r="AT291" s="183">
        <v>0</v>
      </c>
      <c r="AU291" s="183">
        <v>276517.71000000002</v>
      </c>
      <c r="AV291" s="183">
        <v>0</v>
      </c>
      <c r="AW291" s="183">
        <v>0</v>
      </c>
      <c r="AX291" s="183">
        <v>0</v>
      </c>
      <c r="AY291" s="183">
        <v>0</v>
      </c>
      <c r="AZ291" s="183">
        <v>0</v>
      </c>
      <c r="BA291" s="183">
        <v>0</v>
      </c>
      <c r="BB291" s="183">
        <v>1512719</v>
      </c>
      <c r="BC291" s="183">
        <v>0</v>
      </c>
      <c r="BD291" s="183">
        <v>0</v>
      </c>
      <c r="BE291" s="183">
        <v>0</v>
      </c>
      <c r="BF291" s="183">
        <v>172077.4</v>
      </c>
      <c r="BG291" s="183">
        <v>196819.3</v>
      </c>
      <c r="BH291" s="183">
        <v>208649.9</v>
      </c>
      <c r="BI291" s="183">
        <v>0</v>
      </c>
      <c r="BJ291" s="183">
        <v>0</v>
      </c>
      <c r="BK291" s="183">
        <v>0</v>
      </c>
      <c r="BL291" s="183">
        <v>0</v>
      </c>
      <c r="BM291" s="183">
        <v>1959946.6</v>
      </c>
      <c r="BN291" s="183">
        <v>395338</v>
      </c>
      <c r="BO291" s="183">
        <v>0</v>
      </c>
      <c r="BP291" s="183">
        <v>0</v>
      </c>
      <c r="BQ291" s="183">
        <v>0</v>
      </c>
      <c r="BR291" s="183">
        <v>0</v>
      </c>
      <c r="BS291" s="183">
        <v>18220</v>
      </c>
      <c r="BT291" s="183">
        <v>0</v>
      </c>
      <c r="BU291" s="183">
        <v>0</v>
      </c>
      <c r="BV291" s="183">
        <v>0</v>
      </c>
      <c r="BW291" s="183">
        <v>0</v>
      </c>
      <c r="BX291" s="183">
        <v>183505</v>
      </c>
      <c r="BY291" s="183">
        <v>641120.96</v>
      </c>
      <c r="BZ291" s="183">
        <v>0</v>
      </c>
      <c r="CA291" s="183">
        <v>0</v>
      </c>
      <c r="CB291" s="183">
        <v>0</v>
      </c>
      <c r="CC291" s="205">
        <f t="shared" si="47"/>
        <v>15194003.950000003</v>
      </c>
      <c r="CD291" s="101"/>
      <c r="CE291" s="101"/>
      <c r="CF291" s="101"/>
      <c r="CG291" s="101"/>
      <c r="CH291" s="101"/>
      <c r="CI291" s="101"/>
    </row>
    <row r="292" spans="1:87" s="102" customFormat="1">
      <c r="A292" s="134" t="s">
        <v>1649</v>
      </c>
      <c r="B292" s="295" t="s">
        <v>47</v>
      </c>
      <c r="C292" s="296" t="s">
        <v>48</v>
      </c>
      <c r="D292" s="297">
        <v>51100</v>
      </c>
      <c r="E292" s="103" t="s">
        <v>857</v>
      </c>
      <c r="F292" s="298" t="s">
        <v>860</v>
      </c>
      <c r="G292" s="299" t="s">
        <v>861</v>
      </c>
      <c r="H292" s="204">
        <v>0</v>
      </c>
      <c r="I292" s="204">
        <v>0</v>
      </c>
      <c r="J292" s="204">
        <v>0</v>
      </c>
      <c r="K292" s="204">
        <v>0</v>
      </c>
      <c r="L292" s="204">
        <v>0</v>
      </c>
      <c r="M292" s="204">
        <v>0</v>
      </c>
      <c r="N292" s="204">
        <v>0</v>
      </c>
      <c r="O292" s="204">
        <v>0</v>
      </c>
      <c r="P292" s="204">
        <v>70000</v>
      </c>
      <c r="Q292" s="204">
        <v>0</v>
      </c>
      <c r="R292" s="204">
        <v>0</v>
      </c>
      <c r="S292" s="204">
        <v>136753.48000000001</v>
      </c>
      <c r="T292" s="204">
        <v>0</v>
      </c>
      <c r="U292" s="204">
        <v>705411.84</v>
      </c>
      <c r="V292" s="204">
        <v>0</v>
      </c>
      <c r="W292" s="204">
        <v>0</v>
      </c>
      <c r="X292" s="204">
        <v>128700</v>
      </c>
      <c r="Y292" s="204">
        <v>0</v>
      </c>
      <c r="Z292" s="204">
        <v>0</v>
      </c>
      <c r="AA292" s="204">
        <v>0</v>
      </c>
      <c r="AB292" s="204">
        <v>0</v>
      </c>
      <c r="AC292" s="204">
        <v>610000</v>
      </c>
      <c r="AD292" s="204">
        <v>550000</v>
      </c>
      <c r="AE292" s="204">
        <v>0</v>
      </c>
      <c r="AF292" s="204">
        <v>0</v>
      </c>
      <c r="AG292" s="204">
        <v>0</v>
      </c>
      <c r="AH292" s="204">
        <v>42500</v>
      </c>
      <c r="AI292" s="204">
        <v>0</v>
      </c>
      <c r="AJ292" s="204">
        <v>0</v>
      </c>
      <c r="AK292" s="204">
        <v>0</v>
      </c>
      <c r="AL292" s="204">
        <v>1500</v>
      </c>
      <c r="AM292" s="204">
        <v>0</v>
      </c>
      <c r="AN292" s="204">
        <v>32150</v>
      </c>
      <c r="AO292" s="204">
        <v>0</v>
      </c>
      <c r="AP292" s="204">
        <v>0</v>
      </c>
      <c r="AQ292" s="204">
        <v>123840</v>
      </c>
      <c r="AR292" s="204">
        <v>56250</v>
      </c>
      <c r="AS292" s="204">
        <v>99000</v>
      </c>
      <c r="AT292" s="204">
        <v>0</v>
      </c>
      <c r="AU292" s="204">
        <v>0</v>
      </c>
      <c r="AV292" s="204">
        <v>98110</v>
      </c>
      <c r="AW292" s="204">
        <v>0</v>
      </c>
      <c r="AX292" s="204">
        <v>0</v>
      </c>
      <c r="AY292" s="204">
        <v>0</v>
      </c>
      <c r="AZ292" s="204">
        <v>0</v>
      </c>
      <c r="BA292" s="204">
        <v>0</v>
      </c>
      <c r="BB292" s="204">
        <v>0</v>
      </c>
      <c r="BC292" s="204">
        <v>430833.37</v>
      </c>
      <c r="BD292" s="204">
        <v>0</v>
      </c>
      <c r="BE292" s="204">
        <v>0</v>
      </c>
      <c r="BF292" s="204">
        <v>0</v>
      </c>
      <c r="BG292" s="204">
        <v>19660</v>
      </c>
      <c r="BH292" s="204">
        <v>0</v>
      </c>
      <c r="BI292" s="204">
        <v>154000</v>
      </c>
      <c r="BJ292" s="204">
        <v>289890</v>
      </c>
      <c r="BK292" s="204">
        <v>0</v>
      </c>
      <c r="BL292" s="204">
        <v>0</v>
      </c>
      <c r="BM292" s="204">
        <v>603796</v>
      </c>
      <c r="BN292" s="204">
        <v>0</v>
      </c>
      <c r="BO292" s="204">
        <v>80000</v>
      </c>
      <c r="BP292" s="204">
        <v>0</v>
      </c>
      <c r="BQ292" s="204">
        <v>6766</v>
      </c>
      <c r="BR292" s="204">
        <v>0</v>
      </c>
      <c r="BS292" s="204">
        <v>0</v>
      </c>
      <c r="BT292" s="204">
        <v>0</v>
      </c>
      <c r="BU292" s="204">
        <v>0</v>
      </c>
      <c r="BV292" s="204">
        <v>18190</v>
      </c>
      <c r="BW292" s="204">
        <v>0</v>
      </c>
      <c r="BX292" s="204">
        <v>0</v>
      </c>
      <c r="BY292" s="204">
        <v>0</v>
      </c>
      <c r="BZ292" s="204">
        <v>0</v>
      </c>
      <c r="CA292" s="204">
        <v>0</v>
      </c>
      <c r="CB292" s="204">
        <v>0</v>
      </c>
      <c r="CC292" s="205">
        <f t="shared" si="47"/>
        <v>4257350.6899999995</v>
      </c>
      <c r="CD292" s="101"/>
      <c r="CE292" s="101"/>
      <c r="CF292" s="101"/>
      <c r="CG292" s="101"/>
      <c r="CH292" s="101"/>
      <c r="CI292" s="101"/>
    </row>
    <row r="293" spans="1:87" s="102" customFormat="1">
      <c r="A293" s="134" t="s">
        <v>1649</v>
      </c>
      <c r="B293" s="295" t="s">
        <v>47</v>
      </c>
      <c r="C293" s="296" t="s">
        <v>48</v>
      </c>
      <c r="D293" s="297">
        <v>51110</v>
      </c>
      <c r="E293" s="103" t="s">
        <v>868</v>
      </c>
      <c r="F293" s="298" t="s">
        <v>862</v>
      </c>
      <c r="G293" s="299" t="s">
        <v>863</v>
      </c>
      <c r="H293" s="204">
        <v>32841510.199999999</v>
      </c>
      <c r="I293" s="183">
        <v>99691.67</v>
      </c>
      <c r="J293" s="183">
        <v>478889.17</v>
      </c>
      <c r="K293" s="183">
        <v>0</v>
      </c>
      <c r="L293" s="183">
        <v>0</v>
      </c>
      <c r="M293" s="183">
        <v>0</v>
      </c>
      <c r="N293" s="183">
        <v>11186532.18</v>
      </c>
      <c r="O293" s="183">
        <v>1347673</v>
      </c>
      <c r="P293" s="183">
        <v>80740</v>
      </c>
      <c r="Q293" s="183">
        <v>316721</v>
      </c>
      <c r="R293" s="183">
        <v>0</v>
      </c>
      <c r="S293" s="183">
        <v>136750</v>
      </c>
      <c r="T293" s="183">
        <v>0</v>
      </c>
      <c r="U293" s="183">
        <v>2206150.2799999998</v>
      </c>
      <c r="V293" s="183">
        <v>0</v>
      </c>
      <c r="W293" s="183">
        <v>0</v>
      </c>
      <c r="X293" s="183">
        <v>43000</v>
      </c>
      <c r="Y293" s="183">
        <v>56454.81</v>
      </c>
      <c r="Z293" s="183">
        <v>1467232.13</v>
      </c>
      <c r="AA293" s="183">
        <v>818858.25</v>
      </c>
      <c r="AB293" s="183">
        <v>191382</v>
      </c>
      <c r="AC293" s="183">
        <v>139000</v>
      </c>
      <c r="AD293" s="183">
        <v>28000</v>
      </c>
      <c r="AE293" s="183">
        <v>0</v>
      </c>
      <c r="AF293" s="183">
        <v>385917.6</v>
      </c>
      <c r="AG293" s="183">
        <v>0</v>
      </c>
      <c r="AH293" s="183">
        <v>0</v>
      </c>
      <c r="AI293" s="183">
        <v>2782235</v>
      </c>
      <c r="AJ293" s="183">
        <v>318450.46000000002</v>
      </c>
      <c r="AK293" s="183">
        <v>0</v>
      </c>
      <c r="AL293" s="183">
        <v>100</v>
      </c>
      <c r="AM293" s="183">
        <v>0</v>
      </c>
      <c r="AN293" s="183">
        <v>65793.81</v>
      </c>
      <c r="AO293" s="183">
        <v>0</v>
      </c>
      <c r="AP293" s="183">
        <v>60970</v>
      </c>
      <c r="AQ293" s="183">
        <v>71699.97</v>
      </c>
      <c r="AR293" s="183">
        <v>51740</v>
      </c>
      <c r="AS293" s="183">
        <v>0</v>
      </c>
      <c r="AT293" s="183">
        <v>0</v>
      </c>
      <c r="AU293" s="183">
        <v>276166.5</v>
      </c>
      <c r="AV293" s="183">
        <v>0</v>
      </c>
      <c r="AW293" s="183">
        <v>20000</v>
      </c>
      <c r="AX293" s="183">
        <v>0</v>
      </c>
      <c r="AY293" s="183">
        <v>0</v>
      </c>
      <c r="AZ293" s="183">
        <v>0</v>
      </c>
      <c r="BA293" s="183">
        <v>120000</v>
      </c>
      <c r="BB293" s="183">
        <v>1699461.5</v>
      </c>
      <c r="BC293" s="183">
        <v>173664</v>
      </c>
      <c r="BD293" s="183">
        <v>60960</v>
      </c>
      <c r="BE293" s="183">
        <v>65000.01</v>
      </c>
      <c r="BF293" s="183">
        <v>0</v>
      </c>
      <c r="BG293" s="183">
        <v>0</v>
      </c>
      <c r="BH293" s="183">
        <v>0</v>
      </c>
      <c r="BI293" s="183">
        <v>0</v>
      </c>
      <c r="BJ293" s="183">
        <v>26800</v>
      </c>
      <c r="BK293" s="183">
        <v>0</v>
      </c>
      <c r="BL293" s="183">
        <v>0</v>
      </c>
      <c r="BM293" s="183">
        <v>1724265.82</v>
      </c>
      <c r="BN293" s="183">
        <v>0</v>
      </c>
      <c r="BO293" s="183">
        <v>26550</v>
      </c>
      <c r="BP293" s="183">
        <v>4494</v>
      </c>
      <c r="BQ293" s="183">
        <v>0</v>
      </c>
      <c r="BR293" s="183">
        <v>0</v>
      </c>
      <c r="BS293" s="183">
        <v>62142</v>
      </c>
      <c r="BT293" s="183">
        <v>4775835.1100000003</v>
      </c>
      <c r="BU293" s="183">
        <v>0</v>
      </c>
      <c r="BV293" s="183">
        <v>53285.8</v>
      </c>
      <c r="BW293" s="183">
        <v>0</v>
      </c>
      <c r="BX293" s="183">
        <v>1200</v>
      </c>
      <c r="BY293" s="183">
        <v>31400</v>
      </c>
      <c r="BZ293" s="183">
        <v>0</v>
      </c>
      <c r="CA293" s="183">
        <v>0</v>
      </c>
      <c r="CB293" s="183">
        <v>0</v>
      </c>
      <c r="CC293" s="205">
        <f t="shared" si="47"/>
        <v>64296716.270000003</v>
      </c>
      <c r="CD293" s="101"/>
      <c r="CE293" s="101"/>
      <c r="CF293" s="101"/>
      <c r="CG293" s="101"/>
      <c r="CH293" s="101"/>
      <c r="CI293" s="101"/>
    </row>
    <row r="294" spans="1:87" s="102" customFormat="1">
      <c r="A294" s="134" t="s">
        <v>1649</v>
      </c>
      <c r="B294" s="295" t="s">
        <v>47</v>
      </c>
      <c r="C294" s="296" t="s">
        <v>48</v>
      </c>
      <c r="D294" s="297">
        <v>51110</v>
      </c>
      <c r="E294" s="103" t="s">
        <v>868</v>
      </c>
      <c r="F294" s="298" t="s">
        <v>864</v>
      </c>
      <c r="G294" s="299" t="s">
        <v>865</v>
      </c>
      <c r="H294" s="204">
        <v>2609141.9</v>
      </c>
      <c r="I294" s="183">
        <v>0</v>
      </c>
      <c r="J294" s="183">
        <v>678306</v>
      </c>
      <c r="K294" s="183">
        <v>40874</v>
      </c>
      <c r="L294" s="183">
        <v>0</v>
      </c>
      <c r="M294" s="183">
        <v>0</v>
      </c>
      <c r="N294" s="183">
        <v>2924821.76</v>
      </c>
      <c r="O294" s="183">
        <v>211860</v>
      </c>
      <c r="P294" s="183">
        <v>396562.5</v>
      </c>
      <c r="Q294" s="183">
        <v>0</v>
      </c>
      <c r="R294" s="183">
        <v>16531</v>
      </c>
      <c r="S294" s="183">
        <v>247186.2</v>
      </c>
      <c r="T294" s="183">
        <v>689861.03</v>
      </c>
      <c r="U294" s="183">
        <v>806555.27</v>
      </c>
      <c r="V294" s="183">
        <v>0</v>
      </c>
      <c r="W294" s="183">
        <v>0</v>
      </c>
      <c r="X294" s="183">
        <v>122600</v>
      </c>
      <c r="Y294" s="183">
        <v>329300</v>
      </c>
      <c r="Z294" s="183">
        <v>448961.94</v>
      </c>
      <c r="AA294" s="183">
        <v>340932.65</v>
      </c>
      <c r="AB294" s="183">
        <v>66022.5</v>
      </c>
      <c r="AC294" s="183">
        <v>49500</v>
      </c>
      <c r="AD294" s="183">
        <v>132440</v>
      </c>
      <c r="AE294" s="183">
        <v>39700</v>
      </c>
      <c r="AF294" s="183">
        <v>63200</v>
      </c>
      <c r="AG294" s="183">
        <v>5350</v>
      </c>
      <c r="AH294" s="183">
        <v>82108.5</v>
      </c>
      <c r="AI294" s="183">
        <v>546563.69999999995</v>
      </c>
      <c r="AJ294" s="183">
        <v>0</v>
      </c>
      <c r="AK294" s="183">
        <v>5500</v>
      </c>
      <c r="AL294" s="183">
        <v>38000</v>
      </c>
      <c r="AM294" s="183">
        <v>3400</v>
      </c>
      <c r="AN294" s="183">
        <v>48650</v>
      </c>
      <c r="AO294" s="183">
        <v>0</v>
      </c>
      <c r="AP294" s="183">
        <v>65150</v>
      </c>
      <c r="AQ294" s="183">
        <v>0</v>
      </c>
      <c r="AR294" s="183">
        <v>0</v>
      </c>
      <c r="AS294" s="183">
        <v>0</v>
      </c>
      <c r="AT294" s="183">
        <v>39900</v>
      </c>
      <c r="AU294" s="183">
        <v>0</v>
      </c>
      <c r="AV294" s="183">
        <v>0</v>
      </c>
      <c r="AW294" s="183">
        <v>0</v>
      </c>
      <c r="AX294" s="183">
        <v>23100</v>
      </c>
      <c r="AY294" s="183">
        <v>28100</v>
      </c>
      <c r="AZ294" s="183">
        <v>0</v>
      </c>
      <c r="BA294" s="183">
        <v>44700</v>
      </c>
      <c r="BB294" s="183">
        <v>57750</v>
      </c>
      <c r="BC294" s="183">
        <v>4300</v>
      </c>
      <c r="BD294" s="183">
        <v>84445</v>
      </c>
      <c r="BE294" s="183">
        <v>21239.5</v>
      </c>
      <c r="BF294" s="183">
        <v>0</v>
      </c>
      <c r="BG294" s="183">
        <v>44619</v>
      </c>
      <c r="BH294" s="183">
        <v>124200</v>
      </c>
      <c r="BI294" s="183">
        <v>0</v>
      </c>
      <c r="BJ294" s="183">
        <v>53000</v>
      </c>
      <c r="BK294" s="183">
        <v>43900</v>
      </c>
      <c r="BL294" s="183">
        <v>9416</v>
      </c>
      <c r="BM294" s="183">
        <v>0</v>
      </c>
      <c r="BN294" s="183">
        <v>727650</v>
      </c>
      <c r="BO294" s="183">
        <v>152710.39999999999</v>
      </c>
      <c r="BP294" s="183">
        <v>45550</v>
      </c>
      <c r="BQ294" s="183">
        <v>34000</v>
      </c>
      <c r="BR294" s="183">
        <v>94450</v>
      </c>
      <c r="BS294" s="183">
        <v>122350</v>
      </c>
      <c r="BT294" s="183">
        <v>460775.22</v>
      </c>
      <c r="BU294" s="183">
        <v>0</v>
      </c>
      <c r="BV294" s="183">
        <v>0</v>
      </c>
      <c r="BW294" s="183">
        <v>0</v>
      </c>
      <c r="BX294" s="183">
        <v>73793.7</v>
      </c>
      <c r="BY294" s="183">
        <v>0</v>
      </c>
      <c r="BZ294" s="183">
        <v>108313.3</v>
      </c>
      <c r="CA294" s="183">
        <v>0</v>
      </c>
      <c r="CB294" s="183">
        <v>0</v>
      </c>
      <c r="CC294" s="205">
        <f t="shared" si="47"/>
        <v>13407341.07</v>
      </c>
      <c r="CD294" s="101"/>
      <c r="CE294" s="101"/>
      <c r="CF294" s="101"/>
      <c r="CG294" s="101"/>
      <c r="CH294" s="101"/>
      <c r="CI294" s="101"/>
    </row>
    <row r="295" spans="1:87" s="102" customFormat="1">
      <c r="A295" s="134" t="s">
        <v>1649</v>
      </c>
      <c r="B295" s="295" t="s">
        <v>47</v>
      </c>
      <c r="C295" s="296" t="s">
        <v>48</v>
      </c>
      <c r="D295" s="297">
        <v>51110</v>
      </c>
      <c r="E295" s="103" t="s">
        <v>868</v>
      </c>
      <c r="F295" s="298" t="s">
        <v>866</v>
      </c>
      <c r="G295" s="299" t="s">
        <v>867</v>
      </c>
      <c r="H295" s="204">
        <v>0</v>
      </c>
      <c r="I295" s="183">
        <v>0</v>
      </c>
      <c r="J295" s="183">
        <v>0</v>
      </c>
      <c r="K295" s="183">
        <v>0</v>
      </c>
      <c r="L295" s="183">
        <v>0</v>
      </c>
      <c r="M295" s="183">
        <v>0</v>
      </c>
      <c r="N295" s="183">
        <v>0</v>
      </c>
      <c r="O295" s="183">
        <v>0</v>
      </c>
      <c r="P295" s="183">
        <v>15690</v>
      </c>
      <c r="Q295" s="183">
        <v>0</v>
      </c>
      <c r="R295" s="183">
        <v>0</v>
      </c>
      <c r="S295" s="183">
        <v>57120</v>
      </c>
      <c r="T295" s="183">
        <v>93982.5</v>
      </c>
      <c r="U295" s="183">
        <v>0</v>
      </c>
      <c r="V295" s="183">
        <v>0</v>
      </c>
      <c r="W295" s="183">
        <v>0</v>
      </c>
      <c r="X295" s="183">
        <v>37450</v>
      </c>
      <c r="Y295" s="183">
        <v>0</v>
      </c>
      <c r="Z295" s="183">
        <v>0</v>
      </c>
      <c r="AA295" s="183">
        <v>0</v>
      </c>
      <c r="AB295" s="183">
        <v>0</v>
      </c>
      <c r="AC295" s="183">
        <v>143150</v>
      </c>
      <c r="AD295" s="183">
        <v>42000</v>
      </c>
      <c r="AE295" s="183">
        <v>0</v>
      </c>
      <c r="AF295" s="183">
        <v>0</v>
      </c>
      <c r="AG295" s="183">
        <v>0</v>
      </c>
      <c r="AH295" s="183">
        <v>0</v>
      </c>
      <c r="AI295" s="183">
        <v>0</v>
      </c>
      <c r="AJ295" s="183">
        <v>0</v>
      </c>
      <c r="AK295" s="183">
        <v>37620</v>
      </c>
      <c r="AL295" s="183">
        <v>500</v>
      </c>
      <c r="AM295" s="183">
        <v>0</v>
      </c>
      <c r="AN295" s="183">
        <v>0</v>
      </c>
      <c r="AO295" s="183">
        <v>0</v>
      </c>
      <c r="AP295" s="183">
        <v>0</v>
      </c>
      <c r="AQ295" s="183">
        <v>0</v>
      </c>
      <c r="AR295" s="183">
        <v>40000</v>
      </c>
      <c r="AS295" s="183">
        <v>0</v>
      </c>
      <c r="AT295" s="183">
        <v>0</v>
      </c>
      <c r="AU295" s="183">
        <v>0</v>
      </c>
      <c r="AV295" s="183">
        <v>0</v>
      </c>
      <c r="AW295" s="183">
        <v>0</v>
      </c>
      <c r="AX295" s="183">
        <v>74186</v>
      </c>
      <c r="AY295" s="183">
        <v>27100</v>
      </c>
      <c r="AZ295" s="183">
        <v>0</v>
      </c>
      <c r="BA295" s="183">
        <v>0</v>
      </c>
      <c r="BB295" s="183">
        <v>0</v>
      </c>
      <c r="BC295" s="183">
        <v>0</v>
      </c>
      <c r="BD295" s="183">
        <v>0</v>
      </c>
      <c r="BE295" s="183">
        <v>0</v>
      </c>
      <c r="BF295" s="183">
        <v>0</v>
      </c>
      <c r="BG295" s="183">
        <v>0</v>
      </c>
      <c r="BH295" s="183">
        <v>0</v>
      </c>
      <c r="BI295" s="183">
        <v>0</v>
      </c>
      <c r="BJ295" s="183">
        <v>0</v>
      </c>
      <c r="BK295" s="183">
        <v>0</v>
      </c>
      <c r="BL295" s="183">
        <v>0</v>
      </c>
      <c r="BM295" s="183">
        <v>0</v>
      </c>
      <c r="BN295" s="183">
        <v>0</v>
      </c>
      <c r="BO295" s="183">
        <v>66498.8</v>
      </c>
      <c r="BP295" s="183">
        <v>0</v>
      </c>
      <c r="BQ295" s="183">
        <v>0</v>
      </c>
      <c r="BR295" s="183">
        <v>110850</v>
      </c>
      <c r="BS295" s="183">
        <v>0</v>
      </c>
      <c r="BT295" s="183">
        <v>17500</v>
      </c>
      <c r="BU295" s="183">
        <v>0</v>
      </c>
      <c r="BV295" s="183">
        <v>0</v>
      </c>
      <c r="BW295" s="183">
        <v>0</v>
      </c>
      <c r="BX295" s="183">
        <v>0</v>
      </c>
      <c r="BY295" s="183">
        <v>102500</v>
      </c>
      <c r="BZ295" s="183">
        <v>0</v>
      </c>
      <c r="CA295" s="183">
        <v>0</v>
      </c>
      <c r="CB295" s="183">
        <v>0</v>
      </c>
      <c r="CC295" s="205">
        <f t="shared" si="47"/>
        <v>866147.3</v>
      </c>
      <c r="CD295" s="101"/>
      <c r="CE295" s="101"/>
      <c r="CF295" s="101"/>
      <c r="CG295" s="101"/>
      <c r="CH295" s="101"/>
      <c r="CI295" s="101"/>
    </row>
    <row r="296" spans="1:87" s="102" customFormat="1">
      <c r="A296" s="134" t="s">
        <v>1649</v>
      </c>
      <c r="B296" s="295" t="s">
        <v>47</v>
      </c>
      <c r="C296" s="296" t="s">
        <v>48</v>
      </c>
      <c r="D296" s="297">
        <v>51110</v>
      </c>
      <c r="E296" s="103" t="s">
        <v>868</v>
      </c>
      <c r="F296" s="298" t="s">
        <v>869</v>
      </c>
      <c r="G296" s="299" t="s">
        <v>870</v>
      </c>
      <c r="H296" s="204">
        <v>22591070</v>
      </c>
      <c r="I296" s="183">
        <v>0</v>
      </c>
      <c r="J296" s="183">
        <v>4417720</v>
      </c>
      <c r="K296" s="183">
        <v>2248000</v>
      </c>
      <c r="L296" s="183">
        <v>1299900</v>
      </c>
      <c r="M296" s="183">
        <v>0</v>
      </c>
      <c r="N296" s="183">
        <v>9130207.5</v>
      </c>
      <c r="O296" s="183">
        <v>3148998.77</v>
      </c>
      <c r="P296" s="183">
        <v>39215</v>
      </c>
      <c r="Q296" s="183">
        <v>7548800</v>
      </c>
      <c r="R296" s="183">
        <v>1237005</v>
      </c>
      <c r="S296" s="183">
        <v>0</v>
      </c>
      <c r="T296" s="183">
        <v>4036674.78</v>
      </c>
      <c r="U296" s="183">
        <v>8701574</v>
      </c>
      <c r="V296" s="183">
        <v>65250</v>
      </c>
      <c r="W296" s="183">
        <v>2032267.25</v>
      </c>
      <c r="X296" s="183">
        <v>1299157.5</v>
      </c>
      <c r="Y296" s="183">
        <v>0</v>
      </c>
      <c r="Z296" s="183">
        <v>28957931.140000001</v>
      </c>
      <c r="AA296" s="183">
        <v>0</v>
      </c>
      <c r="AB296" s="183">
        <v>584060</v>
      </c>
      <c r="AC296" s="183">
        <v>72000</v>
      </c>
      <c r="AD296" s="183">
        <v>1098900</v>
      </c>
      <c r="AE296" s="183">
        <v>0</v>
      </c>
      <c r="AF296" s="183">
        <v>0</v>
      </c>
      <c r="AG296" s="183">
        <v>390600</v>
      </c>
      <c r="AH296" s="183">
        <v>0</v>
      </c>
      <c r="AI296" s="183">
        <v>22356909.829999998</v>
      </c>
      <c r="AJ296" s="183">
        <v>858081.7</v>
      </c>
      <c r="AK296" s="183">
        <v>453400</v>
      </c>
      <c r="AL296" s="183">
        <v>0</v>
      </c>
      <c r="AM296" s="183">
        <v>676333.3</v>
      </c>
      <c r="AN296" s="183">
        <v>20670</v>
      </c>
      <c r="AO296" s="183">
        <v>755811.82</v>
      </c>
      <c r="AP296" s="183">
        <v>0</v>
      </c>
      <c r="AQ296" s="183">
        <v>463260</v>
      </c>
      <c r="AR296" s="183">
        <v>0</v>
      </c>
      <c r="AS296" s="183">
        <v>759165</v>
      </c>
      <c r="AT296" s="183">
        <v>270072</v>
      </c>
      <c r="AU296" s="183">
        <v>140040</v>
      </c>
      <c r="AV296" s="183">
        <v>132440</v>
      </c>
      <c r="AW296" s="183">
        <v>0</v>
      </c>
      <c r="AX296" s="183">
        <v>637200</v>
      </c>
      <c r="AY296" s="183">
        <v>0</v>
      </c>
      <c r="AZ296" s="183">
        <v>0</v>
      </c>
      <c r="BA296" s="183">
        <v>660000</v>
      </c>
      <c r="BB296" s="183">
        <v>6160217.5099999998</v>
      </c>
      <c r="BC296" s="183">
        <v>905541.8</v>
      </c>
      <c r="BD296" s="183">
        <v>0</v>
      </c>
      <c r="BE296" s="183">
        <v>88000</v>
      </c>
      <c r="BF296" s="183">
        <v>2449370</v>
      </c>
      <c r="BG296" s="183">
        <v>668092</v>
      </c>
      <c r="BH296" s="183">
        <v>3535660</v>
      </c>
      <c r="BI296" s="183">
        <v>1778900</v>
      </c>
      <c r="BJ296" s="183">
        <v>0</v>
      </c>
      <c r="BK296" s="183">
        <v>0</v>
      </c>
      <c r="BL296" s="183">
        <v>178794</v>
      </c>
      <c r="BM296" s="183">
        <v>9492618.4000000004</v>
      </c>
      <c r="BN296" s="183">
        <v>0</v>
      </c>
      <c r="BO296" s="183">
        <v>217500</v>
      </c>
      <c r="BP296" s="183">
        <v>0</v>
      </c>
      <c r="BQ296" s="183">
        <v>0</v>
      </c>
      <c r="BR296" s="183">
        <v>0</v>
      </c>
      <c r="BS296" s="183">
        <v>132000</v>
      </c>
      <c r="BT296" s="183">
        <v>0</v>
      </c>
      <c r="BU296" s="183">
        <v>0</v>
      </c>
      <c r="BV296" s="183">
        <v>0</v>
      </c>
      <c r="BW296" s="183">
        <v>0</v>
      </c>
      <c r="BX296" s="183">
        <v>0</v>
      </c>
      <c r="BY296" s="183">
        <v>0</v>
      </c>
      <c r="BZ296" s="183">
        <v>914529</v>
      </c>
      <c r="CA296" s="183">
        <v>0</v>
      </c>
      <c r="CB296" s="183">
        <v>0</v>
      </c>
      <c r="CC296" s="205">
        <f t="shared" si="47"/>
        <v>153603937.30000001</v>
      </c>
      <c r="CD296" s="101"/>
      <c r="CE296" s="101"/>
      <c r="CF296" s="101"/>
      <c r="CG296" s="101"/>
      <c r="CH296" s="101"/>
      <c r="CI296" s="101"/>
    </row>
    <row r="297" spans="1:87" s="102" customFormat="1">
      <c r="A297" s="134" t="s">
        <v>1649</v>
      </c>
      <c r="B297" s="295" t="s">
        <v>47</v>
      </c>
      <c r="C297" s="296" t="s">
        <v>48</v>
      </c>
      <c r="D297" s="297">
        <v>51110</v>
      </c>
      <c r="E297" s="103" t="s">
        <v>868</v>
      </c>
      <c r="F297" s="298" t="s">
        <v>871</v>
      </c>
      <c r="G297" s="299" t="s">
        <v>872</v>
      </c>
      <c r="H297" s="204">
        <v>0</v>
      </c>
      <c r="I297" s="204">
        <v>0</v>
      </c>
      <c r="J297" s="204">
        <v>0</v>
      </c>
      <c r="K297" s="204">
        <v>0</v>
      </c>
      <c r="L297" s="204">
        <v>0</v>
      </c>
      <c r="M297" s="204">
        <v>206700</v>
      </c>
      <c r="N297" s="204">
        <v>0</v>
      </c>
      <c r="O297" s="204">
        <v>0</v>
      </c>
      <c r="P297" s="204">
        <v>238990</v>
      </c>
      <c r="Q297" s="204">
        <v>0</v>
      </c>
      <c r="R297" s="204">
        <v>0</v>
      </c>
      <c r="S297" s="204">
        <v>0</v>
      </c>
      <c r="T297" s="204">
        <v>0</v>
      </c>
      <c r="U297" s="204">
        <v>3516575.76</v>
      </c>
      <c r="V297" s="204">
        <v>283425</v>
      </c>
      <c r="W297" s="204">
        <v>1066368</v>
      </c>
      <c r="X297" s="204">
        <v>6560</v>
      </c>
      <c r="Y297" s="204">
        <v>0</v>
      </c>
      <c r="Z297" s="204">
        <v>0</v>
      </c>
      <c r="AA297" s="204">
        <v>0</v>
      </c>
      <c r="AB297" s="204">
        <v>0</v>
      </c>
      <c r="AC297" s="204">
        <v>0</v>
      </c>
      <c r="AD297" s="204">
        <v>0</v>
      </c>
      <c r="AE297" s="204">
        <v>0</v>
      </c>
      <c r="AF297" s="204">
        <v>0</v>
      </c>
      <c r="AG297" s="204">
        <v>291690</v>
      </c>
      <c r="AH297" s="204">
        <v>222600</v>
      </c>
      <c r="AI297" s="204">
        <v>0</v>
      </c>
      <c r="AJ297" s="204">
        <v>0</v>
      </c>
      <c r="AK297" s="204">
        <v>0</v>
      </c>
      <c r="AL297" s="204">
        <v>0</v>
      </c>
      <c r="AM297" s="204">
        <v>0</v>
      </c>
      <c r="AN297" s="204">
        <v>0</v>
      </c>
      <c r="AO297" s="204">
        <v>0</v>
      </c>
      <c r="AP297" s="204">
        <v>0</v>
      </c>
      <c r="AQ297" s="204">
        <v>59100</v>
      </c>
      <c r="AR297" s="204">
        <v>519332.92</v>
      </c>
      <c r="AS297" s="204">
        <v>0</v>
      </c>
      <c r="AT297" s="204">
        <v>0</v>
      </c>
      <c r="AU297" s="204">
        <v>0</v>
      </c>
      <c r="AV297" s="204">
        <v>0</v>
      </c>
      <c r="AW297" s="204">
        <v>0</v>
      </c>
      <c r="AX297" s="204">
        <v>0</v>
      </c>
      <c r="AY297" s="204">
        <v>0</v>
      </c>
      <c r="AZ297" s="204">
        <v>20575</v>
      </c>
      <c r="BA297" s="204">
        <v>0</v>
      </c>
      <c r="BB297" s="204">
        <v>0</v>
      </c>
      <c r="BC297" s="204">
        <v>536932</v>
      </c>
      <c r="BD297" s="204">
        <v>1135520</v>
      </c>
      <c r="BE297" s="204">
        <v>0</v>
      </c>
      <c r="BF297" s="204">
        <v>0</v>
      </c>
      <c r="BG297" s="204">
        <v>0</v>
      </c>
      <c r="BH297" s="204">
        <v>0</v>
      </c>
      <c r="BI297" s="204">
        <v>0</v>
      </c>
      <c r="BJ297" s="204">
        <v>0</v>
      </c>
      <c r="BK297" s="204">
        <v>138616.20000000001</v>
      </c>
      <c r="BL297" s="204">
        <v>175180</v>
      </c>
      <c r="BM297" s="204">
        <v>0</v>
      </c>
      <c r="BN297" s="204">
        <v>0</v>
      </c>
      <c r="BO297" s="204">
        <v>15600</v>
      </c>
      <c r="BP297" s="204">
        <v>0</v>
      </c>
      <c r="BQ297" s="204">
        <v>291225</v>
      </c>
      <c r="BR297" s="204">
        <v>0</v>
      </c>
      <c r="BS297" s="204">
        <v>66900</v>
      </c>
      <c r="BT297" s="204">
        <v>0</v>
      </c>
      <c r="BU297" s="204">
        <v>0</v>
      </c>
      <c r="BV297" s="204">
        <v>0</v>
      </c>
      <c r="BW297" s="204">
        <v>0</v>
      </c>
      <c r="BX297" s="204">
        <v>0</v>
      </c>
      <c r="BY297" s="204">
        <v>0</v>
      </c>
      <c r="BZ297" s="204">
        <v>823478</v>
      </c>
      <c r="CA297" s="204">
        <v>302786</v>
      </c>
      <c r="CB297" s="204">
        <v>359010</v>
      </c>
      <c r="CC297" s="205">
        <f t="shared" si="47"/>
        <v>10277163.879999999</v>
      </c>
      <c r="CD297" s="101"/>
      <c r="CE297" s="101"/>
      <c r="CF297" s="101"/>
      <c r="CG297" s="101"/>
      <c r="CH297" s="101"/>
      <c r="CI297" s="101"/>
    </row>
    <row r="298" spans="1:87" s="102" customFormat="1">
      <c r="A298" s="134" t="s">
        <v>1649</v>
      </c>
      <c r="B298" s="295" t="s">
        <v>47</v>
      </c>
      <c r="C298" s="296" t="s">
        <v>48</v>
      </c>
      <c r="D298" s="297">
        <v>51110</v>
      </c>
      <c r="E298" s="103" t="s">
        <v>868</v>
      </c>
      <c r="F298" s="298" t="s">
        <v>873</v>
      </c>
      <c r="G298" s="299" t="s">
        <v>874</v>
      </c>
      <c r="H298" s="204">
        <v>58400</v>
      </c>
      <c r="I298" s="183">
        <v>0</v>
      </c>
      <c r="J298" s="183">
        <v>0</v>
      </c>
      <c r="K298" s="183">
        <v>0</v>
      </c>
      <c r="L298" s="183">
        <v>0</v>
      </c>
      <c r="M298" s="183">
        <v>0</v>
      </c>
      <c r="N298" s="183">
        <v>210272</v>
      </c>
      <c r="O298" s="183">
        <v>0</v>
      </c>
      <c r="P298" s="183">
        <v>0</v>
      </c>
      <c r="Q298" s="183">
        <v>0</v>
      </c>
      <c r="R298" s="183">
        <v>0</v>
      </c>
      <c r="S298" s="183">
        <v>0</v>
      </c>
      <c r="T298" s="183">
        <v>0</v>
      </c>
      <c r="U298" s="183">
        <v>130660</v>
      </c>
      <c r="V298" s="183">
        <v>0</v>
      </c>
      <c r="W298" s="183">
        <v>0</v>
      </c>
      <c r="X298" s="183">
        <v>0</v>
      </c>
      <c r="Y298" s="183">
        <v>0</v>
      </c>
      <c r="Z298" s="183">
        <v>49220</v>
      </c>
      <c r="AA298" s="183">
        <v>0</v>
      </c>
      <c r="AB298" s="183">
        <v>13680</v>
      </c>
      <c r="AC298" s="183">
        <v>9600</v>
      </c>
      <c r="AD298" s="183">
        <v>0</v>
      </c>
      <c r="AE298" s="183">
        <v>0</v>
      </c>
      <c r="AF298" s="183">
        <v>0</v>
      </c>
      <c r="AG298" s="183">
        <v>0</v>
      </c>
      <c r="AH298" s="183">
        <v>0</v>
      </c>
      <c r="AI298" s="183">
        <v>65380</v>
      </c>
      <c r="AJ298" s="183">
        <v>0</v>
      </c>
      <c r="AK298" s="183">
        <v>4000</v>
      </c>
      <c r="AL298" s="183">
        <v>0</v>
      </c>
      <c r="AM298" s="183">
        <v>0</v>
      </c>
      <c r="AN298" s="183">
        <v>0</v>
      </c>
      <c r="AO298" s="183">
        <v>0</v>
      </c>
      <c r="AP298" s="183">
        <v>0</v>
      </c>
      <c r="AQ298" s="183">
        <v>0</v>
      </c>
      <c r="AR298" s="183">
        <v>0</v>
      </c>
      <c r="AS298" s="183">
        <v>0</v>
      </c>
      <c r="AT298" s="183">
        <v>0</v>
      </c>
      <c r="AU298" s="183">
        <v>41800</v>
      </c>
      <c r="AV298" s="183">
        <v>0</v>
      </c>
      <c r="AW298" s="183">
        <v>0</v>
      </c>
      <c r="AX298" s="183">
        <v>0</v>
      </c>
      <c r="AY298" s="183">
        <v>0</v>
      </c>
      <c r="AZ298" s="183">
        <v>0</v>
      </c>
      <c r="BA298" s="183">
        <v>0</v>
      </c>
      <c r="BB298" s="183">
        <v>0</v>
      </c>
      <c r="BC298" s="183">
        <v>0</v>
      </c>
      <c r="BD298" s="183">
        <v>0</v>
      </c>
      <c r="BE298" s="183">
        <v>0</v>
      </c>
      <c r="BF298" s="183">
        <v>0</v>
      </c>
      <c r="BG298" s="183">
        <v>0</v>
      </c>
      <c r="BH298" s="183">
        <v>0</v>
      </c>
      <c r="BI298" s="183">
        <v>59600</v>
      </c>
      <c r="BJ298" s="183">
        <v>9000</v>
      </c>
      <c r="BK298" s="183">
        <v>0</v>
      </c>
      <c r="BL298" s="183">
        <v>0</v>
      </c>
      <c r="BM298" s="183">
        <v>13800</v>
      </c>
      <c r="BN298" s="183">
        <v>0</v>
      </c>
      <c r="BO298" s="183">
        <v>0</v>
      </c>
      <c r="BP298" s="183">
        <v>0</v>
      </c>
      <c r="BQ298" s="183">
        <v>70917</v>
      </c>
      <c r="BR298" s="183">
        <v>0</v>
      </c>
      <c r="BS298" s="183">
        <v>0</v>
      </c>
      <c r="BT298" s="183">
        <v>0</v>
      </c>
      <c r="BU298" s="183">
        <v>0</v>
      </c>
      <c r="BV298" s="183">
        <v>0</v>
      </c>
      <c r="BW298" s="183">
        <v>0</v>
      </c>
      <c r="BX298" s="183">
        <v>0</v>
      </c>
      <c r="BY298" s="183">
        <v>0</v>
      </c>
      <c r="BZ298" s="183">
        <v>0</v>
      </c>
      <c r="CA298" s="183">
        <v>0</v>
      </c>
      <c r="CB298" s="183">
        <v>0</v>
      </c>
      <c r="CC298" s="205">
        <f t="shared" si="47"/>
        <v>736329</v>
      </c>
      <c r="CD298" s="101"/>
      <c r="CE298" s="101"/>
      <c r="CF298" s="101"/>
      <c r="CG298" s="101"/>
      <c r="CH298" s="101"/>
      <c r="CI298" s="101"/>
    </row>
    <row r="299" spans="1:87" s="102" customFormat="1">
      <c r="A299" s="134" t="s">
        <v>1649</v>
      </c>
      <c r="B299" s="295" t="s">
        <v>47</v>
      </c>
      <c r="C299" s="296" t="s">
        <v>48</v>
      </c>
      <c r="D299" s="297">
        <v>51090</v>
      </c>
      <c r="E299" s="103" t="s">
        <v>881</v>
      </c>
      <c r="F299" s="298" t="s">
        <v>875</v>
      </c>
      <c r="G299" s="299" t="s">
        <v>876</v>
      </c>
      <c r="H299" s="204">
        <v>0</v>
      </c>
      <c r="I299" s="183">
        <v>0</v>
      </c>
      <c r="J299" s="183">
        <v>1352857.14</v>
      </c>
      <c r="K299" s="183">
        <v>558702</v>
      </c>
      <c r="L299" s="183">
        <v>0</v>
      </c>
      <c r="M299" s="183">
        <v>0</v>
      </c>
      <c r="N299" s="183">
        <v>0</v>
      </c>
      <c r="O299" s="183">
        <v>1610334</v>
      </c>
      <c r="P299" s="183">
        <v>0</v>
      </c>
      <c r="Q299" s="183">
        <v>0</v>
      </c>
      <c r="R299" s="183">
        <v>0</v>
      </c>
      <c r="S299" s="183">
        <v>1381072</v>
      </c>
      <c r="T299" s="183">
        <v>0</v>
      </c>
      <c r="U299" s="183">
        <v>2306620</v>
      </c>
      <c r="V299" s="183">
        <v>0</v>
      </c>
      <c r="W299" s="183">
        <v>134820</v>
      </c>
      <c r="X299" s="183">
        <v>352770</v>
      </c>
      <c r="Y299" s="183">
        <v>0</v>
      </c>
      <c r="Z299" s="183">
        <v>3132505.3</v>
      </c>
      <c r="AA299" s="183">
        <v>1707573</v>
      </c>
      <c r="AB299" s="183">
        <v>0</v>
      </c>
      <c r="AC299" s="183">
        <v>0</v>
      </c>
      <c r="AD299" s="183">
        <v>0</v>
      </c>
      <c r="AE299" s="183">
        <v>0</v>
      </c>
      <c r="AF299" s="183">
        <v>0</v>
      </c>
      <c r="AG299" s="183">
        <v>0</v>
      </c>
      <c r="AH299" s="183">
        <v>413650</v>
      </c>
      <c r="AI299" s="183">
        <v>0</v>
      </c>
      <c r="AJ299" s="183">
        <v>376640</v>
      </c>
      <c r="AK299" s="183">
        <v>0</v>
      </c>
      <c r="AL299" s="183">
        <v>159500</v>
      </c>
      <c r="AM299" s="183">
        <v>0</v>
      </c>
      <c r="AN299" s="183">
        <v>0</v>
      </c>
      <c r="AO299" s="183">
        <v>0</v>
      </c>
      <c r="AP299" s="183">
        <v>0</v>
      </c>
      <c r="AQ299" s="183">
        <v>0</v>
      </c>
      <c r="AR299" s="183">
        <v>0</v>
      </c>
      <c r="AS299" s="183">
        <v>0</v>
      </c>
      <c r="AT299" s="183">
        <v>0</v>
      </c>
      <c r="AU299" s="183">
        <v>0</v>
      </c>
      <c r="AV299" s="183">
        <v>0</v>
      </c>
      <c r="AW299" s="183">
        <v>0</v>
      </c>
      <c r="AX299" s="183">
        <v>0</v>
      </c>
      <c r="AY299" s="183">
        <v>0</v>
      </c>
      <c r="AZ299" s="183">
        <v>0</v>
      </c>
      <c r="BA299" s="183">
        <v>0</v>
      </c>
      <c r="BB299" s="183">
        <v>0</v>
      </c>
      <c r="BC299" s="183">
        <v>280500</v>
      </c>
      <c r="BD299" s="183">
        <v>0</v>
      </c>
      <c r="BE299" s="183">
        <v>199020</v>
      </c>
      <c r="BF299" s="183">
        <v>0</v>
      </c>
      <c r="BG299" s="183">
        <v>0</v>
      </c>
      <c r="BH299" s="183">
        <v>0</v>
      </c>
      <c r="BI299" s="183">
        <v>0</v>
      </c>
      <c r="BJ299" s="183">
        <v>275810</v>
      </c>
      <c r="BK299" s="183">
        <v>0</v>
      </c>
      <c r="BL299" s="183">
        <v>77500</v>
      </c>
      <c r="BM299" s="183">
        <v>1114287.2</v>
      </c>
      <c r="BN299" s="183">
        <v>0</v>
      </c>
      <c r="BO299" s="183">
        <v>552120</v>
      </c>
      <c r="BP299" s="183">
        <v>0</v>
      </c>
      <c r="BQ299" s="183">
        <v>175696</v>
      </c>
      <c r="BR299" s="183">
        <v>415000</v>
      </c>
      <c r="BS299" s="183">
        <v>257400</v>
      </c>
      <c r="BT299" s="183">
        <v>0</v>
      </c>
      <c r="BU299" s="183">
        <v>0</v>
      </c>
      <c r="BV299" s="183">
        <v>0</v>
      </c>
      <c r="BW299" s="183">
        <v>0</v>
      </c>
      <c r="BX299" s="183">
        <v>0</v>
      </c>
      <c r="BY299" s="183">
        <v>403590</v>
      </c>
      <c r="BZ299" s="183">
        <v>0</v>
      </c>
      <c r="CA299" s="183">
        <v>0</v>
      </c>
      <c r="CB299" s="183">
        <v>0</v>
      </c>
      <c r="CC299" s="205">
        <f t="shared" si="47"/>
        <v>17237966.640000001</v>
      </c>
      <c r="CD299" s="101"/>
      <c r="CE299" s="101"/>
      <c r="CF299" s="101"/>
      <c r="CG299" s="101"/>
      <c r="CH299" s="101"/>
      <c r="CI299" s="101"/>
    </row>
    <row r="300" spans="1:87" s="102" customFormat="1">
      <c r="A300" s="134" t="s">
        <v>1649</v>
      </c>
      <c r="B300" s="295" t="s">
        <v>47</v>
      </c>
      <c r="C300" s="296" t="s">
        <v>48</v>
      </c>
      <c r="D300" s="297">
        <v>51110</v>
      </c>
      <c r="E300" s="103" t="s">
        <v>868</v>
      </c>
      <c r="F300" s="298" t="s">
        <v>877</v>
      </c>
      <c r="G300" s="299" t="s">
        <v>878</v>
      </c>
      <c r="H300" s="204">
        <v>6594289.5999999996</v>
      </c>
      <c r="I300" s="183">
        <v>0</v>
      </c>
      <c r="J300" s="183">
        <v>3265508.53</v>
      </c>
      <c r="K300" s="183">
        <v>0</v>
      </c>
      <c r="L300" s="183">
        <v>0</v>
      </c>
      <c r="M300" s="183">
        <v>0</v>
      </c>
      <c r="N300" s="183">
        <v>0</v>
      </c>
      <c r="O300" s="183">
        <v>2295575.7000000002</v>
      </c>
      <c r="P300" s="183">
        <v>100829.1</v>
      </c>
      <c r="Q300" s="183">
        <v>2012032</v>
      </c>
      <c r="R300" s="183">
        <v>0</v>
      </c>
      <c r="S300" s="183">
        <v>0</v>
      </c>
      <c r="T300" s="183">
        <v>2706297.5</v>
      </c>
      <c r="U300" s="183">
        <v>2769029.88</v>
      </c>
      <c r="V300" s="183">
        <v>0</v>
      </c>
      <c r="W300" s="183">
        <v>687847.72</v>
      </c>
      <c r="X300" s="183">
        <v>182180.62</v>
      </c>
      <c r="Y300" s="183">
        <v>0</v>
      </c>
      <c r="Z300" s="183">
        <v>8506176.8300000001</v>
      </c>
      <c r="AA300" s="183">
        <v>0</v>
      </c>
      <c r="AB300" s="183">
        <v>0</v>
      </c>
      <c r="AC300" s="183">
        <v>0</v>
      </c>
      <c r="AD300" s="183">
        <v>0</v>
      </c>
      <c r="AE300" s="183">
        <v>0</v>
      </c>
      <c r="AF300" s="183">
        <v>0</v>
      </c>
      <c r="AG300" s="183">
        <v>0</v>
      </c>
      <c r="AH300" s="183">
        <v>0</v>
      </c>
      <c r="AI300" s="183">
        <v>12050301.210000001</v>
      </c>
      <c r="AJ300" s="183">
        <v>0</v>
      </c>
      <c r="AK300" s="183">
        <v>0</v>
      </c>
      <c r="AL300" s="183">
        <v>0</v>
      </c>
      <c r="AM300" s="183">
        <v>0</v>
      </c>
      <c r="AN300" s="183">
        <v>2100</v>
      </c>
      <c r="AO300" s="183">
        <v>0</v>
      </c>
      <c r="AP300" s="183">
        <v>0</v>
      </c>
      <c r="AQ300" s="183">
        <v>0</v>
      </c>
      <c r="AR300" s="183">
        <v>0</v>
      </c>
      <c r="AS300" s="183">
        <v>0</v>
      </c>
      <c r="AT300" s="183">
        <v>0</v>
      </c>
      <c r="AU300" s="183">
        <v>0</v>
      </c>
      <c r="AV300" s="183">
        <v>0</v>
      </c>
      <c r="AW300" s="183">
        <v>0</v>
      </c>
      <c r="AX300" s="183">
        <v>0</v>
      </c>
      <c r="AY300" s="183">
        <v>0</v>
      </c>
      <c r="AZ300" s="183">
        <v>0</v>
      </c>
      <c r="BA300" s="183">
        <v>0</v>
      </c>
      <c r="BB300" s="183">
        <v>8454371.6500000004</v>
      </c>
      <c r="BC300" s="183">
        <v>0</v>
      </c>
      <c r="BD300" s="183">
        <v>520052</v>
      </c>
      <c r="BE300" s="183">
        <v>701895.15</v>
      </c>
      <c r="BF300" s="183">
        <v>0</v>
      </c>
      <c r="BG300" s="183">
        <v>0</v>
      </c>
      <c r="BH300" s="183">
        <v>0</v>
      </c>
      <c r="BI300" s="183">
        <v>1611318.24</v>
      </c>
      <c r="BJ300" s="183">
        <v>454939.8</v>
      </c>
      <c r="BK300" s="183">
        <v>0</v>
      </c>
      <c r="BL300" s="183">
        <v>0</v>
      </c>
      <c r="BM300" s="183">
        <v>0</v>
      </c>
      <c r="BN300" s="183">
        <v>0</v>
      </c>
      <c r="BO300" s="183">
        <v>73200</v>
      </c>
      <c r="BP300" s="183">
        <v>0</v>
      </c>
      <c r="BQ300" s="183">
        <v>0</v>
      </c>
      <c r="BR300" s="183">
        <v>0</v>
      </c>
      <c r="BS300" s="183">
        <v>0</v>
      </c>
      <c r="BT300" s="183">
        <v>0</v>
      </c>
      <c r="BU300" s="183">
        <v>0</v>
      </c>
      <c r="BV300" s="183">
        <v>0</v>
      </c>
      <c r="BW300" s="183">
        <v>0</v>
      </c>
      <c r="BX300" s="183">
        <v>0</v>
      </c>
      <c r="BY300" s="183">
        <v>0</v>
      </c>
      <c r="BZ300" s="183">
        <v>0</v>
      </c>
      <c r="CA300" s="183">
        <v>0</v>
      </c>
      <c r="CB300" s="183">
        <v>0</v>
      </c>
      <c r="CC300" s="205">
        <f t="shared" si="47"/>
        <v>52987945.529999994</v>
      </c>
      <c r="CD300" s="101"/>
      <c r="CE300" s="101"/>
      <c r="CF300" s="101"/>
      <c r="CG300" s="101"/>
      <c r="CH300" s="101"/>
      <c r="CI300" s="101"/>
    </row>
    <row r="301" spans="1:87" s="102" customFormat="1">
      <c r="A301" s="134" t="s">
        <v>1649</v>
      </c>
      <c r="B301" s="295" t="s">
        <v>47</v>
      </c>
      <c r="C301" s="296" t="s">
        <v>48</v>
      </c>
      <c r="D301" s="297">
        <v>51090</v>
      </c>
      <c r="E301" s="103" t="s">
        <v>881</v>
      </c>
      <c r="F301" s="298" t="s">
        <v>879</v>
      </c>
      <c r="G301" s="299" t="s">
        <v>880</v>
      </c>
      <c r="H301" s="204">
        <v>3092370.52</v>
      </c>
      <c r="I301" s="183">
        <v>614131.5</v>
      </c>
      <c r="J301" s="183">
        <v>627669.5</v>
      </c>
      <c r="K301" s="183">
        <v>217300</v>
      </c>
      <c r="L301" s="183">
        <v>205316.41</v>
      </c>
      <c r="M301" s="183">
        <v>483943</v>
      </c>
      <c r="N301" s="183">
        <v>2391240.59</v>
      </c>
      <c r="O301" s="183">
        <v>450760</v>
      </c>
      <c r="P301" s="183">
        <v>174515.25</v>
      </c>
      <c r="Q301" s="183">
        <v>2506893.2000000002</v>
      </c>
      <c r="R301" s="183">
        <v>82302</v>
      </c>
      <c r="S301" s="183">
        <v>305760</v>
      </c>
      <c r="T301" s="183">
        <v>591802.5</v>
      </c>
      <c r="U301" s="183">
        <v>919490</v>
      </c>
      <c r="V301" s="183">
        <v>0</v>
      </c>
      <c r="W301" s="183">
        <v>313908</v>
      </c>
      <c r="X301" s="183">
        <v>401810</v>
      </c>
      <c r="Y301" s="183">
        <v>70759.5</v>
      </c>
      <c r="Z301" s="183">
        <v>3292105.98</v>
      </c>
      <c r="AA301" s="183">
        <v>362058</v>
      </c>
      <c r="AB301" s="183">
        <v>172135.23</v>
      </c>
      <c r="AC301" s="183">
        <v>616515</v>
      </c>
      <c r="AD301" s="183">
        <v>73000</v>
      </c>
      <c r="AE301" s="183">
        <v>99001</v>
      </c>
      <c r="AF301" s="183">
        <v>337081.25</v>
      </c>
      <c r="AG301" s="183">
        <v>80056.25</v>
      </c>
      <c r="AH301" s="183">
        <v>114672.5</v>
      </c>
      <c r="AI301" s="183">
        <v>2522796</v>
      </c>
      <c r="AJ301" s="183">
        <v>254431</v>
      </c>
      <c r="AK301" s="183">
        <v>97668.15</v>
      </c>
      <c r="AL301" s="183">
        <v>167887.5</v>
      </c>
      <c r="AM301" s="183">
        <v>115269</v>
      </c>
      <c r="AN301" s="183">
        <v>235277.5</v>
      </c>
      <c r="AO301" s="183">
        <v>171035</v>
      </c>
      <c r="AP301" s="183">
        <v>163744</v>
      </c>
      <c r="AQ301" s="183">
        <v>224408</v>
      </c>
      <c r="AR301" s="183">
        <v>122989.5</v>
      </c>
      <c r="AS301" s="183">
        <v>281536</v>
      </c>
      <c r="AT301" s="183">
        <v>136385</v>
      </c>
      <c r="AU301" s="183">
        <v>431853.7</v>
      </c>
      <c r="AV301" s="183">
        <v>6000</v>
      </c>
      <c r="AW301" s="183">
        <v>73200</v>
      </c>
      <c r="AX301" s="183">
        <v>105708</v>
      </c>
      <c r="AY301" s="183">
        <v>34908</v>
      </c>
      <c r="AZ301" s="183">
        <v>630</v>
      </c>
      <c r="BA301" s="183">
        <v>102564</v>
      </c>
      <c r="BB301" s="183">
        <v>1324204</v>
      </c>
      <c r="BC301" s="183">
        <v>267200</v>
      </c>
      <c r="BD301" s="183">
        <v>213393</v>
      </c>
      <c r="BE301" s="183">
        <v>671927.25</v>
      </c>
      <c r="BF301" s="183">
        <v>366305.1</v>
      </c>
      <c r="BG301" s="183">
        <v>139920</v>
      </c>
      <c r="BH301" s="183">
        <v>321054</v>
      </c>
      <c r="BI301" s="183">
        <v>420322</v>
      </c>
      <c r="BJ301" s="183">
        <v>211837.75</v>
      </c>
      <c r="BK301" s="183">
        <v>42911</v>
      </c>
      <c r="BL301" s="183">
        <v>27951.27</v>
      </c>
      <c r="BM301" s="183">
        <v>1927302</v>
      </c>
      <c r="BN301" s="183">
        <v>858870</v>
      </c>
      <c r="BO301" s="183">
        <v>126148</v>
      </c>
      <c r="BP301" s="183">
        <v>99216</v>
      </c>
      <c r="BQ301" s="183">
        <v>96549</v>
      </c>
      <c r="BR301" s="183">
        <v>219514</v>
      </c>
      <c r="BS301" s="183">
        <v>49812</v>
      </c>
      <c r="BT301" s="183">
        <v>1316094.47</v>
      </c>
      <c r="BU301" s="183">
        <v>141796</v>
      </c>
      <c r="BV301" s="183">
        <v>159406</v>
      </c>
      <c r="BW301" s="183">
        <v>336268</v>
      </c>
      <c r="BX301" s="183">
        <v>236232.36</v>
      </c>
      <c r="BY301" s="183">
        <v>502704</v>
      </c>
      <c r="BZ301" s="183">
        <v>163284</v>
      </c>
      <c r="CA301" s="183">
        <v>126546</v>
      </c>
      <c r="CB301" s="183">
        <v>190336</v>
      </c>
      <c r="CC301" s="205">
        <f t="shared" si="47"/>
        <v>34401990.729999997</v>
      </c>
      <c r="CD301" s="101"/>
      <c r="CE301" s="101"/>
      <c r="CF301" s="101"/>
      <c r="CG301" s="101"/>
      <c r="CH301" s="101"/>
      <c r="CI301" s="101"/>
    </row>
    <row r="302" spans="1:87" s="102" customFormat="1">
      <c r="A302" s="134" t="s">
        <v>1649</v>
      </c>
      <c r="B302" s="295" t="s">
        <v>47</v>
      </c>
      <c r="C302" s="296" t="s">
        <v>48</v>
      </c>
      <c r="D302" s="297">
        <v>51090</v>
      </c>
      <c r="E302" s="103" t="s">
        <v>881</v>
      </c>
      <c r="F302" s="298" t="s">
        <v>882</v>
      </c>
      <c r="G302" s="299" t="s">
        <v>883</v>
      </c>
      <c r="H302" s="204">
        <v>16403102.189999999</v>
      </c>
      <c r="I302" s="183">
        <v>5331904.7300000004</v>
      </c>
      <c r="J302" s="183">
        <v>0</v>
      </c>
      <c r="K302" s="183">
        <v>0</v>
      </c>
      <c r="L302" s="183">
        <v>275499.27</v>
      </c>
      <c r="M302" s="183">
        <v>6360</v>
      </c>
      <c r="N302" s="183">
        <v>2254660</v>
      </c>
      <c r="O302" s="183">
        <v>98709</v>
      </c>
      <c r="P302" s="183">
        <v>3809.2</v>
      </c>
      <c r="Q302" s="183">
        <v>801080</v>
      </c>
      <c r="R302" s="183">
        <v>122440</v>
      </c>
      <c r="S302" s="183">
        <v>3376615.5</v>
      </c>
      <c r="T302" s="183">
        <v>0</v>
      </c>
      <c r="U302" s="183">
        <v>0</v>
      </c>
      <c r="V302" s="183">
        <v>0</v>
      </c>
      <c r="W302" s="183">
        <v>0</v>
      </c>
      <c r="X302" s="183">
        <v>0</v>
      </c>
      <c r="Y302" s="183">
        <v>0</v>
      </c>
      <c r="Z302" s="183">
        <v>6568460</v>
      </c>
      <c r="AA302" s="183">
        <v>19000</v>
      </c>
      <c r="AB302" s="183">
        <v>0</v>
      </c>
      <c r="AC302" s="183">
        <v>6426892.5</v>
      </c>
      <c r="AD302" s="183">
        <v>11277606</v>
      </c>
      <c r="AE302" s="183">
        <v>1652194.6</v>
      </c>
      <c r="AF302" s="183">
        <v>463200</v>
      </c>
      <c r="AG302" s="183">
        <v>11200</v>
      </c>
      <c r="AH302" s="183">
        <v>79737.399999999994</v>
      </c>
      <c r="AI302" s="183">
        <v>635000</v>
      </c>
      <c r="AJ302" s="183">
        <v>0</v>
      </c>
      <c r="AK302" s="183">
        <v>0</v>
      </c>
      <c r="AL302" s="183">
        <v>0</v>
      </c>
      <c r="AM302" s="183">
        <v>41225</v>
      </c>
      <c r="AN302" s="183">
        <v>0</v>
      </c>
      <c r="AO302" s="183">
        <v>0</v>
      </c>
      <c r="AP302" s="183">
        <v>0</v>
      </c>
      <c r="AQ302" s="183">
        <v>0</v>
      </c>
      <c r="AR302" s="183">
        <v>0</v>
      </c>
      <c r="AS302" s="183">
        <v>0</v>
      </c>
      <c r="AT302" s="183">
        <v>54800</v>
      </c>
      <c r="AU302" s="183">
        <v>941857</v>
      </c>
      <c r="AV302" s="183">
        <v>5040</v>
      </c>
      <c r="AW302" s="183">
        <v>0</v>
      </c>
      <c r="AX302" s="183">
        <v>4740</v>
      </c>
      <c r="AY302" s="183">
        <v>0</v>
      </c>
      <c r="AZ302" s="183">
        <v>0</v>
      </c>
      <c r="BA302" s="183">
        <v>2280</v>
      </c>
      <c r="BB302" s="183">
        <v>1643438.85</v>
      </c>
      <c r="BC302" s="183">
        <v>660340</v>
      </c>
      <c r="BD302" s="183">
        <v>4477420</v>
      </c>
      <c r="BE302" s="183">
        <v>0</v>
      </c>
      <c r="BF302" s="183">
        <v>245400</v>
      </c>
      <c r="BG302" s="183">
        <v>0</v>
      </c>
      <c r="BH302" s="183">
        <v>2904.15</v>
      </c>
      <c r="BI302" s="183">
        <v>0</v>
      </c>
      <c r="BJ302" s="183">
        <v>0</v>
      </c>
      <c r="BK302" s="183">
        <v>0</v>
      </c>
      <c r="BL302" s="183">
        <v>0</v>
      </c>
      <c r="BM302" s="183">
        <v>650960</v>
      </c>
      <c r="BN302" s="183">
        <v>0</v>
      </c>
      <c r="BO302" s="183">
        <v>0</v>
      </c>
      <c r="BP302" s="183">
        <v>0</v>
      </c>
      <c r="BQ302" s="183">
        <v>26231.37</v>
      </c>
      <c r="BR302" s="183">
        <v>922750</v>
      </c>
      <c r="BS302" s="183">
        <v>0</v>
      </c>
      <c r="BT302" s="183">
        <v>18422400</v>
      </c>
      <c r="BU302" s="183">
        <v>0</v>
      </c>
      <c r="BV302" s="183">
        <v>0</v>
      </c>
      <c r="BW302" s="183">
        <v>206247.75</v>
      </c>
      <c r="BX302" s="183">
        <v>0</v>
      </c>
      <c r="BY302" s="183">
        <v>16935995</v>
      </c>
      <c r="BZ302" s="183">
        <v>0</v>
      </c>
      <c r="CA302" s="183">
        <v>275000</v>
      </c>
      <c r="CB302" s="183">
        <v>0</v>
      </c>
      <c r="CC302" s="205">
        <f t="shared" si="47"/>
        <v>101326499.50999999</v>
      </c>
      <c r="CD302" s="101"/>
      <c r="CE302" s="101"/>
      <c r="CF302" s="101"/>
      <c r="CG302" s="101"/>
      <c r="CH302" s="101"/>
      <c r="CI302" s="101"/>
    </row>
    <row r="303" spans="1:87" s="102" customFormat="1">
      <c r="A303" s="134" t="s">
        <v>1649</v>
      </c>
      <c r="B303" s="295" t="s">
        <v>47</v>
      </c>
      <c r="C303" s="296" t="s">
        <v>48</v>
      </c>
      <c r="D303" s="297">
        <v>51130</v>
      </c>
      <c r="E303" s="103" t="s">
        <v>836</v>
      </c>
      <c r="F303" s="298" t="s">
        <v>884</v>
      </c>
      <c r="G303" s="299" t="s">
        <v>885</v>
      </c>
      <c r="H303" s="204">
        <v>13845681.24</v>
      </c>
      <c r="I303" s="204">
        <v>4976022.45</v>
      </c>
      <c r="J303" s="204">
        <v>3029791.7</v>
      </c>
      <c r="K303" s="204">
        <v>1598528.86</v>
      </c>
      <c r="L303" s="204">
        <v>2875992.1</v>
      </c>
      <c r="M303" s="204">
        <v>2199493.15</v>
      </c>
      <c r="N303" s="204">
        <v>33836165.32</v>
      </c>
      <c r="O303" s="204">
        <v>9039163.5899999999</v>
      </c>
      <c r="P303" s="204">
        <v>1425707.13</v>
      </c>
      <c r="Q303" s="204">
        <v>2835761.05</v>
      </c>
      <c r="R303" s="204">
        <v>157745.69</v>
      </c>
      <c r="S303" s="204">
        <v>3965867.34</v>
      </c>
      <c r="T303" s="204">
        <v>8520422.1899999995</v>
      </c>
      <c r="U303" s="204">
        <v>9405378.6600000001</v>
      </c>
      <c r="V303" s="204">
        <v>1873235.95</v>
      </c>
      <c r="W303" s="204">
        <v>1793621.52</v>
      </c>
      <c r="X303" s="204">
        <v>2047447.83</v>
      </c>
      <c r="Y303" s="204">
        <v>8315061.3370000003</v>
      </c>
      <c r="Z303" s="204">
        <v>36682536.729999997</v>
      </c>
      <c r="AA303" s="204">
        <v>3436472.83</v>
      </c>
      <c r="AB303" s="204">
        <v>2080728.88</v>
      </c>
      <c r="AC303" s="204">
        <v>3800347.83</v>
      </c>
      <c r="AD303" s="204">
        <v>2570469.66</v>
      </c>
      <c r="AE303" s="204">
        <v>300252</v>
      </c>
      <c r="AF303" s="204">
        <v>3994988.95</v>
      </c>
      <c r="AG303" s="204">
        <v>1088706.5900000001</v>
      </c>
      <c r="AH303" s="204">
        <v>587469.51</v>
      </c>
      <c r="AI303" s="204">
        <v>24831831.559999999</v>
      </c>
      <c r="AJ303" s="204">
        <v>2293788.77</v>
      </c>
      <c r="AK303" s="204">
        <v>446431</v>
      </c>
      <c r="AL303" s="204">
        <v>501331.58</v>
      </c>
      <c r="AM303" s="204">
        <v>698817.9</v>
      </c>
      <c r="AN303" s="204">
        <v>301249.2</v>
      </c>
      <c r="AO303" s="204">
        <v>1491177.18</v>
      </c>
      <c r="AP303" s="204">
        <v>343505</v>
      </c>
      <c r="AQ303" s="204">
        <v>7699087.3099999996</v>
      </c>
      <c r="AR303" s="204">
        <v>599994</v>
      </c>
      <c r="AS303" s="204">
        <v>704627</v>
      </c>
      <c r="AT303" s="204">
        <v>335051.76</v>
      </c>
      <c r="AU303" s="204">
        <v>3476471.02</v>
      </c>
      <c r="AV303" s="204">
        <v>4533535.01</v>
      </c>
      <c r="AW303" s="204">
        <v>106426</v>
      </c>
      <c r="AX303" s="204">
        <v>404933.5</v>
      </c>
      <c r="AY303" s="204">
        <v>553175.59</v>
      </c>
      <c r="AZ303" s="204">
        <v>1768611.78</v>
      </c>
      <c r="BA303" s="204">
        <v>910331.71</v>
      </c>
      <c r="BB303" s="204">
        <v>14099781.76</v>
      </c>
      <c r="BC303" s="204">
        <v>2723376.48</v>
      </c>
      <c r="BD303" s="204">
        <v>396169.54</v>
      </c>
      <c r="BE303" s="204">
        <v>2287034.38</v>
      </c>
      <c r="BF303" s="204">
        <v>2089325.94</v>
      </c>
      <c r="BG303" s="204">
        <v>20787653.07</v>
      </c>
      <c r="BH303" s="204">
        <v>2442195.1499000001</v>
      </c>
      <c r="BI303" s="204">
        <v>10576817.91</v>
      </c>
      <c r="BJ303" s="204">
        <v>208838.65</v>
      </c>
      <c r="BK303" s="204">
        <v>215359.74</v>
      </c>
      <c r="BL303" s="204">
        <v>1567127.65</v>
      </c>
      <c r="BM303" s="204">
        <v>36359199.93</v>
      </c>
      <c r="BN303" s="204">
        <v>4269235.55</v>
      </c>
      <c r="BO303" s="204">
        <v>2076625.9199999999</v>
      </c>
      <c r="BP303" s="204">
        <v>1141138</v>
      </c>
      <c r="BQ303" s="204">
        <v>766546</v>
      </c>
      <c r="BR303" s="204">
        <v>4653548.93</v>
      </c>
      <c r="BS303" s="204">
        <v>893967.8</v>
      </c>
      <c r="BT303" s="204">
        <v>1279807.1599999999</v>
      </c>
      <c r="BU303" s="204">
        <v>641559.92000000004</v>
      </c>
      <c r="BV303" s="204">
        <v>536006.52</v>
      </c>
      <c r="BW303" s="204">
        <v>4958186.58</v>
      </c>
      <c r="BX303" s="204">
        <v>1059170</v>
      </c>
      <c r="BY303" s="204">
        <v>245478.79</v>
      </c>
      <c r="BZ303" s="204">
        <v>973112.6</v>
      </c>
      <c r="CA303" s="204">
        <v>5617494.7199999997</v>
      </c>
      <c r="CB303" s="204">
        <v>1574570.21</v>
      </c>
      <c r="CC303" s="205">
        <f t="shared" si="47"/>
        <v>342722765.85690004</v>
      </c>
      <c r="CD303" s="101"/>
      <c r="CE303" s="101"/>
      <c r="CF303" s="101"/>
      <c r="CG303" s="101"/>
      <c r="CH303" s="101"/>
      <c r="CI303" s="101"/>
    </row>
    <row r="304" spans="1:87" s="102" customFormat="1">
      <c r="A304" s="134" t="s">
        <v>1649</v>
      </c>
      <c r="B304" s="295" t="s">
        <v>47</v>
      </c>
      <c r="C304" s="296" t="s">
        <v>48</v>
      </c>
      <c r="D304" s="297">
        <v>51130</v>
      </c>
      <c r="E304" s="103" t="s">
        <v>836</v>
      </c>
      <c r="F304" s="298" t="s">
        <v>886</v>
      </c>
      <c r="G304" s="299" t="s">
        <v>887</v>
      </c>
      <c r="H304" s="204">
        <v>8961225</v>
      </c>
      <c r="I304" s="183">
        <v>7582968.5999999996</v>
      </c>
      <c r="J304" s="183">
        <v>9497422.5999999996</v>
      </c>
      <c r="K304" s="183">
        <v>1681090</v>
      </c>
      <c r="L304" s="183">
        <v>2237180</v>
      </c>
      <c r="M304" s="183">
        <v>1129133</v>
      </c>
      <c r="N304" s="183">
        <v>17675165.699999999</v>
      </c>
      <c r="O304" s="183">
        <v>1401785</v>
      </c>
      <c r="P304" s="183">
        <v>685365.85</v>
      </c>
      <c r="Q304" s="183">
        <v>4007910</v>
      </c>
      <c r="R304" s="183">
        <v>542625</v>
      </c>
      <c r="S304" s="183">
        <v>1439020</v>
      </c>
      <c r="T304" s="183">
        <v>3320382</v>
      </c>
      <c r="U304" s="183">
        <v>2815494</v>
      </c>
      <c r="V304" s="183">
        <v>248074.1</v>
      </c>
      <c r="W304" s="183">
        <v>630246</v>
      </c>
      <c r="X304" s="183">
        <v>1511200</v>
      </c>
      <c r="Y304" s="183">
        <v>585660</v>
      </c>
      <c r="Z304" s="183">
        <v>25840554</v>
      </c>
      <c r="AA304" s="183">
        <v>2841783</v>
      </c>
      <c r="AB304" s="183">
        <v>2414155.7000000002</v>
      </c>
      <c r="AC304" s="183">
        <v>2050030.45</v>
      </c>
      <c r="AD304" s="183">
        <v>955041</v>
      </c>
      <c r="AE304" s="183">
        <v>907709.93</v>
      </c>
      <c r="AF304" s="183">
        <v>4285093.1500000004</v>
      </c>
      <c r="AG304" s="183">
        <v>530559.55000000005</v>
      </c>
      <c r="AH304" s="183">
        <v>909947</v>
      </c>
      <c r="AI304" s="183">
        <v>15700495.35</v>
      </c>
      <c r="AJ304" s="183">
        <v>1687350.81</v>
      </c>
      <c r="AK304" s="183">
        <v>811004</v>
      </c>
      <c r="AL304" s="183">
        <v>664136</v>
      </c>
      <c r="AM304" s="183">
        <v>909931.5</v>
      </c>
      <c r="AN304" s="183">
        <v>1133652.5</v>
      </c>
      <c r="AO304" s="183">
        <v>1116538.98</v>
      </c>
      <c r="AP304" s="183">
        <v>1035525.51</v>
      </c>
      <c r="AQ304" s="183">
        <v>596257</v>
      </c>
      <c r="AR304" s="183">
        <v>1084545.5</v>
      </c>
      <c r="AS304" s="183">
        <v>968891.5</v>
      </c>
      <c r="AT304" s="183">
        <v>534632.5</v>
      </c>
      <c r="AU304" s="183">
        <v>3466216</v>
      </c>
      <c r="AV304" s="183">
        <v>800030</v>
      </c>
      <c r="AW304" s="183">
        <v>835195.04</v>
      </c>
      <c r="AX304" s="183">
        <v>1104254.3</v>
      </c>
      <c r="AY304" s="183">
        <v>573971.19999999995</v>
      </c>
      <c r="AZ304" s="183">
        <v>68880.2</v>
      </c>
      <c r="BA304" s="183">
        <v>298470.18</v>
      </c>
      <c r="BB304" s="183">
        <v>6919991.0999999996</v>
      </c>
      <c r="BC304" s="183">
        <v>675225.7</v>
      </c>
      <c r="BD304" s="183">
        <v>1081647.3</v>
      </c>
      <c r="BE304" s="183">
        <v>2401217.7999999998</v>
      </c>
      <c r="BF304" s="183">
        <v>2884557.25</v>
      </c>
      <c r="BG304" s="183">
        <v>1557412.78</v>
      </c>
      <c r="BH304" s="183">
        <v>3787516.85</v>
      </c>
      <c r="BI304" s="183">
        <v>3873712.87</v>
      </c>
      <c r="BJ304" s="183">
        <v>1204650.05</v>
      </c>
      <c r="BK304" s="183">
        <v>525522.15</v>
      </c>
      <c r="BL304" s="183">
        <v>190680</v>
      </c>
      <c r="BM304" s="183">
        <v>11810862</v>
      </c>
      <c r="BN304" s="183">
        <v>5364685</v>
      </c>
      <c r="BO304" s="183">
        <v>1149881.8899999999</v>
      </c>
      <c r="BP304" s="183">
        <v>866426</v>
      </c>
      <c r="BQ304" s="183">
        <v>3360</v>
      </c>
      <c r="BR304" s="183">
        <v>1384149.4</v>
      </c>
      <c r="BS304" s="183">
        <v>459584.05</v>
      </c>
      <c r="BT304" s="183">
        <v>11221571.800000001</v>
      </c>
      <c r="BU304" s="183">
        <v>1037039.1</v>
      </c>
      <c r="BV304" s="183">
        <v>968295.3</v>
      </c>
      <c r="BW304" s="183">
        <v>1643763</v>
      </c>
      <c r="BX304" s="183">
        <v>1002064.4</v>
      </c>
      <c r="BY304" s="183">
        <v>4864314.0999999996</v>
      </c>
      <c r="BZ304" s="183">
        <v>1184897.8999999999</v>
      </c>
      <c r="CA304" s="183">
        <v>788796.3</v>
      </c>
      <c r="CB304" s="183">
        <v>442184.6</v>
      </c>
      <c r="CC304" s="205">
        <f t="shared" si="47"/>
        <v>209370807.39000008</v>
      </c>
      <c r="CD304" s="101"/>
      <c r="CE304" s="101"/>
      <c r="CF304" s="101"/>
      <c r="CG304" s="101"/>
      <c r="CH304" s="101"/>
      <c r="CI304" s="101"/>
    </row>
    <row r="305" spans="1:87" s="102" customFormat="1">
      <c r="A305" s="134" t="s">
        <v>1649</v>
      </c>
      <c r="B305" s="295" t="s">
        <v>47</v>
      </c>
      <c r="C305" s="296" t="s">
        <v>48</v>
      </c>
      <c r="D305" s="297">
        <v>51130</v>
      </c>
      <c r="E305" s="103" t="s">
        <v>836</v>
      </c>
      <c r="F305" s="298" t="s">
        <v>888</v>
      </c>
      <c r="G305" s="299" t="s">
        <v>889</v>
      </c>
      <c r="H305" s="204">
        <v>25106364</v>
      </c>
      <c r="I305" s="204">
        <v>4121476.65</v>
      </c>
      <c r="J305" s="204">
        <v>90106041.969999999</v>
      </c>
      <c r="K305" s="204">
        <v>2434936</v>
      </c>
      <c r="L305" s="204">
        <v>1481264.8</v>
      </c>
      <c r="M305" s="204">
        <v>388600</v>
      </c>
      <c r="N305" s="204">
        <v>4552969</v>
      </c>
      <c r="O305" s="204">
        <v>4467639.87</v>
      </c>
      <c r="P305" s="204">
        <v>456800</v>
      </c>
      <c r="Q305" s="204">
        <v>10967900.550000001</v>
      </c>
      <c r="R305" s="204">
        <v>0</v>
      </c>
      <c r="S305" s="204">
        <v>0</v>
      </c>
      <c r="T305" s="204">
        <v>3512000</v>
      </c>
      <c r="U305" s="204">
        <v>3047342</v>
      </c>
      <c r="V305" s="204">
        <v>517444.75</v>
      </c>
      <c r="W305" s="204">
        <v>0</v>
      </c>
      <c r="X305" s="204">
        <v>0</v>
      </c>
      <c r="Y305" s="204">
        <v>372000</v>
      </c>
      <c r="Z305" s="204">
        <v>51059771.030000001</v>
      </c>
      <c r="AA305" s="204">
        <v>4454272.5</v>
      </c>
      <c r="AB305" s="204">
        <v>1156630</v>
      </c>
      <c r="AC305" s="204">
        <v>7543513</v>
      </c>
      <c r="AD305" s="204">
        <v>845233.6</v>
      </c>
      <c r="AE305" s="204">
        <v>0</v>
      </c>
      <c r="AF305" s="204">
        <v>2544209</v>
      </c>
      <c r="AG305" s="204">
        <v>55993</v>
      </c>
      <c r="AH305" s="204">
        <v>0</v>
      </c>
      <c r="AI305" s="204">
        <v>49911559</v>
      </c>
      <c r="AJ305" s="204">
        <v>0</v>
      </c>
      <c r="AK305" s="204">
        <v>0</v>
      </c>
      <c r="AL305" s="204">
        <v>67302.399999999994</v>
      </c>
      <c r="AM305" s="204">
        <v>269718.59999999998</v>
      </c>
      <c r="AN305" s="204">
        <v>0</v>
      </c>
      <c r="AO305" s="204">
        <v>0</v>
      </c>
      <c r="AP305" s="204">
        <v>218935.2</v>
      </c>
      <c r="AQ305" s="204">
        <v>104950</v>
      </c>
      <c r="AR305" s="204">
        <v>325201.40000000002</v>
      </c>
      <c r="AS305" s="204">
        <v>347963</v>
      </c>
      <c r="AT305" s="204">
        <v>0</v>
      </c>
      <c r="AU305" s="204">
        <v>5720235</v>
      </c>
      <c r="AV305" s="204">
        <v>0</v>
      </c>
      <c r="AW305" s="204">
        <v>22780</v>
      </c>
      <c r="AX305" s="204">
        <v>0</v>
      </c>
      <c r="AY305" s="204">
        <v>15300</v>
      </c>
      <c r="AZ305" s="204">
        <v>0</v>
      </c>
      <c r="BA305" s="204">
        <v>0</v>
      </c>
      <c r="BB305" s="204">
        <v>20981210.859999999</v>
      </c>
      <c r="BC305" s="204">
        <v>489835</v>
      </c>
      <c r="BD305" s="204">
        <v>2461325</v>
      </c>
      <c r="BE305" s="204">
        <v>590240</v>
      </c>
      <c r="BF305" s="204">
        <v>132950</v>
      </c>
      <c r="BG305" s="204">
        <v>918535</v>
      </c>
      <c r="BH305" s="204">
        <v>4213053</v>
      </c>
      <c r="BI305" s="204">
        <v>3154333</v>
      </c>
      <c r="BJ305" s="204">
        <v>1488214</v>
      </c>
      <c r="BK305" s="204">
        <v>388655.05</v>
      </c>
      <c r="BL305" s="204">
        <v>345700</v>
      </c>
      <c r="BM305" s="204">
        <v>24364765</v>
      </c>
      <c r="BN305" s="204">
        <v>8213215</v>
      </c>
      <c r="BO305" s="204">
        <v>1997735</v>
      </c>
      <c r="BP305" s="204">
        <v>148649.98000000001</v>
      </c>
      <c r="BQ305" s="204">
        <v>404900</v>
      </c>
      <c r="BR305" s="204">
        <v>0</v>
      </c>
      <c r="BS305" s="204">
        <v>360000</v>
      </c>
      <c r="BT305" s="204">
        <v>18866204</v>
      </c>
      <c r="BU305" s="204">
        <v>301282</v>
      </c>
      <c r="BV305" s="204">
        <v>727408.97</v>
      </c>
      <c r="BW305" s="204">
        <v>594463.6</v>
      </c>
      <c r="BX305" s="204">
        <v>1348598.7</v>
      </c>
      <c r="BY305" s="204">
        <v>7843728</v>
      </c>
      <c r="BZ305" s="204">
        <v>1016768.5</v>
      </c>
      <c r="CA305" s="204">
        <v>166355</v>
      </c>
      <c r="CB305" s="204">
        <v>301535.09999999998</v>
      </c>
      <c r="CC305" s="205">
        <f t="shared" si="47"/>
        <v>378016006.0800001</v>
      </c>
      <c r="CD305" s="101"/>
      <c r="CE305" s="101"/>
      <c r="CF305" s="101"/>
      <c r="CG305" s="101"/>
      <c r="CH305" s="101"/>
      <c r="CI305" s="101"/>
    </row>
    <row r="306" spans="1:87" s="102" customFormat="1">
      <c r="A306" s="134" t="s">
        <v>1649</v>
      </c>
      <c r="B306" s="295" t="s">
        <v>47</v>
      </c>
      <c r="C306" s="296" t="s">
        <v>48</v>
      </c>
      <c r="D306" s="297">
        <v>51130</v>
      </c>
      <c r="E306" s="103" t="s">
        <v>836</v>
      </c>
      <c r="F306" s="298" t="s">
        <v>890</v>
      </c>
      <c r="G306" s="299" t="s">
        <v>891</v>
      </c>
      <c r="H306" s="204">
        <v>0</v>
      </c>
      <c r="I306" s="183">
        <v>200000</v>
      </c>
      <c r="J306" s="183">
        <v>0</v>
      </c>
      <c r="K306" s="183">
        <v>0</v>
      </c>
      <c r="L306" s="183">
        <v>0</v>
      </c>
      <c r="M306" s="183">
        <v>0</v>
      </c>
      <c r="N306" s="183">
        <v>0</v>
      </c>
      <c r="O306" s="183">
        <v>0</v>
      </c>
      <c r="P306" s="183">
        <v>0</v>
      </c>
      <c r="Q306" s="183">
        <v>0</v>
      </c>
      <c r="R306" s="183">
        <v>0</v>
      </c>
      <c r="S306" s="183">
        <v>0</v>
      </c>
      <c r="T306" s="183">
        <v>0</v>
      </c>
      <c r="U306" s="183">
        <v>0</v>
      </c>
      <c r="V306" s="183">
        <v>0</v>
      </c>
      <c r="W306" s="183">
        <v>0</v>
      </c>
      <c r="X306" s="183">
        <v>0</v>
      </c>
      <c r="Y306" s="183">
        <v>0</v>
      </c>
      <c r="Z306" s="183">
        <v>0</v>
      </c>
      <c r="AA306" s="183">
        <v>0</v>
      </c>
      <c r="AB306" s="183">
        <v>0</v>
      </c>
      <c r="AC306" s="183">
        <v>0</v>
      </c>
      <c r="AD306" s="183">
        <v>0</v>
      </c>
      <c r="AE306" s="183">
        <v>0</v>
      </c>
      <c r="AF306" s="183">
        <v>0</v>
      </c>
      <c r="AG306" s="183">
        <v>0</v>
      </c>
      <c r="AH306" s="183">
        <v>0</v>
      </c>
      <c r="AI306" s="183">
        <v>0</v>
      </c>
      <c r="AJ306" s="183">
        <v>0</v>
      </c>
      <c r="AK306" s="183">
        <v>0</v>
      </c>
      <c r="AL306" s="183">
        <v>0</v>
      </c>
      <c r="AM306" s="183">
        <v>0</v>
      </c>
      <c r="AN306" s="183">
        <v>0</v>
      </c>
      <c r="AO306" s="183">
        <v>0</v>
      </c>
      <c r="AP306" s="183">
        <v>0</v>
      </c>
      <c r="AQ306" s="183">
        <v>0</v>
      </c>
      <c r="AR306" s="183">
        <v>0</v>
      </c>
      <c r="AS306" s="183">
        <v>0</v>
      </c>
      <c r="AT306" s="183">
        <v>0</v>
      </c>
      <c r="AU306" s="183">
        <v>0</v>
      </c>
      <c r="AV306" s="183">
        <v>0</v>
      </c>
      <c r="AW306" s="183">
        <v>0</v>
      </c>
      <c r="AX306" s="183">
        <v>0</v>
      </c>
      <c r="AY306" s="183">
        <v>0</v>
      </c>
      <c r="AZ306" s="183">
        <v>0</v>
      </c>
      <c r="BA306" s="183">
        <v>0</v>
      </c>
      <c r="BB306" s="183">
        <v>0</v>
      </c>
      <c r="BC306" s="183">
        <v>0</v>
      </c>
      <c r="BD306" s="183">
        <v>0</v>
      </c>
      <c r="BE306" s="183">
        <v>0</v>
      </c>
      <c r="BF306" s="183">
        <v>0</v>
      </c>
      <c r="BG306" s="183">
        <v>0</v>
      </c>
      <c r="BH306" s="183">
        <v>0</v>
      </c>
      <c r="BI306" s="183">
        <v>0</v>
      </c>
      <c r="BJ306" s="183">
        <v>1500</v>
      </c>
      <c r="BK306" s="183">
        <v>0</v>
      </c>
      <c r="BL306" s="183">
        <v>0</v>
      </c>
      <c r="BM306" s="183">
        <v>0</v>
      </c>
      <c r="BN306" s="183">
        <v>0</v>
      </c>
      <c r="BO306" s="183">
        <v>0</v>
      </c>
      <c r="BP306" s="183">
        <v>0</v>
      </c>
      <c r="BQ306" s="183">
        <v>0</v>
      </c>
      <c r="BR306" s="183">
        <v>0</v>
      </c>
      <c r="BS306" s="183">
        <v>0</v>
      </c>
      <c r="BT306" s="183">
        <v>0</v>
      </c>
      <c r="BU306" s="183">
        <v>0</v>
      </c>
      <c r="BV306" s="183">
        <v>0</v>
      </c>
      <c r="BW306" s="183">
        <v>0</v>
      </c>
      <c r="BX306" s="183">
        <v>0</v>
      </c>
      <c r="BY306" s="183">
        <v>0</v>
      </c>
      <c r="BZ306" s="183">
        <v>0</v>
      </c>
      <c r="CA306" s="183">
        <v>0</v>
      </c>
      <c r="CB306" s="183">
        <v>0</v>
      </c>
      <c r="CC306" s="205">
        <f t="shared" si="47"/>
        <v>201500</v>
      </c>
      <c r="CD306" s="101"/>
      <c r="CE306" s="101"/>
      <c r="CF306" s="101"/>
      <c r="CG306" s="101"/>
      <c r="CH306" s="101"/>
      <c r="CI306" s="101"/>
    </row>
    <row r="307" spans="1:87" s="102" customFormat="1">
      <c r="A307" s="134" t="s">
        <v>1649</v>
      </c>
      <c r="B307" s="295" t="s">
        <v>47</v>
      </c>
      <c r="C307" s="296" t="s">
        <v>48</v>
      </c>
      <c r="D307" s="297">
        <v>51130</v>
      </c>
      <c r="E307" s="103" t="s">
        <v>836</v>
      </c>
      <c r="F307" s="298" t="s">
        <v>892</v>
      </c>
      <c r="G307" s="299" t="s">
        <v>893</v>
      </c>
      <c r="H307" s="204">
        <v>2677.85</v>
      </c>
      <c r="I307" s="204">
        <v>18</v>
      </c>
      <c r="J307" s="204">
        <v>522</v>
      </c>
      <c r="K307" s="204">
        <v>369</v>
      </c>
      <c r="L307" s="204">
        <v>246</v>
      </c>
      <c r="M307" s="204">
        <v>114</v>
      </c>
      <c r="N307" s="204">
        <v>515.51</v>
      </c>
      <c r="O307" s="204">
        <v>0</v>
      </c>
      <c r="P307" s="204">
        <v>280</v>
      </c>
      <c r="Q307" s="204">
        <v>24381.37</v>
      </c>
      <c r="R307" s="204">
        <v>433</v>
      </c>
      <c r="S307" s="204">
        <v>36</v>
      </c>
      <c r="T307" s="204">
        <v>294</v>
      </c>
      <c r="U307" s="204">
        <v>801</v>
      </c>
      <c r="V307" s="204">
        <v>4072</v>
      </c>
      <c r="W307" s="204">
        <v>0</v>
      </c>
      <c r="X307" s="204">
        <v>0</v>
      </c>
      <c r="Y307" s="204">
        <v>20</v>
      </c>
      <c r="Z307" s="204">
        <v>75990.48</v>
      </c>
      <c r="AA307" s="204">
        <v>231</v>
      </c>
      <c r="AB307" s="204">
        <v>0</v>
      </c>
      <c r="AC307" s="204">
        <v>0</v>
      </c>
      <c r="AD307" s="204">
        <v>42</v>
      </c>
      <c r="AE307" s="204">
        <v>0</v>
      </c>
      <c r="AF307" s="204">
        <v>6</v>
      </c>
      <c r="AG307" s="204">
        <v>0</v>
      </c>
      <c r="AH307" s="204">
        <v>0</v>
      </c>
      <c r="AI307" s="204">
        <v>40425.22</v>
      </c>
      <c r="AJ307" s="204">
        <v>0</v>
      </c>
      <c r="AK307" s="204">
        <v>12</v>
      </c>
      <c r="AL307" s="204">
        <v>48</v>
      </c>
      <c r="AM307" s="204">
        <v>12</v>
      </c>
      <c r="AN307" s="204">
        <v>24</v>
      </c>
      <c r="AO307" s="204">
        <v>6</v>
      </c>
      <c r="AP307" s="204">
        <v>18</v>
      </c>
      <c r="AQ307" s="204">
        <v>12</v>
      </c>
      <c r="AR307" s="204">
        <v>24</v>
      </c>
      <c r="AS307" s="204">
        <v>42</v>
      </c>
      <c r="AT307" s="204">
        <v>0</v>
      </c>
      <c r="AU307" s="204">
        <v>1083</v>
      </c>
      <c r="AV307" s="204">
        <v>6</v>
      </c>
      <c r="AW307" s="204">
        <v>164</v>
      </c>
      <c r="AX307" s="204">
        <v>0</v>
      </c>
      <c r="AY307" s="204">
        <v>282</v>
      </c>
      <c r="AZ307" s="204">
        <v>0</v>
      </c>
      <c r="BA307" s="204">
        <v>36</v>
      </c>
      <c r="BB307" s="204">
        <v>89504.63</v>
      </c>
      <c r="BC307" s="204">
        <v>234</v>
      </c>
      <c r="BD307" s="204">
        <v>400</v>
      </c>
      <c r="BE307" s="204">
        <v>1956</v>
      </c>
      <c r="BF307" s="204">
        <v>78</v>
      </c>
      <c r="BG307" s="204">
        <v>183</v>
      </c>
      <c r="BH307" s="204">
        <v>8175.87</v>
      </c>
      <c r="BI307" s="204">
        <v>258</v>
      </c>
      <c r="BJ307" s="204">
        <v>222</v>
      </c>
      <c r="BK307" s="204">
        <v>4326</v>
      </c>
      <c r="BL307" s="204">
        <v>204</v>
      </c>
      <c r="BM307" s="204">
        <v>700</v>
      </c>
      <c r="BN307" s="204">
        <v>732</v>
      </c>
      <c r="BO307" s="204">
        <v>376</v>
      </c>
      <c r="BP307" s="204">
        <v>384</v>
      </c>
      <c r="BQ307" s="204">
        <v>346</v>
      </c>
      <c r="BR307" s="204">
        <v>286</v>
      </c>
      <c r="BS307" s="204">
        <v>377</v>
      </c>
      <c r="BT307" s="204">
        <v>13964.91</v>
      </c>
      <c r="BU307" s="204">
        <v>12</v>
      </c>
      <c r="BV307" s="204">
        <v>0</v>
      </c>
      <c r="BW307" s="204">
        <v>456</v>
      </c>
      <c r="BX307" s="204">
        <v>92</v>
      </c>
      <c r="BY307" s="204">
        <v>319</v>
      </c>
      <c r="BZ307" s="204">
        <v>36</v>
      </c>
      <c r="CA307" s="204">
        <v>36</v>
      </c>
      <c r="CB307" s="204">
        <v>12</v>
      </c>
      <c r="CC307" s="205">
        <f t="shared" si="47"/>
        <v>276913.83999999997</v>
      </c>
      <c r="CD307" s="101"/>
      <c r="CE307" s="101"/>
      <c r="CF307" s="101"/>
      <c r="CG307" s="101"/>
      <c r="CH307" s="101"/>
      <c r="CI307" s="101"/>
    </row>
    <row r="308" spans="1:87" s="102" customFormat="1">
      <c r="A308" s="134" t="s">
        <v>1649</v>
      </c>
      <c r="B308" s="295" t="s">
        <v>47</v>
      </c>
      <c r="C308" s="296" t="s">
        <v>48</v>
      </c>
      <c r="D308" s="297">
        <v>51130</v>
      </c>
      <c r="E308" s="103" t="s">
        <v>836</v>
      </c>
      <c r="F308" s="298" t="s">
        <v>894</v>
      </c>
      <c r="G308" s="299" t="s">
        <v>895</v>
      </c>
      <c r="H308" s="204">
        <v>387500</v>
      </c>
      <c r="I308" s="204">
        <v>0</v>
      </c>
      <c r="J308" s="204">
        <v>0</v>
      </c>
      <c r="K308" s="204">
        <v>0</v>
      </c>
      <c r="L308" s="204">
        <v>0</v>
      </c>
      <c r="M308" s="204">
        <v>0</v>
      </c>
      <c r="N308" s="204">
        <v>0</v>
      </c>
      <c r="O308" s="204">
        <v>0</v>
      </c>
      <c r="P308" s="204">
        <v>0</v>
      </c>
      <c r="Q308" s="204">
        <v>0</v>
      </c>
      <c r="R308" s="204">
        <v>0</v>
      </c>
      <c r="S308" s="204">
        <v>0</v>
      </c>
      <c r="T308" s="204">
        <v>0</v>
      </c>
      <c r="U308" s="204">
        <v>0</v>
      </c>
      <c r="V308" s="204">
        <v>0</v>
      </c>
      <c r="W308" s="204">
        <v>0</v>
      </c>
      <c r="X308" s="204">
        <v>0</v>
      </c>
      <c r="Y308" s="204">
        <v>0</v>
      </c>
      <c r="Z308" s="204">
        <v>0</v>
      </c>
      <c r="AA308" s="204">
        <v>0</v>
      </c>
      <c r="AB308" s="204">
        <v>0</v>
      </c>
      <c r="AC308" s="204">
        <v>0</v>
      </c>
      <c r="AD308" s="204">
        <v>0</v>
      </c>
      <c r="AE308" s="204">
        <v>0</v>
      </c>
      <c r="AF308" s="204">
        <v>0</v>
      </c>
      <c r="AG308" s="204">
        <v>0</v>
      </c>
      <c r="AH308" s="204">
        <v>0</v>
      </c>
      <c r="AI308" s="204">
        <v>0</v>
      </c>
      <c r="AJ308" s="204">
        <v>0</v>
      </c>
      <c r="AK308" s="204">
        <v>0</v>
      </c>
      <c r="AL308" s="204">
        <v>0</v>
      </c>
      <c r="AM308" s="204">
        <v>0</v>
      </c>
      <c r="AN308" s="204">
        <v>0</v>
      </c>
      <c r="AO308" s="204">
        <v>0</v>
      </c>
      <c r="AP308" s="204">
        <v>117030.5</v>
      </c>
      <c r="AQ308" s="204">
        <v>0</v>
      </c>
      <c r="AR308" s="204">
        <v>0</v>
      </c>
      <c r="AS308" s="204">
        <v>0</v>
      </c>
      <c r="AT308" s="204">
        <v>0</v>
      </c>
      <c r="AU308" s="204">
        <v>0</v>
      </c>
      <c r="AV308" s="204">
        <v>0</v>
      </c>
      <c r="AW308" s="204">
        <v>0</v>
      </c>
      <c r="AX308" s="204">
        <v>0</v>
      </c>
      <c r="AY308" s="204">
        <v>0</v>
      </c>
      <c r="AZ308" s="204">
        <v>0</v>
      </c>
      <c r="BA308" s="204">
        <v>0</v>
      </c>
      <c r="BB308" s="204">
        <v>0</v>
      </c>
      <c r="BC308" s="204">
        <v>0</v>
      </c>
      <c r="BD308" s="204">
        <v>0</v>
      </c>
      <c r="BE308" s="204">
        <v>0</v>
      </c>
      <c r="BF308" s="204">
        <v>0</v>
      </c>
      <c r="BG308" s="204">
        <v>0</v>
      </c>
      <c r="BH308" s="204">
        <v>0</v>
      </c>
      <c r="BI308" s="204">
        <v>9928.1</v>
      </c>
      <c r="BJ308" s="204">
        <v>0</v>
      </c>
      <c r="BK308" s="204">
        <v>0</v>
      </c>
      <c r="BL308" s="204">
        <v>0</v>
      </c>
      <c r="BM308" s="204">
        <v>1527285</v>
      </c>
      <c r="BN308" s="204">
        <v>0</v>
      </c>
      <c r="BO308" s="204">
        <v>0</v>
      </c>
      <c r="BP308" s="204">
        <v>0</v>
      </c>
      <c r="BQ308" s="204">
        <v>0</v>
      </c>
      <c r="BR308" s="204">
        <v>0</v>
      </c>
      <c r="BS308" s="204">
        <v>0</v>
      </c>
      <c r="BT308" s="204">
        <v>495500</v>
      </c>
      <c r="BU308" s="204">
        <v>0</v>
      </c>
      <c r="BV308" s="204">
        <v>0</v>
      </c>
      <c r="BW308" s="204">
        <v>0</v>
      </c>
      <c r="BX308" s="204">
        <v>92384</v>
      </c>
      <c r="BY308" s="204">
        <v>0</v>
      </c>
      <c r="BZ308" s="204">
        <v>0</v>
      </c>
      <c r="CA308" s="204">
        <v>0</v>
      </c>
      <c r="CB308" s="204">
        <v>0</v>
      </c>
      <c r="CC308" s="205">
        <f t="shared" si="47"/>
        <v>2629627.6</v>
      </c>
      <c r="CD308" s="101"/>
      <c r="CE308" s="101"/>
      <c r="CF308" s="101"/>
      <c r="CG308" s="101"/>
      <c r="CH308" s="101"/>
      <c r="CI308" s="101"/>
    </row>
    <row r="309" spans="1:87" s="102" customFormat="1">
      <c r="A309" s="134" t="s">
        <v>1649</v>
      </c>
      <c r="B309" s="295" t="s">
        <v>47</v>
      </c>
      <c r="C309" s="296" t="s">
        <v>48</v>
      </c>
      <c r="D309" s="297">
        <v>51130</v>
      </c>
      <c r="E309" s="103" t="s">
        <v>836</v>
      </c>
      <c r="F309" s="298" t="s">
        <v>896</v>
      </c>
      <c r="G309" s="299" t="s">
        <v>897</v>
      </c>
      <c r="H309" s="204">
        <v>159379.13</v>
      </c>
      <c r="I309" s="204">
        <v>117404.12</v>
      </c>
      <c r="J309" s="204">
        <v>177714.16</v>
      </c>
      <c r="K309" s="204">
        <v>107802.5</v>
      </c>
      <c r="L309" s="204">
        <v>151750.60999999999</v>
      </c>
      <c r="M309" s="204">
        <v>77840.36</v>
      </c>
      <c r="N309" s="204">
        <v>339675.6</v>
      </c>
      <c r="O309" s="204">
        <v>129230.07</v>
      </c>
      <c r="P309" s="204">
        <v>81904.7</v>
      </c>
      <c r="Q309" s="204">
        <v>255058.74</v>
      </c>
      <c r="R309" s="204">
        <v>47419.6</v>
      </c>
      <c r="S309" s="204">
        <v>146566.38</v>
      </c>
      <c r="T309" s="204">
        <v>0</v>
      </c>
      <c r="U309" s="204">
        <v>147246.91</v>
      </c>
      <c r="V309" s="204">
        <v>48246.3</v>
      </c>
      <c r="W309" s="204">
        <v>213488.54</v>
      </c>
      <c r="X309" s="204">
        <v>27586.74</v>
      </c>
      <c r="Y309" s="204">
        <v>88599.21</v>
      </c>
      <c r="Z309" s="204">
        <v>261533.57</v>
      </c>
      <c r="AA309" s="204">
        <v>251161.22</v>
      </c>
      <c r="AB309" s="204">
        <v>133596.62</v>
      </c>
      <c r="AC309" s="204">
        <v>174701.04</v>
      </c>
      <c r="AD309" s="204">
        <v>98194.76</v>
      </c>
      <c r="AE309" s="204">
        <v>105695.13</v>
      </c>
      <c r="AF309" s="204">
        <v>164750.51</v>
      </c>
      <c r="AG309" s="204">
        <v>150010.16</v>
      </c>
      <c r="AH309" s="204">
        <v>94150.37</v>
      </c>
      <c r="AI309" s="204">
        <v>335341.21000000002</v>
      </c>
      <c r="AJ309" s="204">
        <v>63183.9</v>
      </c>
      <c r="AK309" s="204">
        <v>39140.6</v>
      </c>
      <c r="AL309" s="204">
        <v>81147.12</v>
      </c>
      <c r="AM309" s="204">
        <v>49439.35</v>
      </c>
      <c r="AN309" s="204">
        <v>0</v>
      </c>
      <c r="AO309" s="204">
        <v>74550.16</v>
      </c>
      <c r="AP309" s="204">
        <v>39394.660000000003</v>
      </c>
      <c r="AQ309" s="204">
        <v>51220.04</v>
      </c>
      <c r="AR309" s="204">
        <v>86015.5</v>
      </c>
      <c r="AS309" s="204">
        <v>84758.28</v>
      </c>
      <c r="AT309" s="204">
        <v>38075.42</v>
      </c>
      <c r="AU309" s="204">
        <v>105788.82</v>
      </c>
      <c r="AV309" s="204">
        <v>112413.3</v>
      </c>
      <c r="AW309" s="204">
        <v>106117.25</v>
      </c>
      <c r="AX309" s="204">
        <v>83038.429999999993</v>
      </c>
      <c r="AY309" s="204">
        <v>32294.1</v>
      </c>
      <c r="AZ309" s="204">
        <v>49228.39</v>
      </c>
      <c r="BA309" s="204">
        <v>53349.13</v>
      </c>
      <c r="BB309" s="204">
        <v>180675.92</v>
      </c>
      <c r="BC309" s="204">
        <v>152256.84</v>
      </c>
      <c r="BD309" s="204">
        <v>40380.74</v>
      </c>
      <c r="BE309" s="204">
        <v>0</v>
      </c>
      <c r="BF309" s="204">
        <v>117237.69</v>
      </c>
      <c r="BG309" s="204">
        <v>0</v>
      </c>
      <c r="BH309" s="204">
        <v>94748.5</v>
      </c>
      <c r="BI309" s="204">
        <v>75302.320000000007</v>
      </c>
      <c r="BJ309" s="204">
        <v>76744.679999999993</v>
      </c>
      <c r="BK309" s="204">
        <v>46138.400000000001</v>
      </c>
      <c r="BL309" s="204">
        <v>51610.38</v>
      </c>
      <c r="BM309" s="204">
        <v>207866.69</v>
      </c>
      <c r="BN309" s="204">
        <v>208011.21</v>
      </c>
      <c r="BO309" s="204">
        <v>99113.03</v>
      </c>
      <c r="BP309" s="204">
        <v>2902.91</v>
      </c>
      <c r="BQ309" s="204">
        <v>132132.01999999999</v>
      </c>
      <c r="BR309" s="204">
        <v>79001.460000000006</v>
      </c>
      <c r="BS309" s="204">
        <v>78134.87</v>
      </c>
      <c r="BT309" s="204">
        <v>124691.17</v>
      </c>
      <c r="BU309" s="204">
        <v>28697.4</v>
      </c>
      <c r="BV309" s="204">
        <v>114481.02</v>
      </c>
      <c r="BW309" s="204">
        <v>63718.42</v>
      </c>
      <c r="BX309" s="204">
        <v>126032.09</v>
      </c>
      <c r="BY309" s="204">
        <v>109796.98</v>
      </c>
      <c r="BZ309" s="204">
        <v>72034.539999999994</v>
      </c>
      <c r="CA309" s="204">
        <v>55903.22</v>
      </c>
      <c r="CB309" s="204">
        <v>106077.19</v>
      </c>
      <c r="CC309" s="205">
        <f t="shared" si="47"/>
        <v>7678892.4000000013</v>
      </c>
      <c r="CD309" s="101"/>
      <c r="CE309" s="101"/>
      <c r="CF309" s="101"/>
      <c r="CG309" s="101"/>
      <c r="CH309" s="101"/>
      <c r="CI309" s="101"/>
    </row>
    <row r="310" spans="1:87" s="102" customFormat="1">
      <c r="A310" s="134" t="s">
        <v>1649</v>
      </c>
      <c r="B310" s="295" t="s">
        <v>47</v>
      </c>
      <c r="C310" s="296" t="s">
        <v>48</v>
      </c>
      <c r="D310" s="297"/>
      <c r="E310" s="103"/>
      <c r="F310" s="298" t="s">
        <v>898</v>
      </c>
      <c r="G310" s="299" t="s">
        <v>899</v>
      </c>
      <c r="H310" s="204">
        <v>0</v>
      </c>
      <c r="I310" s="204">
        <v>1870</v>
      </c>
      <c r="J310" s="204">
        <v>0</v>
      </c>
      <c r="K310" s="204">
        <v>0</v>
      </c>
      <c r="L310" s="204">
        <v>400</v>
      </c>
      <c r="M310" s="204">
        <v>11375</v>
      </c>
      <c r="N310" s="204">
        <v>7075</v>
      </c>
      <c r="O310" s="204">
        <v>0</v>
      </c>
      <c r="P310" s="204">
        <v>0</v>
      </c>
      <c r="Q310" s="204">
        <v>54000</v>
      </c>
      <c r="R310" s="204">
        <v>0</v>
      </c>
      <c r="S310" s="204">
        <v>0</v>
      </c>
      <c r="T310" s="204">
        <v>0</v>
      </c>
      <c r="U310" s="204">
        <v>0</v>
      </c>
      <c r="V310" s="204">
        <v>0</v>
      </c>
      <c r="W310" s="204">
        <v>0</v>
      </c>
      <c r="X310" s="204">
        <v>0</v>
      </c>
      <c r="Y310" s="204">
        <v>0</v>
      </c>
      <c r="Z310" s="204">
        <v>0</v>
      </c>
      <c r="AA310" s="204">
        <v>0</v>
      </c>
      <c r="AB310" s="204">
        <v>2400</v>
      </c>
      <c r="AC310" s="204">
        <v>0</v>
      </c>
      <c r="AD310" s="204">
        <v>0</v>
      </c>
      <c r="AE310" s="204">
        <v>7573</v>
      </c>
      <c r="AF310" s="204">
        <v>10350</v>
      </c>
      <c r="AG310" s="204">
        <v>0</v>
      </c>
      <c r="AH310" s="204">
        <v>11325</v>
      </c>
      <c r="AI310" s="204">
        <v>95050</v>
      </c>
      <c r="AJ310" s="204">
        <v>0</v>
      </c>
      <c r="AK310" s="204">
        <v>0</v>
      </c>
      <c r="AL310" s="204">
        <v>0</v>
      </c>
      <c r="AM310" s="204">
        <v>0</v>
      </c>
      <c r="AN310" s="204">
        <v>0</v>
      </c>
      <c r="AO310" s="204">
        <v>0</v>
      </c>
      <c r="AP310" s="204">
        <v>4200</v>
      </c>
      <c r="AQ310" s="204">
        <v>4125</v>
      </c>
      <c r="AR310" s="204">
        <v>0</v>
      </c>
      <c r="AS310" s="204">
        <v>0</v>
      </c>
      <c r="AT310" s="204">
        <v>0</v>
      </c>
      <c r="AU310" s="204">
        <v>0</v>
      </c>
      <c r="AV310" s="204">
        <v>0</v>
      </c>
      <c r="AW310" s="204">
        <v>0</v>
      </c>
      <c r="AX310" s="204">
        <v>0</v>
      </c>
      <c r="AY310" s="204">
        <v>0</v>
      </c>
      <c r="AZ310" s="204">
        <v>0</v>
      </c>
      <c r="BA310" s="204">
        <v>0</v>
      </c>
      <c r="BB310" s="204">
        <v>0</v>
      </c>
      <c r="BC310" s="204">
        <v>0</v>
      </c>
      <c r="BD310" s="204">
        <v>53730</v>
      </c>
      <c r="BE310" s="204">
        <v>0</v>
      </c>
      <c r="BF310" s="204">
        <v>14390</v>
      </c>
      <c r="BG310" s="204">
        <v>0</v>
      </c>
      <c r="BH310" s="204">
        <v>0</v>
      </c>
      <c r="BI310" s="204">
        <v>0</v>
      </c>
      <c r="BJ310" s="204">
        <v>0</v>
      </c>
      <c r="BK310" s="204">
        <v>0</v>
      </c>
      <c r="BL310" s="204">
        <v>0</v>
      </c>
      <c r="BM310" s="204">
        <v>600</v>
      </c>
      <c r="BN310" s="204">
        <v>0</v>
      </c>
      <c r="BO310" s="204">
        <v>2160</v>
      </c>
      <c r="BP310" s="204">
        <v>0</v>
      </c>
      <c r="BQ310" s="204">
        <v>0</v>
      </c>
      <c r="BR310" s="204">
        <v>0</v>
      </c>
      <c r="BS310" s="204">
        <v>0</v>
      </c>
      <c r="BT310" s="204">
        <v>0</v>
      </c>
      <c r="BU310" s="204">
        <v>0</v>
      </c>
      <c r="BV310" s="204">
        <v>1600</v>
      </c>
      <c r="BW310" s="204">
        <v>21450</v>
      </c>
      <c r="BX310" s="204">
        <v>1600</v>
      </c>
      <c r="BY310" s="204">
        <v>0</v>
      </c>
      <c r="BZ310" s="204">
        <v>0</v>
      </c>
      <c r="CA310" s="204">
        <v>0</v>
      </c>
      <c r="CB310" s="204">
        <v>0</v>
      </c>
      <c r="CC310" s="205">
        <f t="shared" si="47"/>
        <v>305273</v>
      </c>
      <c r="CD310" s="101"/>
      <c r="CE310" s="101"/>
      <c r="CF310" s="101"/>
      <c r="CG310" s="101"/>
      <c r="CH310" s="101"/>
      <c r="CI310" s="101"/>
    </row>
    <row r="311" spans="1:87" s="102" customFormat="1">
      <c r="A311" s="134" t="s">
        <v>1649</v>
      </c>
      <c r="B311" s="295" t="s">
        <v>47</v>
      </c>
      <c r="C311" s="296" t="s">
        <v>48</v>
      </c>
      <c r="D311" s="297">
        <v>51130</v>
      </c>
      <c r="E311" s="103" t="s">
        <v>836</v>
      </c>
      <c r="F311" s="298" t="s">
        <v>900</v>
      </c>
      <c r="G311" s="299" t="s">
        <v>901</v>
      </c>
      <c r="H311" s="250">
        <v>0</v>
      </c>
      <c r="I311" s="250">
        <v>0</v>
      </c>
      <c r="J311" s="250">
        <v>0</v>
      </c>
      <c r="K311" s="250">
        <v>0</v>
      </c>
      <c r="L311" s="250">
        <v>0</v>
      </c>
      <c r="M311" s="250">
        <v>0</v>
      </c>
      <c r="N311" s="250">
        <v>0</v>
      </c>
      <c r="O311" s="250">
        <v>0</v>
      </c>
      <c r="P311" s="250">
        <v>0</v>
      </c>
      <c r="Q311" s="250">
        <v>0</v>
      </c>
      <c r="R311" s="250">
        <v>0</v>
      </c>
      <c r="S311" s="250">
        <v>0</v>
      </c>
      <c r="T311" s="250">
        <v>0</v>
      </c>
      <c r="U311" s="250">
        <v>0</v>
      </c>
      <c r="V311" s="250">
        <v>0</v>
      </c>
      <c r="W311" s="250">
        <v>0</v>
      </c>
      <c r="X311" s="250">
        <v>0</v>
      </c>
      <c r="Y311" s="250">
        <v>0</v>
      </c>
      <c r="Z311" s="250">
        <v>0</v>
      </c>
      <c r="AA311" s="250">
        <v>0</v>
      </c>
      <c r="AB311" s="250">
        <v>0</v>
      </c>
      <c r="AC311" s="250">
        <v>0</v>
      </c>
      <c r="AD311" s="250">
        <v>0</v>
      </c>
      <c r="AE311" s="250">
        <v>0</v>
      </c>
      <c r="AF311" s="250">
        <v>0</v>
      </c>
      <c r="AG311" s="250">
        <v>0</v>
      </c>
      <c r="AH311" s="250">
        <v>0</v>
      </c>
      <c r="AI311" s="250">
        <v>0</v>
      </c>
      <c r="AJ311" s="250">
        <v>0</v>
      </c>
      <c r="AK311" s="250">
        <v>0</v>
      </c>
      <c r="AL311" s="250">
        <v>0</v>
      </c>
      <c r="AM311" s="250">
        <v>0</v>
      </c>
      <c r="AN311" s="250">
        <v>0</v>
      </c>
      <c r="AO311" s="250">
        <v>0</v>
      </c>
      <c r="AP311" s="250">
        <v>0</v>
      </c>
      <c r="AQ311" s="250">
        <v>0</v>
      </c>
      <c r="AR311" s="250">
        <v>0</v>
      </c>
      <c r="AS311" s="250">
        <v>0</v>
      </c>
      <c r="AT311" s="250">
        <v>0</v>
      </c>
      <c r="AU311" s="250">
        <v>0</v>
      </c>
      <c r="AV311" s="250">
        <v>0</v>
      </c>
      <c r="AW311" s="250">
        <v>0</v>
      </c>
      <c r="AX311" s="250">
        <v>0</v>
      </c>
      <c r="AY311" s="250">
        <v>0</v>
      </c>
      <c r="AZ311" s="250">
        <v>0</v>
      </c>
      <c r="BA311" s="250">
        <v>0</v>
      </c>
      <c r="BB311" s="250">
        <v>0</v>
      </c>
      <c r="BC311" s="250">
        <v>0</v>
      </c>
      <c r="BD311" s="250">
        <v>0</v>
      </c>
      <c r="BE311" s="250">
        <v>0</v>
      </c>
      <c r="BF311" s="250">
        <v>0</v>
      </c>
      <c r="BG311" s="250">
        <v>0</v>
      </c>
      <c r="BH311" s="250">
        <v>0</v>
      </c>
      <c r="BI311" s="250">
        <v>0</v>
      </c>
      <c r="BJ311" s="250">
        <v>0</v>
      </c>
      <c r="BK311" s="250">
        <v>0</v>
      </c>
      <c r="BL311" s="250">
        <v>0</v>
      </c>
      <c r="BM311" s="250">
        <v>0</v>
      </c>
      <c r="BN311" s="250">
        <v>0</v>
      </c>
      <c r="BO311" s="250">
        <v>0</v>
      </c>
      <c r="BP311" s="250">
        <v>0</v>
      </c>
      <c r="BQ311" s="250">
        <v>0</v>
      </c>
      <c r="BR311" s="250">
        <v>0</v>
      </c>
      <c r="BS311" s="250">
        <v>0</v>
      </c>
      <c r="BT311" s="250">
        <v>0</v>
      </c>
      <c r="BU311" s="250">
        <v>0</v>
      </c>
      <c r="BV311" s="250">
        <v>0</v>
      </c>
      <c r="BW311" s="250">
        <v>0</v>
      </c>
      <c r="BX311" s="250">
        <v>0</v>
      </c>
      <c r="BY311" s="250">
        <v>0</v>
      </c>
      <c r="BZ311" s="250">
        <v>0</v>
      </c>
      <c r="CA311" s="250">
        <v>0</v>
      </c>
      <c r="CB311" s="250">
        <v>0</v>
      </c>
      <c r="CC311" s="205">
        <f t="shared" si="47"/>
        <v>0</v>
      </c>
      <c r="CD311" s="101"/>
      <c r="CE311" s="101"/>
      <c r="CF311" s="101"/>
      <c r="CG311" s="101"/>
      <c r="CH311" s="101"/>
      <c r="CI311" s="101"/>
    </row>
    <row r="312" spans="1:87" s="102" customFormat="1">
      <c r="A312" s="134" t="s">
        <v>1649</v>
      </c>
      <c r="B312" s="295" t="s">
        <v>47</v>
      </c>
      <c r="C312" s="296" t="s">
        <v>48</v>
      </c>
      <c r="D312" s="297"/>
      <c r="E312" s="103"/>
      <c r="F312" s="298" t="s">
        <v>902</v>
      </c>
      <c r="G312" s="299" t="s">
        <v>903</v>
      </c>
      <c r="H312" s="204">
        <v>1584500</v>
      </c>
      <c r="I312" s="204">
        <v>0</v>
      </c>
      <c r="J312" s="204">
        <v>0</v>
      </c>
      <c r="K312" s="204">
        <v>0</v>
      </c>
      <c r="L312" s="204">
        <v>0</v>
      </c>
      <c r="M312" s="204">
        <v>0</v>
      </c>
      <c r="N312" s="204">
        <v>0</v>
      </c>
      <c r="O312" s="204">
        <v>0</v>
      </c>
      <c r="P312" s="204">
        <v>0</v>
      </c>
      <c r="Q312" s="204">
        <v>0</v>
      </c>
      <c r="R312" s="204">
        <v>0</v>
      </c>
      <c r="S312" s="204">
        <v>0</v>
      </c>
      <c r="T312" s="204">
        <v>0</v>
      </c>
      <c r="U312" s="204">
        <v>0</v>
      </c>
      <c r="V312" s="204">
        <v>0</v>
      </c>
      <c r="W312" s="204">
        <v>0</v>
      </c>
      <c r="X312" s="204">
        <v>0</v>
      </c>
      <c r="Y312" s="204">
        <v>0</v>
      </c>
      <c r="Z312" s="204">
        <v>54333.3</v>
      </c>
      <c r="AA312" s="204">
        <v>0</v>
      </c>
      <c r="AB312" s="204">
        <v>0</v>
      </c>
      <c r="AC312" s="204">
        <v>0</v>
      </c>
      <c r="AD312" s="204">
        <v>0</v>
      </c>
      <c r="AE312" s="204">
        <v>0</v>
      </c>
      <c r="AF312" s="204">
        <v>0</v>
      </c>
      <c r="AG312" s="204">
        <v>0</v>
      </c>
      <c r="AH312" s="204">
        <v>0</v>
      </c>
      <c r="AI312" s="204">
        <v>0</v>
      </c>
      <c r="AJ312" s="204">
        <v>0</v>
      </c>
      <c r="AK312" s="204">
        <v>0</v>
      </c>
      <c r="AL312" s="204">
        <v>0</v>
      </c>
      <c r="AM312" s="204">
        <v>0</v>
      </c>
      <c r="AN312" s="204">
        <v>0</v>
      </c>
      <c r="AO312" s="204">
        <v>0</v>
      </c>
      <c r="AP312" s="204">
        <v>0</v>
      </c>
      <c r="AQ312" s="204">
        <v>0</v>
      </c>
      <c r="AR312" s="204">
        <v>0</v>
      </c>
      <c r="AS312" s="204">
        <v>0</v>
      </c>
      <c r="AT312" s="204">
        <v>0</v>
      </c>
      <c r="AU312" s="204">
        <v>0</v>
      </c>
      <c r="AV312" s="204">
        <v>0</v>
      </c>
      <c r="AW312" s="204">
        <v>0</v>
      </c>
      <c r="AX312" s="204">
        <v>0</v>
      </c>
      <c r="AY312" s="204">
        <v>0</v>
      </c>
      <c r="AZ312" s="204">
        <v>0</v>
      </c>
      <c r="BA312" s="204">
        <v>0</v>
      </c>
      <c r="BB312" s="204">
        <v>0</v>
      </c>
      <c r="BC312" s="204">
        <v>0</v>
      </c>
      <c r="BD312" s="204">
        <v>64500</v>
      </c>
      <c r="BE312" s="204">
        <v>0</v>
      </c>
      <c r="BF312" s="204">
        <v>0</v>
      </c>
      <c r="BG312" s="204">
        <v>0</v>
      </c>
      <c r="BH312" s="204">
        <v>0</v>
      </c>
      <c r="BI312" s="204">
        <v>0</v>
      </c>
      <c r="BJ312" s="204">
        <v>0</v>
      </c>
      <c r="BK312" s="204">
        <v>0</v>
      </c>
      <c r="BL312" s="204">
        <v>0</v>
      </c>
      <c r="BM312" s="204">
        <v>0</v>
      </c>
      <c r="BN312" s="204">
        <v>0</v>
      </c>
      <c r="BO312" s="204">
        <v>0</v>
      </c>
      <c r="BP312" s="204">
        <v>0</v>
      </c>
      <c r="BQ312" s="204">
        <v>0</v>
      </c>
      <c r="BR312" s="204">
        <v>0</v>
      </c>
      <c r="BS312" s="204">
        <v>0</v>
      </c>
      <c r="BT312" s="204">
        <v>0</v>
      </c>
      <c r="BU312" s="204">
        <v>0</v>
      </c>
      <c r="BV312" s="204">
        <v>0</v>
      </c>
      <c r="BW312" s="204">
        <v>0</v>
      </c>
      <c r="BX312" s="204">
        <v>0</v>
      </c>
      <c r="BY312" s="204">
        <v>0</v>
      </c>
      <c r="BZ312" s="204">
        <v>0</v>
      </c>
      <c r="CA312" s="204">
        <v>0</v>
      </c>
      <c r="CB312" s="204">
        <v>0</v>
      </c>
      <c r="CC312" s="205">
        <f t="shared" si="47"/>
        <v>1703333.3</v>
      </c>
      <c r="CD312" s="101"/>
      <c r="CE312" s="101"/>
      <c r="CF312" s="101"/>
      <c r="CG312" s="101"/>
      <c r="CH312" s="101"/>
      <c r="CI312" s="101"/>
    </row>
    <row r="313" spans="1:87" s="102" customFormat="1">
      <c r="A313" s="134" t="s">
        <v>1649</v>
      </c>
      <c r="B313" s="295" t="s">
        <v>47</v>
      </c>
      <c r="C313" s="296" t="s">
        <v>48</v>
      </c>
      <c r="D313" s="297">
        <v>51130</v>
      </c>
      <c r="E313" s="103" t="s">
        <v>836</v>
      </c>
      <c r="F313" s="298" t="s">
        <v>904</v>
      </c>
      <c r="G313" s="299" t="s">
        <v>905</v>
      </c>
      <c r="H313" s="204">
        <v>0</v>
      </c>
      <c r="I313" s="204">
        <v>0</v>
      </c>
      <c r="J313" s="204">
        <v>1450285.62</v>
      </c>
      <c r="K313" s="204">
        <v>0</v>
      </c>
      <c r="L313" s="204">
        <v>0</v>
      </c>
      <c r="M313" s="204">
        <v>0</v>
      </c>
      <c r="N313" s="204">
        <v>0</v>
      </c>
      <c r="O313" s="204">
        <v>0</v>
      </c>
      <c r="P313" s="204">
        <v>0</v>
      </c>
      <c r="Q313" s="204">
        <v>2942500</v>
      </c>
      <c r="R313" s="204">
        <v>0</v>
      </c>
      <c r="S313" s="204">
        <v>0</v>
      </c>
      <c r="T313" s="204">
        <v>0</v>
      </c>
      <c r="U313" s="204">
        <v>0</v>
      </c>
      <c r="V313" s="204">
        <v>0</v>
      </c>
      <c r="W313" s="204">
        <v>0</v>
      </c>
      <c r="X313" s="204">
        <v>0</v>
      </c>
      <c r="Y313" s="204">
        <v>0</v>
      </c>
      <c r="Z313" s="204">
        <v>5383722.7699999996</v>
      </c>
      <c r="AA313" s="204">
        <v>18000</v>
      </c>
      <c r="AB313" s="204">
        <v>33705</v>
      </c>
      <c r="AC313" s="204">
        <v>101870</v>
      </c>
      <c r="AD313" s="204">
        <v>529500</v>
      </c>
      <c r="AE313" s="204">
        <v>318950</v>
      </c>
      <c r="AF313" s="204">
        <v>893750</v>
      </c>
      <c r="AG313" s="204">
        <v>0</v>
      </c>
      <c r="AH313" s="204">
        <v>0</v>
      </c>
      <c r="AI313" s="204">
        <v>2714846.8</v>
      </c>
      <c r="AJ313" s="204">
        <v>0</v>
      </c>
      <c r="AK313" s="204">
        <v>199935.52</v>
      </c>
      <c r="AL313" s="204">
        <v>409400</v>
      </c>
      <c r="AM313" s="204">
        <v>220800</v>
      </c>
      <c r="AN313" s="204">
        <v>0</v>
      </c>
      <c r="AO313" s="204">
        <v>0</v>
      </c>
      <c r="AP313" s="204">
        <v>230000</v>
      </c>
      <c r="AQ313" s="204">
        <v>338448.15</v>
      </c>
      <c r="AR313" s="204">
        <v>184000</v>
      </c>
      <c r="AS313" s="204">
        <v>335115.15000000002</v>
      </c>
      <c r="AT313" s="204">
        <v>317775.38</v>
      </c>
      <c r="AU313" s="204">
        <v>0</v>
      </c>
      <c r="AV313" s="204">
        <v>0</v>
      </c>
      <c r="AW313" s="204">
        <v>419900</v>
      </c>
      <c r="AX313" s="204">
        <v>289198.59999999998</v>
      </c>
      <c r="AY313" s="204">
        <v>188000</v>
      </c>
      <c r="AZ313" s="204">
        <v>240000</v>
      </c>
      <c r="BA313" s="204">
        <v>702000</v>
      </c>
      <c r="BB313" s="204">
        <v>0</v>
      </c>
      <c r="BC313" s="204">
        <v>0</v>
      </c>
      <c r="BD313" s="204">
        <v>0</v>
      </c>
      <c r="BE313" s="204">
        <v>0</v>
      </c>
      <c r="BF313" s="204">
        <v>0</v>
      </c>
      <c r="BG313" s="204">
        <v>0</v>
      </c>
      <c r="BH313" s="204">
        <v>0</v>
      </c>
      <c r="BI313" s="204">
        <v>28745.15</v>
      </c>
      <c r="BJ313" s="204">
        <v>0</v>
      </c>
      <c r="BK313" s="204">
        <v>0</v>
      </c>
      <c r="BL313" s="204">
        <v>0</v>
      </c>
      <c r="BM313" s="204">
        <v>156500</v>
      </c>
      <c r="BN313" s="204">
        <v>0</v>
      </c>
      <c r="BO313" s="204">
        <v>0</v>
      </c>
      <c r="BP313" s="204">
        <v>0</v>
      </c>
      <c r="BQ313" s="204">
        <v>0</v>
      </c>
      <c r="BR313" s="204">
        <v>0</v>
      </c>
      <c r="BS313" s="204">
        <v>0</v>
      </c>
      <c r="BT313" s="204">
        <v>912455.53</v>
      </c>
      <c r="BU313" s="204">
        <v>0</v>
      </c>
      <c r="BV313" s="204">
        <v>0</v>
      </c>
      <c r="BW313" s="204">
        <v>0</v>
      </c>
      <c r="BX313" s="204">
        <v>0</v>
      </c>
      <c r="BY313" s="204">
        <v>3000</v>
      </c>
      <c r="BZ313" s="204">
        <v>0</v>
      </c>
      <c r="CA313" s="204">
        <v>0</v>
      </c>
      <c r="CB313" s="204">
        <v>0</v>
      </c>
      <c r="CC313" s="205">
        <f t="shared" si="47"/>
        <v>19562403.670000002</v>
      </c>
      <c r="CD313" s="101"/>
      <c r="CE313" s="101"/>
      <c r="CF313" s="101"/>
      <c r="CG313" s="101"/>
      <c r="CH313" s="101"/>
      <c r="CI313" s="101"/>
    </row>
    <row r="314" spans="1:87" s="102" customFormat="1">
      <c r="A314" s="134" t="s">
        <v>1649</v>
      </c>
      <c r="B314" s="295" t="s">
        <v>47</v>
      </c>
      <c r="C314" s="296" t="s">
        <v>48</v>
      </c>
      <c r="D314" s="297">
        <v>51130</v>
      </c>
      <c r="E314" s="103" t="s">
        <v>836</v>
      </c>
      <c r="F314" s="298" t="s">
        <v>906</v>
      </c>
      <c r="G314" s="299" t="s">
        <v>907</v>
      </c>
      <c r="H314" s="250">
        <v>0</v>
      </c>
      <c r="I314" s="250">
        <v>0</v>
      </c>
      <c r="J314" s="250">
        <v>0</v>
      </c>
      <c r="K314" s="250">
        <v>0</v>
      </c>
      <c r="L314" s="250">
        <v>0</v>
      </c>
      <c r="M314" s="250">
        <v>0</v>
      </c>
      <c r="N314" s="250">
        <v>0</v>
      </c>
      <c r="O314" s="250">
        <v>0</v>
      </c>
      <c r="P314" s="250">
        <v>0</v>
      </c>
      <c r="Q314" s="250">
        <v>0</v>
      </c>
      <c r="R314" s="250">
        <v>0</v>
      </c>
      <c r="S314" s="250">
        <v>0</v>
      </c>
      <c r="T314" s="250">
        <v>0</v>
      </c>
      <c r="U314" s="250">
        <v>0</v>
      </c>
      <c r="V314" s="250">
        <v>0</v>
      </c>
      <c r="W314" s="250">
        <v>0</v>
      </c>
      <c r="X314" s="250">
        <v>0</v>
      </c>
      <c r="Y314" s="250">
        <v>0</v>
      </c>
      <c r="Z314" s="250">
        <v>0</v>
      </c>
      <c r="AA314" s="250">
        <v>0</v>
      </c>
      <c r="AB314" s="250">
        <v>0</v>
      </c>
      <c r="AC314" s="250">
        <v>0</v>
      </c>
      <c r="AD314" s="250">
        <v>0</v>
      </c>
      <c r="AE314" s="250">
        <v>0</v>
      </c>
      <c r="AF314" s="250">
        <v>0</v>
      </c>
      <c r="AG314" s="250">
        <v>0</v>
      </c>
      <c r="AH314" s="250">
        <v>0</v>
      </c>
      <c r="AI314" s="250">
        <v>0</v>
      </c>
      <c r="AJ314" s="250">
        <v>0</v>
      </c>
      <c r="AK314" s="250">
        <v>0</v>
      </c>
      <c r="AL314" s="250">
        <v>0</v>
      </c>
      <c r="AM314" s="250">
        <v>0</v>
      </c>
      <c r="AN314" s="250">
        <v>0</v>
      </c>
      <c r="AO314" s="250">
        <v>0</v>
      </c>
      <c r="AP314" s="250">
        <v>0</v>
      </c>
      <c r="AQ314" s="250">
        <v>0</v>
      </c>
      <c r="AR314" s="250">
        <v>0</v>
      </c>
      <c r="AS314" s="250">
        <v>0</v>
      </c>
      <c r="AT314" s="250">
        <v>0</v>
      </c>
      <c r="AU314" s="250">
        <v>0</v>
      </c>
      <c r="AV314" s="250">
        <v>0</v>
      </c>
      <c r="AW314" s="250">
        <v>0</v>
      </c>
      <c r="AX314" s="250">
        <v>0</v>
      </c>
      <c r="AY314" s="250">
        <v>0</v>
      </c>
      <c r="AZ314" s="250">
        <v>0</v>
      </c>
      <c r="BA314" s="250">
        <v>0</v>
      </c>
      <c r="BB314" s="250">
        <v>0</v>
      </c>
      <c r="BC314" s="250">
        <v>0</v>
      </c>
      <c r="BD314" s="250">
        <v>0</v>
      </c>
      <c r="BE314" s="250">
        <v>0</v>
      </c>
      <c r="BF314" s="250">
        <v>0</v>
      </c>
      <c r="BG314" s="250">
        <v>0</v>
      </c>
      <c r="BH314" s="250">
        <v>0</v>
      </c>
      <c r="BI314" s="250">
        <v>0</v>
      </c>
      <c r="BJ314" s="250">
        <v>0</v>
      </c>
      <c r="BK314" s="250">
        <v>0</v>
      </c>
      <c r="BL314" s="250">
        <v>0</v>
      </c>
      <c r="BM314" s="250">
        <v>0</v>
      </c>
      <c r="BN314" s="250">
        <v>0</v>
      </c>
      <c r="BO314" s="250">
        <v>0</v>
      </c>
      <c r="BP314" s="250">
        <v>0</v>
      </c>
      <c r="BQ314" s="250">
        <v>0</v>
      </c>
      <c r="BR314" s="250">
        <v>0</v>
      </c>
      <c r="BS314" s="250">
        <v>0</v>
      </c>
      <c r="BT314" s="250">
        <v>0</v>
      </c>
      <c r="BU314" s="250">
        <v>0</v>
      </c>
      <c r="BV314" s="250">
        <v>0</v>
      </c>
      <c r="BW314" s="250">
        <v>0</v>
      </c>
      <c r="BX314" s="250">
        <v>0</v>
      </c>
      <c r="BY314" s="250">
        <v>0</v>
      </c>
      <c r="BZ314" s="250">
        <v>0</v>
      </c>
      <c r="CA314" s="250">
        <v>0</v>
      </c>
      <c r="CB314" s="250">
        <v>0</v>
      </c>
      <c r="CC314" s="205">
        <f t="shared" si="47"/>
        <v>0</v>
      </c>
      <c r="CD314" s="101"/>
      <c r="CE314" s="101"/>
      <c r="CF314" s="101"/>
      <c r="CG314" s="101"/>
      <c r="CH314" s="101"/>
      <c r="CI314" s="101"/>
    </row>
    <row r="315" spans="1:87" s="102" customFormat="1">
      <c r="A315" s="134" t="s">
        <v>1649</v>
      </c>
      <c r="B315" s="295" t="s">
        <v>47</v>
      </c>
      <c r="C315" s="296" t="s">
        <v>48</v>
      </c>
      <c r="D315" s="297">
        <v>51130</v>
      </c>
      <c r="E315" s="103" t="s">
        <v>836</v>
      </c>
      <c r="F315" s="298" t="s">
        <v>910</v>
      </c>
      <c r="G315" s="299" t="s">
        <v>911</v>
      </c>
      <c r="H315" s="204">
        <v>0</v>
      </c>
      <c r="I315" s="183">
        <v>0</v>
      </c>
      <c r="J315" s="183">
        <v>0</v>
      </c>
      <c r="K315" s="183">
        <v>0</v>
      </c>
      <c r="L315" s="183">
        <v>0</v>
      </c>
      <c r="M315" s="183">
        <v>0</v>
      </c>
      <c r="N315" s="183">
        <v>0</v>
      </c>
      <c r="O315" s="183">
        <v>0</v>
      </c>
      <c r="P315" s="183">
        <v>0</v>
      </c>
      <c r="Q315" s="183">
        <v>0</v>
      </c>
      <c r="R315" s="183">
        <v>0</v>
      </c>
      <c r="S315" s="183">
        <v>0</v>
      </c>
      <c r="T315" s="183">
        <v>0</v>
      </c>
      <c r="U315" s="183">
        <v>0</v>
      </c>
      <c r="V315" s="183">
        <v>0</v>
      </c>
      <c r="W315" s="183">
        <v>0</v>
      </c>
      <c r="X315" s="183">
        <v>0</v>
      </c>
      <c r="Y315" s="183">
        <v>0</v>
      </c>
      <c r="Z315" s="183">
        <v>0</v>
      </c>
      <c r="AA315" s="183">
        <v>50993.75</v>
      </c>
      <c r="AB315" s="183">
        <v>0</v>
      </c>
      <c r="AC315" s="183">
        <v>31200</v>
      </c>
      <c r="AD315" s="183">
        <v>0</v>
      </c>
      <c r="AE315" s="183">
        <v>0</v>
      </c>
      <c r="AF315" s="183">
        <v>0</v>
      </c>
      <c r="AG315" s="183">
        <v>0</v>
      </c>
      <c r="AH315" s="183">
        <v>0</v>
      </c>
      <c r="AI315" s="183">
        <v>0</v>
      </c>
      <c r="AJ315" s="183">
        <v>0</v>
      </c>
      <c r="AK315" s="183">
        <v>0</v>
      </c>
      <c r="AL315" s="183">
        <v>0</v>
      </c>
      <c r="AM315" s="183">
        <v>12630</v>
      </c>
      <c r="AN315" s="183">
        <v>350</v>
      </c>
      <c r="AO315" s="183">
        <v>0</v>
      </c>
      <c r="AP315" s="183">
        <v>0</v>
      </c>
      <c r="AQ315" s="183">
        <v>0</v>
      </c>
      <c r="AR315" s="183">
        <v>0</v>
      </c>
      <c r="AS315" s="183">
        <v>0</v>
      </c>
      <c r="AT315" s="183">
        <v>0</v>
      </c>
      <c r="AU315" s="183">
        <v>0</v>
      </c>
      <c r="AV315" s="183">
        <v>0</v>
      </c>
      <c r="AW315" s="183">
        <v>0</v>
      </c>
      <c r="AX315" s="183">
        <v>0</v>
      </c>
      <c r="AY315" s="183">
        <v>0</v>
      </c>
      <c r="AZ315" s="183">
        <v>0</v>
      </c>
      <c r="BA315" s="183">
        <v>0</v>
      </c>
      <c r="BB315" s="183">
        <v>0</v>
      </c>
      <c r="BC315" s="183">
        <v>0</v>
      </c>
      <c r="BD315" s="183">
        <v>21410</v>
      </c>
      <c r="BE315" s="183">
        <v>0</v>
      </c>
      <c r="BF315" s="183">
        <v>0</v>
      </c>
      <c r="BG315" s="183">
        <v>0</v>
      </c>
      <c r="BH315" s="183">
        <v>0</v>
      </c>
      <c r="BI315" s="183">
        <v>0</v>
      </c>
      <c r="BJ315" s="183">
        <v>0</v>
      </c>
      <c r="BK315" s="183">
        <v>0</v>
      </c>
      <c r="BL315" s="183">
        <v>0</v>
      </c>
      <c r="BM315" s="183">
        <v>0</v>
      </c>
      <c r="BN315" s="183">
        <v>0</v>
      </c>
      <c r="BO315" s="183">
        <v>0</v>
      </c>
      <c r="BP315" s="183">
        <v>0</v>
      </c>
      <c r="BQ315" s="183">
        <v>0</v>
      </c>
      <c r="BR315" s="183">
        <v>0</v>
      </c>
      <c r="BS315" s="183">
        <v>0</v>
      </c>
      <c r="BT315" s="183">
        <v>0</v>
      </c>
      <c r="BU315" s="183">
        <v>0</v>
      </c>
      <c r="BV315" s="183">
        <v>0</v>
      </c>
      <c r="BW315" s="183">
        <v>0</v>
      </c>
      <c r="BX315" s="183">
        <v>121850</v>
      </c>
      <c r="BY315" s="183">
        <v>0</v>
      </c>
      <c r="BZ315" s="183">
        <v>0</v>
      </c>
      <c r="CA315" s="183">
        <v>0</v>
      </c>
      <c r="CB315" s="183">
        <v>0</v>
      </c>
      <c r="CC315" s="205">
        <f t="shared" si="47"/>
        <v>238433.75</v>
      </c>
      <c r="CD315" s="101"/>
      <c r="CE315" s="101"/>
      <c r="CF315" s="101"/>
      <c r="CG315" s="101"/>
      <c r="CH315" s="101"/>
      <c r="CI315" s="101"/>
    </row>
    <row r="316" spans="1:87" s="102" customFormat="1">
      <c r="A316" s="134" t="s">
        <v>1649</v>
      </c>
      <c r="B316" s="295" t="s">
        <v>47</v>
      </c>
      <c r="C316" s="296" t="s">
        <v>48</v>
      </c>
      <c r="D316" s="297"/>
      <c r="E316" s="103"/>
      <c r="F316" s="298" t="s">
        <v>912</v>
      </c>
      <c r="G316" s="299" t="s">
        <v>913</v>
      </c>
      <c r="H316" s="204">
        <v>0</v>
      </c>
      <c r="I316" s="204">
        <v>0</v>
      </c>
      <c r="J316" s="204">
        <v>0</v>
      </c>
      <c r="K316" s="204">
        <v>0</v>
      </c>
      <c r="L316" s="204">
        <v>0</v>
      </c>
      <c r="M316" s="204">
        <v>0</v>
      </c>
      <c r="N316" s="204">
        <v>82424.149999999994</v>
      </c>
      <c r="O316" s="204">
        <v>0</v>
      </c>
      <c r="P316" s="204">
        <v>0</v>
      </c>
      <c r="Q316" s="204">
        <v>0</v>
      </c>
      <c r="R316" s="204">
        <v>0</v>
      </c>
      <c r="S316" s="204">
        <v>0</v>
      </c>
      <c r="T316" s="204">
        <v>0</v>
      </c>
      <c r="U316" s="204">
        <v>0</v>
      </c>
      <c r="V316" s="204">
        <v>0</v>
      </c>
      <c r="W316" s="204">
        <v>0</v>
      </c>
      <c r="X316" s="204">
        <v>0</v>
      </c>
      <c r="Y316" s="204">
        <v>0</v>
      </c>
      <c r="Z316" s="204">
        <v>0</v>
      </c>
      <c r="AA316" s="204">
        <v>0</v>
      </c>
      <c r="AB316" s="204">
        <v>0</v>
      </c>
      <c r="AC316" s="204">
        <v>0</v>
      </c>
      <c r="AD316" s="204">
        <v>0</v>
      </c>
      <c r="AE316" s="204">
        <v>0</v>
      </c>
      <c r="AF316" s="204">
        <v>0</v>
      </c>
      <c r="AG316" s="204">
        <v>0</v>
      </c>
      <c r="AH316" s="204">
        <v>0</v>
      </c>
      <c r="AI316" s="204">
        <v>0</v>
      </c>
      <c r="AJ316" s="204">
        <v>0</v>
      </c>
      <c r="AK316" s="204">
        <v>0</v>
      </c>
      <c r="AL316" s="204">
        <v>0</v>
      </c>
      <c r="AM316" s="204">
        <v>0</v>
      </c>
      <c r="AN316" s="204">
        <v>0</v>
      </c>
      <c r="AO316" s="204">
        <v>0</v>
      </c>
      <c r="AP316" s="204">
        <v>0</v>
      </c>
      <c r="AQ316" s="204">
        <v>0</v>
      </c>
      <c r="AR316" s="204">
        <v>0</v>
      </c>
      <c r="AS316" s="204">
        <v>0</v>
      </c>
      <c r="AT316" s="204">
        <v>0</v>
      </c>
      <c r="AU316" s="204">
        <v>0</v>
      </c>
      <c r="AV316" s="204">
        <v>0</v>
      </c>
      <c r="AW316" s="204">
        <v>0</v>
      </c>
      <c r="AX316" s="204">
        <v>0</v>
      </c>
      <c r="AY316" s="204">
        <v>0</v>
      </c>
      <c r="AZ316" s="204">
        <v>0</v>
      </c>
      <c r="BA316" s="204">
        <v>0</v>
      </c>
      <c r="BB316" s="204">
        <v>0</v>
      </c>
      <c r="BC316" s="204">
        <v>0</v>
      </c>
      <c r="BD316" s="204">
        <v>0</v>
      </c>
      <c r="BE316" s="204">
        <v>0</v>
      </c>
      <c r="BF316" s="204">
        <v>0</v>
      </c>
      <c r="BG316" s="204">
        <v>0</v>
      </c>
      <c r="BH316" s="204">
        <v>0</v>
      </c>
      <c r="BI316" s="204">
        <v>0</v>
      </c>
      <c r="BJ316" s="204">
        <v>0</v>
      </c>
      <c r="BK316" s="204">
        <v>0</v>
      </c>
      <c r="BL316" s="204">
        <v>0</v>
      </c>
      <c r="BM316" s="204">
        <v>0</v>
      </c>
      <c r="BN316" s="204">
        <v>0</v>
      </c>
      <c r="BO316" s="204">
        <v>0</v>
      </c>
      <c r="BP316" s="204">
        <v>0</v>
      </c>
      <c r="BQ316" s="204">
        <v>0</v>
      </c>
      <c r="BR316" s="204">
        <v>0</v>
      </c>
      <c r="BS316" s="204">
        <v>0</v>
      </c>
      <c r="BT316" s="204">
        <v>0</v>
      </c>
      <c r="BU316" s="204">
        <v>0</v>
      </c>
      <c r="BV316" s="204">
        <v>0</v>
      </c>
      <c r="BW316" s="204">
        <v>0</v>
      </c>
      <c r="BX316" s="204">
        <v>0</v>
      </c>
      <c r="BY316" s="204">
        <v>0</v>
      </c>
      <c r="BZ316" s="204">
        <v>0</v>
      </c>
      <c r="CA316" s="204">
        <v>0</v>
      </c>
      <c r="CB316" s="204">
        <v>0</v>
      </c>
      <c r="CC316" s="205">
        <f t="shared" si="47"/>
        <v>82424.149999999994</v>
      </c>
      <c r="CD316" s="101"/>
      <c r="CE316" s="101"/>
      <c r="CF316" s="101"/>
      <c r="CG316" s="101"/>
      <c r="CH316" s="101"/>
      <c r="CI316" s="101"/>
    </row>
    <row r="317" spans="1:87" s="102" customFormat="1">
      <c r="A317" s="134" t="s">
        <v>1649</v>
      </c>
      <c r="B317" s="295" t="s">
        <v>47</v>
      </c>
      <c r="C317" s="296" t="s">
        <v>48</v>
      </c>
      <c r="D317" s="297"/>
      <c r="E317" s="103"/>
      <c r="F317" s="298" t="s">
        <v>914</v>
      </c>
      <c r="G317" s="299" t="s">
        <v>915</v>
      </c>
      <c r="H317" s="204">
        <v>199421.86</v>
      </c>
      <c r="I317" s="204">
        <v>0</v>
      </c>
      <c r="J317" s="204">
        <v>37391</v>
      </c>
      <c r="K317" s="204">
        <v>0</v>
      </c>
      <c r="L317" s="204">
        <v>0</v>
      </c>
      <c r="M317" s="204">
        <v>4330</v>
      </c>
      <c r="N317" s="204">
        <v>0</v>
      </c>
      <c r="O317" s="204">
        <v>0</v>
      </c>
      <c r="P317" s="204">
        <v>278696</v>
      </c>
      <c r="Q317" s="204">
        <v>73000</v>
      </c>
      <c r="R317" s="204">
        <v>46</v>
      </c>
      <c r="S317" s="204">
        <v>201785</v>
      </c>
      <c r="T317" s="204">
        <v>22050</v>
      </c>
      <c r="U317" s="204">
        <v>0</v>
      </c>
      <c r="V317" s="204">
        <v>0</v>
      </c>
      <c r="W317" s="204">
        <v>0</v>
      </c>
      <c r="X317" s="204">
        <v>0</v>
      </c>
      <c r="Y317" s="204">
        <v>2000</v>
      </c>
      <c r="Z317" s="204">
        <v>0</v>
      </c>
      <c r="AA317" s="204">
        <v>2300</v>
      </c>
      <c r="AB317" s="204">
        <v>4484</v>
      </c>
      <c r="AC317" s="204">
        <v>1200</v>
      </c>
      <c r="AD317" s="204">
        <v>91599.71</v>
      </c>
      <c r="AE317" s="204">
        <v>2114554.21</v>
      </c>
      <c r="AF317" s="204">
        <v>47010</v>
      </c>
      <c r="AG317" s="204">
        <v>0</v>
      </c>
      <c r="AH317" s="204">
        <v>1049349.17</v>
      </c>
      <c r="AI317" s="204">
        <v>377855</v>
      </c>
      <c r="AJ317" s="204">
        <v>6090.96</v>
      </c>
      <c r="AK317" s="204">
        <v>0</v>
      </c>
      <c r="AL317" s="204">
        <v>2000</v>
      </c>
      <c r="AM317" s="204">
        <v>5500</v>
      </c>
      <c r="AN317" s="204">
        <v>554513.28</v>
      </c>
      <c r="AO317" s="204">
        <v>0</v>
      </c>
      <c r="AP317" s="204">
        <v>0</v>
      </c>
      <c r="AQ317" s="204">
        <v>36700</v>
      </c>
      <c r="AR317" s="204">
        <v>77171.19</v>
      </c>
      <c r="AS317" s="204">
        <v>0</v>
      </c>
      <c r="AT317" s="204">
        <v>0</v>
      </c>
      <c r="AU317" s="204">
        <v>880745</v>
      </c>
      <c r="AV317" s="204">
        <v>17650</v>
      </c>
      <c r="AW317" s="204">
        <v>0</v>
      </c>
      <c r="AX317" s="204">
        <v>0</v>
      </c>
      <c r="AY317" s="204">
        <v>0</v>
      </c>
      <c r="AZ317" s="204">
        <v>0</v>
      </c>
      <c r="BA317" s="204">
        <v>195000</v>
      </c>
      <c r="BB317" s="204">
        <v>0</v>
      </c>
      <c r="BC317" s="204">
        <v>36195</v>
      </c>
      <c r="BD317" s="204">
        <v>16700</v>
      </c>
      <c r="BE317" s="204">
        <v>0</v>
      </c>
      <c r="BF317" s="204">
        <v>0</v>
      </c>
      <c r="BG317" s="204">
        <v>0</v>
      </c>
      <c r="BH317" s="204">
        <v>0</v>
      </c>
      <c r="BI317" s="204">
        <v>0</v>
      </c>
      <c r="BJ317" s="204">
        <v>0</v>
      </c>
      <c r="BK317" s="204">
        <v>0</v>
      </c>
      <c r="BL317" s="204">
        <v>21400</v>
      </c>
      <c r="BM317" s="204">
        <v>1162808</v>
      </c>
      <c r="BN317" s="204">
        <v>0</v>
      </c>
      <c r="BO317" s="204">
        <v>94004.04</v>
      </c>
      <c r="BP317" s="204">
        <v>22300</v>
      </c>
      <c r="BQ317" s="204">
        <v>0</v>
      </c>
      <c r="BR317" s="204">
        <v>0</v>
      </c>
      <c r="BS317" s="204">
        <v>31102</v>
      </c>
      <c r="BT317" s="204">
        <v>1866805.58</v>
      </c>
      <c r="BU317" s="204">
        <v>10143.6</v>
      </c>
      <c r="BV317" s="204">
        <v>0</v>
      </c>
      <c r="BW317" s="204">
        <v>0</v>
      </c>
      <c r="BX317" s="204">
        <v>0</v>
      </c>
      <c r="BY317" s="204">
        <v>0</v>
      </c>
      <c r="BZ317" s="204">
        <v>0</v>
      </c>
      <c r="CA317" s="204">
        <v>2800</v>
      </c>
      <c r="CB317" s="204">
        <v>0</v>
      </c>
      <c r="CC317" s="205">
        <f t="shared" si="47"/>
        <v>9546700.5999999996</v>
      </c>
      <c r="CD317" s="101"/>
      <c r="CE317" s="101"/>
      <c r="CF317" s="101"/>
      <c r="CG317" s="101"/>
      <c r="CH317" s="101"/>
      <c r="CI317" s="101"/>
    </row>
    <row r="318" spans="1:87" s="311" customFormat="1">
      <c r="A318" s="309"/>
      <c r="B318" s="421" t="s">
        <v>916</v>
      </c>
      <c r="C318" s="422"/>
      <c r="D318" s="422"/>
      <c r="E318" s="422"/>
      <c r="F318" s="422"/>
      <c r="G318" s="423"/>
      <c r="H318" s="207">
        <f>SUM(H277:H317)</f>
        <v>161445242.03999999</v>
      </c>
      <c r="I318" s="207">
        <f t="shared" ref="I318:BT318" si="50">SUM(I277:I317)</f>
        <v>25742801.400000002</v>
      </c>
      <c r="J318" s="207">
        <f t="shared" si="50"/>
        <v>119780817.03</v>
      </c>
      <c r="K318" s="207">
        <f t="shared" si="50"/>
        <v>9713874.0399999991</v>
      </c>
      <c r="L318" s="207">
        <f t="shared" si="50"/>
        <v>9915877.8000000007</v>
      </c>
      <c r="M318" s="207">
        <f t="shared" si="50"/>
        <v>5257924.41</v>
      </c>
      <c r="N318" s="207">
        <f t="shared" si="50"/>
        <v>109872462.56</v>
      </c>
      <c r="O318" s="207">
        <f t="shared" si="50"/>
        <v>25577205.09</v>
      </c>
      <c r="P318" s="207">
        <f t="shared" si="50"/>
        <v>4283695.9700000007</v>
      </c>
      <c r="Q318" s="207">
        <f t="shared" si="50"/>
        <v>42464990.519999996</v>
      </c>
      <c r="R318" s="207">
        <f t="shared" si="50"/>
        <v>2726500.29</v>
      </c>
      <c r="S318" s="207">
        <f t="shared" si="50"/>
        <v>14716677.200000001</v>
      </c>
      <c r="T318" s="207">
        <f t="shared" si="50"/>
        <v>25416976.990000002</v>
      </c>
      <c r="U318" s="207">
        <f t="shared" si="50"/>
        <v>38341972.579999998</v>
      </c>
      <c r="V318" s="207">
        <f t="shared" si="50"/>
        <v>3443880.89</v>
      </c>
      <c r="W318" s="207">
        <f t="shared" si="50"/>
        <v>7621568.7299999995</v>
      </c>
      <c r="X318" s="207">
        <f t="shared" si="50"/>
        <v>7298887.8399999999</v>
      </c>
      <c r="Y318" s="207">
        <f t="shared" si="50"/>
        <v>10568458.467</v>
      </c>
      <c r="Z318" s="207">
        <f t="shared" si="50"/>
        <v>180655923.19999999</v>
      </c>
      <c r="AA318" s="207">
        <f t="shared" si="50"/>
        <v>18749689.539999999</v>
      </c>
      <c r="AB318" s="207">
        <f t="shared" si="50"/>
        <v>8567887.040000001</v>
      </c>
      <c r="AC318" s="207">
        <f t="shared" si="50"/>
        <v>52083733.910000004</v>
      </c>
      <c r="AD318" s="207">
        <f t="shared" si="50"/>
        <v>19505523.870000005</v>
      </c>
      <c r="AE318" s="207">
        <f t="shared" si="50"/>
        <v>5660030.8700000001</v>
      </c>
      <c r="AF318" s="207">
        <f t="shared" si="50"/>
        <v>13996707.58</v>
      </c>
      <c r="AG318" s="207">
        <f t="shared" si="50"/>
        <v>2872033.9000000004</v>
      </c>
      <c r="AH318" s="207">
        <f t="shared" si="50"/>
        <v>3953170.17</v>
      </c>
      <c r="AI318" s="207">
        <f t="shared" si="50"/>
        <v>155928747.44999999</v>
      </c>
      <c r="AJ318" s="207">
        <f t="shared" si="50"/>
        <v>7340938.1900000004</v>
      </c>
      <c r="AK318" s="207">
        <f t="shared" si="50"/>
        <v>2395674.0700000003</v>
      </c>
      <c r="AL318" s="207">
        <f t="shared" si="50"/>
        <v>2808967.45</v>
      </c>
      <c r="AM318" s="207">
        <f t="shared" si="50"/>
        <v>3359358.04</v>
      </c>
      <c r="AN318" s="207">
        <f t="shared" si="50"/>
        <v>3084040.05</v>
      </c>
      <c r="AO318" s="207">
        <f t="shared" si="50"/>
        <v>4520780.08</v>
      </c>
      <c r="AP318" s="207">
        <f t="shared" si="50"/>
        <v>3004556.95</v>
      </c>
      <c r="AQ318" s="207">
        <f t="shared" si="50"/>
        <v>10673220.059999999</v>
      </c>
      <c r="AR318" s="207">
        <f t="shared" si="50"/>
        <v>4057796.9099999997</v>
      </c>
      <c r="AS318" s="207">
        <f t="shared" si="50"/>
        <v>5169028.0500000007</v>
      </c>
      <c r="AT318" s="207">
        <f t="shared" si="50"/>
        <v>2110180.04</v>
      </c>
      <c r="AU318" s="207">
        <f t="shared" si="50"/>
        <v>17658259.300000001</v>
      </c>
      <c r="AV318" s="207">
        <f t="shared" si="50"/>
        <v>6044080.9999999991</v>
      </c>
      <c r="AW318" s="207">
        <f t="shared" si="50"/>
        <v>1878896.25</v>
      </c>
      <c r="AX318" s="207">
        <f t="shared" si="50"/>
        <v>3569097.5600000005</v>
      </c>
      <c r="AY318" s="207">
        <f t="shared" si="50"/>
        <v>2144288.8899999997</v>
      </c>
      <c r="AZ318" s="207">
        <f t="shared" si="50"/>
        <v>2473790.0900000003</v>
      </c>
      <c r="BA318" s="207">
        <f t="shared" si="50"/>
        <v>3505927.82</v>
      </c>
      <c r="BB318" s="207">
        <f t="shared" si="50"/>
        <v>72812874.689999998</v>
      </c>
      <c r="BC318" s="207">
        <f t="shared" si="50"/>
        <v>8169551.1200000001</v>
      </c>
      <c r="BD318" s="207">
        <f t="shared" si="50"/>
        <v>11241718.140000001</v>
      </c>
      <c r="BE318" s="207">
        <f t="shared" si="50"/>
        <v>7968588.96</v>
      </c>
      <c r="BF318" s="207">
        <f t="shared" si="50"/>
        <v>11047283.679999998</v>
      </c>
      <c r="BG318" s="207">
        <f t="shared" si="50"/>
        <v>26664568.940000001</v>
      </c>
      <c r="BH318" s="207">
        <f t="shared" si="50"/>
        <v>15404954.229899999</v>
      </c>
      <c r="BI318" s="207">
        <f t="shared" si="50"/>
        <v>24213214.170000002</v>
      </c>
      <c r="BJ318" s="207">
        <f t="shared" si="50"/>
        <v>4920189.26</v>
      </c>
      <c r="BK318" s="207">
        <f t="shared" si="50"/>
        <v>1873559.0599999998</v>
      </c>
      <c r="BL318" s="207">
        <f t="shared" si="50"/>
        <v>2851203.29</v>
      </c>
      <c r="BM318" s="207">
        <f t="shared" si="50"/>
        <v>105826800.14999999</v>
      </c>
      <c r="BN318" s="207">
        <f t="shared" si="50"/>
        <v>25050638.740000002</v>
      </c>
      <c r="BO318" s="207">
        <f t="shared" si="50"/>
        <v>7603380.2999999998</v>
      </c>
      <c r="BP318" s="207">
        <f t="shared" si="50"/>
        <v>2776619.54</v>
      </c>
      <c r="BQ318" s="207">
        <f t="shared" si="50"/>
        <v>2478651.44</v>
      </c>
      <c r="BR318" s="207">
        <f t="shared" si="50"/>
        <v>8954645.6500000004</v>
      </c>
      <c r="BS318" s="207">
        <f t="shared" si="50"/>
        <v>4031901.21</v>
      </c>
      <c r="BT318" s="207">
        <f t="shared" si="50"/>
        <v>71198626.530000001</v>
      </c>
      <c r="BU318" s="207">
        <f t="shared" ref="BU318:CB318" si="51">SUM(BU277:BU317)</f>
        <v>2636977.92</v>
      </c>
      <c r="BV318" s="207">
        <f t="shared" si="51"/>
        <v>3163463.0799999996</v>
      </c>
      <c r="BW318" s="207">
        <f t="shared" si="51"/>
        <v>9140884.5700000003</v>
      </c>
      <c r="BX318" s="207">
        <f t="shared" si="51"/>
        <v>5194570.22</v>
      </c>
      <c r="BY318" s="207">
        <f t="shared" si="51"/>
        <v>33777917.199999996</v>
      </c>
      <c r="BZ318" s="207">
        <f t="shared" si="51"/>
        <v>7034987.04</v>
      </c>
      <c r="CA318" s="207">
        <f t="shared" si="51"/>
        <v>7885951.9399999995</v>
      </c>
      <c r="CB318" s="207">
        <f t="shared" si="51"/>
        <v>4107726.29</v>
      </c>
      <c r="CC318" s="207">
        <f>SUM(CC277:CC317)</f>
        <v>1659993589.5369003</v>
      </c>
      <c r="CD318" s="310"/>
      <c r="CE318" s="310"/>
      <c r="CF318" s="310"/>
      <c r="CG318" s="310"/>
      <c r="CH318" s="310"/>
      <c r="CI318" s="310"/>
    </row>
    <row r="319" spans="1:87" s="102" customFormat="1">
      <c r="A319" s="134" t="s">
        <v>1649</v>
      </c>
      <c r="B319" s="295" t="s">
        <v>49</v>
      </c>
      <c r="C319" s="296" t="s">
        <v>917</v>
      </c>
      <c r="D319" s="297">
        <v>51080</v>
      </c>
      <c r="E319" s="103" t="s">
        <v>918</v>
      </c>
      <c r="F319" s="298" t="s">
        <v>919</v>
      </c>
      <c r="G319" s="299" t="s">
        <v>920</v>
      </c>
      <c r="H319" s="204">
        <v>28841849.75</v>
      </c>
      <c r="I319" s="183">
        <v>7245724.8300000001</v>
      </c>
      <c r="J319" s="183">
        <v>11509610.960000001</v>
      </c>
      <c r="K319" s="183">
        <v>3854089.27</v>
      </c>
      <c r="L319" s="183">
        <v>3326824.68</v>
      </c>
      <c r="M319" s="183">
        <v>1273209.1100000001</v>
      </c>
      <c r="N319" s="183">
        <v>48757318.670000002</v>
      </c>
      <c r="O319" s="183">
        <v>5332185.25</v>
      </c>
      <c r="P319" s="183">
        <v>1976712.82</v>
      </c>
      <c r="Q319" s="183">
        <v>16260461.76</v>
      </c>
      <c r="R319" s="183">
        <v>1911874.76</v>
      </c>
      <c r="S319" s="183">
        <v>5040265.5599999996</v>
      </c>
      <c r="T319" s="183">
        <v>10286547.35</v>
      </c>
      <c r="U319" s="183">
        <v>8809881.2799999993</v>
      </c>
      <c r="V319" s="183">
        <v>994733.51</v>
      </c>
      <c r="W319" s="183">
        <v>4093538.94</v>
      </c>
      <c r="X319" s="183">
        <v>2609696.7200000002</v>
      </c>
      <c r="Y319" s="183">
        <v>2134915.86</v>
      </c>
      <c r="Z319" s="183">
        <v>36767797.810000002</v>
      </c>
      <c r="AA319" s="183">
        <v>6690795.1200000001</v>
      </c>
      <c r="AB319" s="183">
        <v>3380777.01</v>
      </c>
      <c r="AC319" s="183">
        <v>6641450.5599999996</v>
      </c>
      <c r="AD319" s="183">
        <v>2172137.29</v>
      </c>
      <c r="AE319" s="183">
        <v>2614530.27</v>
      </c>
      <c r="AF319" s="183">
        <v>3908281.52</v>
      </c>
      <c r="AG319" s="183">
        <v>1825551.69</v>
      </c>
      <c r="AH319" s="183">
        <v>865255.37</v>
      </c>
      <c r="AI319" s="183">
        <v>36597883.840000004</v>
      </c>
      <c r="AJ319" s="183">
        <v>2432875.69</v>
      </c>
      <c r="AK319" s="183">
        <v>1346299.06</v>
      </c>
      <c r="AL319" s="183">
        <v>1635495.92</v>
      </c>
      <c r="AM319" s="183">
        <v>1264873.28</v>
      </c>
      <c r="AN319" s="183">
        <v>2523739.75</v>
      </c>
      <c r="AO319" s="183">
        <v>2050345.69</v>
      </c>
      <c r="AP319" s="183">
        <v>1333263.22</v>
      </c>
      <c r="AQ319" s="183">
        <v>2544186.96</v>
      </c>
      <c r="AR319" s="183">
        <v>2005172.23</v>
      </c>
      <c r="AS319" s="183">
        <v>1986274.43</v>
      </c>
      <c r="AT319" s="183">
        <v>1746917.23</v>
      </c>
      <c r="AU319" s="183">
        <v>13068979.699999999</v>
      </c>
      <c r="AV319" s="183">
        <v>1596480.37</v>
      </c>
      <c r="AW319" s="183">
        <v>1528315</v>
      </c>
      <c r="AX319" s="183">
        <v>1844943.65</v>
      </c>
      <c r="AY319" s="183">
        <v>1382929.5</v>
      </c>
      <c r="AZ319" s="183">
        <v>563031.77</v>
      </c>
      <c r="BA319" s="183">
        <v>1073348.3899999999</v>
      </c>
      <c r="BB319" s="183">
        <v>29159111.93</v>
      </c>
      <c r="BC319" s="183">
        <v>2105977</v>
      </c>
      <c r="BD319" s="183">
        <v>1486954.37</v>
      </c>
      <c r="BE319" s="183">
        <v>3115326.63</v>
      </c>
      <c r="BF319" s="183">
        <v>3309194.62</v>
      </c>
      <c r="BG319" s="183">
        <v>2427182.27</v>
      </c>
      <c r="BH319" s="183">
        <v>6672531.2400000002</v>
      </c>
      <c r="BI319" s="183">
        <v>4900000</v>
      </c>
      <c r="BJ319" s="183">
        <v>2276978.38</v>
      </c>
      <c r="BK319" s="183">
        <v>904009.63</v>
      </c>
      <c r="BL319" s="183">
        <v>550921.48</v>
      </c>
      <c r="BM319" s="183">
        <v>26898505.120000001</v>
      </c>
      <c r="BN319" s="183">
        <v>9526763.6300000008</v>
      </c>
      <c r="BO319" s="183">
        <v>2083690.5</v>
      </c>
      <c r="BP319" s="183">
        <v>1275048.6399999999</v>
      </c>
      <c r="BQ319" s="183">
        <v>2287104.2599999998</v>
      </c>
      <c r="BR319" s="183">
        <v>3468506.6</v>
      </c>
      <c r="BS319" s="183">
        <v>1220480.1599999999</v>
      </c>
      <c r="BT319" s="183">
        <v>18335839.23</v>
      </c>
      <c r="BU319" s="183">
        <v>1835547.98</v>
      </c>
      <c r="BV319" s="183">
        <v>1805428.21</v>
      </c>
      <c r="BW319" s="183">
        <v>3514515.97</v>
      </c>
      <c r="BX319" s="183">
        <v>3274184.07</v>
      </c>
      <c r="BY319" s="183">
        <v>6496219.8600000003</v>
      </c>
      <c r="BZ319" s="183">
        <v>2219818.67</v>
      </c>
      <c r="CA319" s="183">
        <v>1049767.96</v>
      </c>
      <c r="CB319" s="183">
        <v>1030216.29</v>
      </c>
      <c r="CC319" s="205">
        <f t="shared" si="47"/>
        <v>450881198.10000008</v>
      </c>
      <c r="CD319" s="101"/>
      <c r="CE319" s="101"/>
      <c r="CF319" s="101"/>
      <c r="CG319" s="101"/>
      <c r="CH319" s="101"/>
      <c r="CI319" s="101"/>
    </row>
    <row r="320" spans="1:87" s="102" customFormat="1">
      <c r="A320" s="134" t="s">
        <v>1649</v>
      </c>
      <c r="B320" s="295" t="s">
        <v>49</v>
      </c>
      <c r="C320" s="296" t="s">
        <v>917</v>
      </c>
      <c r="D320" s="297">
        <v>51080</v>
      </c>
      <c r="E320" s="103" t="s">
        <v>918</v>
      </c>
      <c r="F320" s="298" t="s">
        <v>921</v>
      </c>
      <c r="G320" s="299" t="s">
        <v>922</v>
      </c>
      <c r="H320" s="204">
        <v>3188580.72</v>
      </c>
      <c r="I320" s="183">
        <v>667557.75</v>
      </c>
      <c r="J320" s="183">
        <v>766401.72</v>
      </c>
      <c r="K320" s="183">
        <v>642293.93999999994</v>
      </c>
      <c r="L320" s="183">
        <v>601851.46</v>
      </c>
      <c r="M320" s="183">
        <v>48729.97</v>
      </c>
      <c r="N320" s="183">
        <v>7721261.6100000003</v>
      </c>
      <c r="O320" s="183">
        <v>725181.55</v>
      </c>
      <c r="P320" s="183">
        <v>230983.72</v>
      </c>
      <c r="Q320" s="183">
        <v>2127778.66</v>
      </c>
      <c r="R320" s="183">
        <v>0</v>
      </c>
      <c r="S320" s="183">
        <v>560747.80000000005</v>
      </c>
      <c r="T320" s="183">
        <v>1895469.64</v>
      </c>
      <c r="U320" s="183">
        <v>1269776.96</v>
      </c>
      <c r="V320" s="183">
        <v>345700</v>
      </c>
      <c r="W320" s="183">
        <v>11125.96</v>
      </c>
      <c r="X320" s="183">
        <v>810384.99</v>
      </c>
      <c r="Y320" s="183">
        <v>181495.81</v>
      </c>
      <c r="Z320" s="183">
        <v>6943292.3700000001</v>
      </c>
      <c r="AA320" s="183">
        <v>1536703.79</v>
      </c>
      <c r="AB320" s="183">
        <v>680409.26</v>
      </c>
      <c r="AC320" s="183">
        <v>930348.03</v>
      </c>
      <c r="AD320" s="183">
        <v>24703</v>
      </c>
      <c r="AE320" s="183">
        <v>835162.53</v>
      </c>
      <c r="AF320" s="183">
        <v>21549.9</v>
      </c>
      <c r="AG320" s="183">
        <v>224560</v>
      </c>
      <c r="AH320" s="183">
        <v>158236</v>
      </c>
      <c r="AI320" s="183">
        <v>3383834.87</v>
      </c>
      <c r="AJ320" s="183">
        <v>138797.37</v>
      </c>
      <c r="AK320" s="183">
        <v>96344.84</v>
      </c>
      <c r="AL320" s="183">
        <v>0</v>
      </c>
      <c r="AM320" s="183">
        <v>0</v>
      </c>
      <c r="AN320" s="183">
        <v>53215</v>
      </c>
      <c r="AO320" s="183">
        <v>172285.69</v>
      </c>
      <c r="AP320" s="183">
        <v>391503.58</v>
      </c>
      <c r="AQ320" s="183">
        <v>200</v>
      </c>
      <c r="AR320" s="183">
        <v>0</v>
      </c>
      <c r="AS320" s="183">
        <v>256402.88</v>
      </c>
      <c r="AT320" s="183">
        <v>270</v>
      </c>
      <c r="AU320" s="183">
        <v>3614269.38</v>
      </c>
      <c r="AV320" s="183">
        <v>177261.45</v>
      </c>
      <c r="AW320" s="183">
        <v>2339.5700000000002</v>
      </c>
      <c r="AX320" s="183">
        <v>3504</v>
      </c>
      <c r="AY320" s="183">
        <v>107667.64</v>
      </c>
      <c r="AZ320" s="183">
        <v>0</v>
      </c>
      <c r="BA320" s="183">
        <v>0</v>
      </c>
      <c r="BB320" s="183">
        <v>5385454.9500000002</v>
      </c>
      <c r="BC320" s="183">
        <v>207824.73</v>
      </c>
      <c r="BD320" s="183">
        <v>363827.76</v>
      </c>
      <c r="BE320" s="183">
        <v>2705</v>
      </c>
      <c r="BF320" s="183">
        <v>654431.1</v>
      </c>
      <c r="BG320" s="183">
        <v>741309.29</v>
      </c>
      <c r="BH320" s="183">
        <v>815448.72979999997</v>
      </c>
      <c r="BI320" s="183">
        <v>748156.85</v>
      </c>
      <c r="BJ320" s="183">
        <v>209466.51</v>
      </c>
      <c r="BK320" s="183">
        <v>75151.399999999994</v>
      </c>
      <c r="BL320" s="183">
        <v>53751.08</v>
      </c>
      <c r="BM320" s="183">
        <v>10982.91</v>
      </c>
      <c r="BN320" s="183">
        <v>1965160.41</v>
      </c>
      <c r="BO320" s="183">
        <v>0</v>
      </c>
      <c r="BP320" s="183">
        <v>100259</v>
      </c>
      <c r="BQ320" s="183">
        <v>0</v>
      </c>
      <c r="BR320" s="183">
        <v>62943.98</v>
      </c>
      <c r="BS320" s="183">
        <v>349748.8</v>
      </c>
      <c r="BT320" s="183">
        <v>3434054.29</v>
      </c>
      <c r="BU320" s="183">
        <v>3708.41</v>
      </c>
      <c r="BV320" s="183">
        <v>3864</v>
      </c>
      <c r="BW320" s="183">
        <v>1790240.1</v>
      </c>
      <c r="BX320" s="183">
        <v>466729.72</v>
      </c>
      <c r="BY320" s="183">
        <v>2141010.09</v>
      </c>
      <c r="BZ320" s="183">
        <v>636851.52</v>
      </c>
      <c r="CA320" s="183">
        <v>0</v>
      </c>
      <c r="CB320" s="183">
        <v>0</v>
      </c>
      <c r="CC320" s="205">
        <f t="shared" ref="CC320:CC384" si="52">SUM(H320:CB320)</f>
        <v>61771264.039799996</v>
      </c>
      <c r="CD320" s="101"/>
      <c r="CE320" s="101"/>
      <c r="CF320" s="101"/>
      <c r="CG320" s="101"/>
      <c r="CH320" s="101"/>
      <c r="CI320" s="101"/>
    </row>
    <row r="321" spans="1:87" s="102" customFormat="1">
      <c r="A321" s="134" t="s">
        <v>1649</v>
      </c>
      <c r="B321" s="295" t="s">
        <v>49</v>
      </c>
      <c r="C321" s="296" t="s">
        <v>917</v>
      </c>
      <c r="D321" s="297">
        <v>51080</v>
      </c>
      <c r="E321" s="103" t="s">
        <v>918</v>
      </c>
      <c r="F321" s="298" t="s">
        <v>923</v>
      </c>
      <c r="G321" s="299" t="s">
        <v>924</v>
      </c>
      <c r="H321" s="204">
        <v>451056.75</v>
      </c>
      <c r="I321" s="183">
        <v>96406.09</v>
      </c>
      <c r="J321" s="183">
        <v>291423.82</v>
      </c>
      <c r="K321" s="183">
        <v>137288.85</v>
      </c>
      <c r="L321" s="183">
        <v>145676.54999999999</v>
      </c>
      <c r="M321" s="183">
        <v>55744.71</v>
      </c>
      <c r="N321" s="183">
        <v>1102771.94</v>
      </c>
      <c r="O321" s="183">
        <v>320063.34000000003</v>
      </c>
      <c r="P321" s="183">
        <v>7442.54</v>
      </c>
      <c r="Q321" s="183">
        <v>195027.09</v>
      </c>
      <c r="R321" s="183">
        <v>80416.710000000006</v>
      </c>
      <c r="S321" s="183">
        <v>159578.38</v>
      </c>
      <c r="T321" s="183">
        <v>348099.88</v>
      </c>
      <c r="U321" s="183">
        <v>267919.28000000003</v>
      </c>
      <c r="V321" s="183">
        <v>23506.49</v>
      </c>
      <c r="W321" s="183">
        <v>10185.39</v>
      </c>
      <c r="X321" s="183">
        <v>33468.559999999998</v>
      </c>
      <c r="Y321" s="183">
        <v>9223.4</v>
      </c>
      <c r="Z321" s="183">
        <v>1232230.74</v>
      </c>
      <c r="AA321" s="183">
        <v>445820.65</v>
      </c>
      <c r="AB321" s="183">
        <v>148272.14000000001</v>
      </c>
      <c r="AC321" s="183">
        <v>196472.88</v>
      </c>
      <c r="AD321" s="183">
        <v>71262.64</v>
      </c>
      <c r="AE321" s="183">
        <v>146050.59</v>
      </c>
      <c r="AF321" s="183">
        <v>84534.399999999994</v>
      </c>
      <c r="AG321" s="183">
        <v>44290.39</v>
      </c>
      <c r="AH321" s="183">
        <v>75371.59</v>
      </c>
      <c r="AI321" s="183">
        <v>952210.73</v>
      </c>
      <c r="AJ321" s="183">
        <v>16173.22</v>
      </c>
      <c r="AK321" s="183">
        <v>15183.21</v>
      </c>
      <c r="AL321" s="183">
        <v>29394.69</v>
      </c>
      <c r="AM321" s="183">
        <v>14592.86</v>
      </c>
      <c r="AN321" s="183">
        <v>81793.95</v>
      </c>
      <c r="AO321" s="183">
        <v>31845.03</v>
      </c>
      <c r="AP321" s="183">
        <v>11562.07</v>
      </c>
      <c r="AQ321" s="183">
        <v>92252.77</v>
      </c>
      <c r="AR321" s="183">
        <v>53464.2</v>
      </c>
      <c r="AS321" s="183">
        <v>32059.09</v>
      </c>
      <c r="AT321" s="183">
        <v>21592.080000000002</v>
      </c>
      <c r="AU321" s="183">
        <v>558096.79</v>
      </c>
      <c r="AV321" s="183">
        <v>156062.22</v>
      </c>
      <c r="AW321" s="183">
        <v>52797.88</v>
      </c>
      <c r="AX321" s="183">
        <v>62316.52</v>
      </c>
      <c r="AY321" s="183">
        <v>41397.11</v>
      </c>
      <c r="AZ321" s="183">
        <v>23888.14</v>
      </c>
      <c r="BA321" s="183">
        <v>23858.79</v>
      </c>
      <c r="BB321" s="183">
        <v>275318.01</v>
      </c>
      <c r="BC321" s="183">
        <v>28881.66</v>
      </c>
      <c r="BD321" s="183">
        <v>51813.82</v>
      </c>
      <c r="BE321" s="183">
        <v>78461.440000000002</v>
      </c>
      <c r="BF321" s="183">
        <v>110019.05</v>
      </c>
      <c r="BG321" s="183">
        <v>56214.5</v>
      </c>
      <c r="BH321" s="183">
        <v>49394.339899999999</v>
      </c>
      <c r="BI321" s="183">
        <v>147000</v>
      </c>
      <c r="BJ321" s="183">
        <v>16000</v>
      </c>
      <c r="BK321" s="183">
        <v>13183.23</v>
      </c>
      <c r="BL321" s="183">
        <v>1177</v>
      </c>
      <c r="BM321" s="183">
        <v>947558.9</v>
      </c>
      <c r="BN321" s="183">
        <v>288344.99</v>
      </c>
      <c r="BO321" s="183">
        <v>48338.37</v>
      </c>
      <c r="BP321" s="183">
        <v>15447.06</v>
      </c>
      <c r="BQ321" s="183">
        <v>98322.03</v>
      </c>
      <c r="BR321" s="183">
        <v>123503.08</v>
      </c>
      <c r="BS321" s="183">
        <v>32860.94</v>
      </c>
      <c r="BT321" s="183">
        <v>654322.38</v>
      </c>
      <c r="BU321" s="183">
        <v>43731.24</v>
      </c>
      <c r="BV321" s="183">
        <v>35483.040000000001</v>
      </c>
      <c r="BW321" s="183">
        <v>62659.62</v>
      </c>
      <c r="BX321" s="183">
        <v>93812.17</v>
      </c>
      <c r="BY321" s="183">
        <v>120420.25</v>
      </c>
      <c r="BZ321" s="183">
        <v>60118.14</v>
      </c>
      <c r="CA321" s="183">
        <v>33678.44</v>
      </c>
      <c r="CB321" s="183">
        <v>28555.45</v>
      </c>
      <c r="CC321" s="205">
        <f t="shared" si="52"/>
        <v>11964766.289899997</v>
      </c>
      <c r="CD321" s="101"/>
      <c r="CE321" s="101"/>
      <c r="CF321" s="101"/>
      <c r="CG321" s="101"/>
      <c r="CH321" s="101"/>
      <c r="CI321" s="101"/>
    </row>
    <row r="322" spans="1:87" s="102" customFormat="1">
      <c r="A322" s="134" t="s">
        <v>1649</v>
      </c>
      <c r="B322" s="295" t="s">
        <v>49</v>
      </c>
      <c r="C322" s="296" t="s">
        <v>917</v>
      </c>
      <c r="D322" s="297">
        <v>51080</v>
      </c>
      <c r="E322" s="103" t="s">
        <v>918</v>
      </c>
      <c r="F322" s="298" t="s">
        <v>925</v>
      </c>
      <c r="G322" s="299" t="s">
        <v>926</v>
      </c>
      <c r="H322" s="204">
        <v>277687.28999999998</v>
      </c>
      <c r="I322" s="183">
        <v>39196.129999999997</v>
      </c>
      <c r="J322" s="183">
        <v>64584.92</v>
      </c>
      <c r="K322" s="183">
        <v>13068.78</v>
      </c>
      <c r="L322" s="183">
        <v>5749.83</v>
      </c>
      <c r="M322" s="183">
        <v>17190.62</v>
      </c>
      <c r="N322" s="183">
        <v>3016718.26</v>
      </c>
      <c r="O322" s="183">
        <v>74915</v>
      </c>
      <c r="P322" s="183">
        <v>109271.24</v>
      </c>
      <c r="Q322" s="183">
        <v>134369.04</v>
      </c>
      <c r="R322" s="183">
        <v>44940</v>
      </c>
      <c r="S322" s="183">
        <v>66447</v>
      </c>
      <c r="T322" s="183">
        <v>359209.7</v>
      </c>
      <c r="U322" s="183">
        <v>223250</v>
      </c>
      <c r="V322" s="183">
        <v>58732.3</v>
      </c>
      <c r="W322" s="183">
        <v>57499.13</v>
      </c>
      <c r="X322" s="183">
        <v>8560</v>
      </c>
      <c r="Y322" s="183">
        <v>66618.2</v>
      </c>
      <c r="Z322" s="183">
        <v>0</v>
      </c>
      <c r="AA322" s="183">
        <v>0</v>
      </c>
      <c r="AB322" s="183">
        <v>0</v>
      </c>
      <c r="AC322" s="183">
        <v>115571.51</v>
      </c>
      <c r="AD322" s="183">
        <v>65661.84</v>
      </c>
      <c r="AE322" s="183">
        <v>630.6</v>
      </c>
      <c r="AF322" s="183">
        <v>49311.92</v>
      </c>
      <c r="AG322" s="183">
        <v>15976.5</v>
      </c>
      <c r="AH322" s="183">
        <v>0</v>
      </c>
      <c r="AI322" s="183">
        <v>593479.9</v>
      </c>
      <c r="AJ322" s="183">
        <v>65248.6</v>
      </c>
      <c r="AK322" s="183">
        <v>33063</v>
      </c>
      <c r="AL322" s="183">
        <v>102800</v>
      </c>
      <c r="AM322" s="183">
        <v>37450</v>
      </c>
      <c r="AN322" s="183">
        <v>52963</v>
      </c>
      <c r="AO322" s="183">
        <v>94930.8</v>
      </c>
      <c r="AP322" s="183">
        <v>78590.48</v>
      </c>
      <c r="AQ322" s="183">
        <v>52108.26</v>
      </c>
      <c r="AR322" s="183">
        <v>62504.639999999999</v>
      </c>
      <c r="AS322" s="183">
        <v>30239.52</v>
      </c>
      <c r="AT322" s="183">
        <v>46224</v>
      </c>
      <c r="AU322" s="183">
        <v>97050</v>
      </c>
      <c r="AV322" s="183">
        <v>19260</v>
      </c>
      <c r="AW322" s="183">
        <v>28890</v>
      </c>
      <c r="AX322" s="183">
        <v>128771.66</v>
      </c>
      <c r="AY322" s="183">
        <v>19322.060000000001</v>
      </c>
      <c r="AZ322" s="183">
        <v>54570</v>
      </c>
      <c r="BA322" s="183">
        <v>43099.44</v>
      </c>
      <c r="BB322" s="183">
        <v>673644.9</v>
      </c>
      <c r="BC322" s="183">
        <v>0</v>
      </c>
      <c r="BD322" s="183">
        <v>109835.5</v>
      </c>
      <c r="BE322" s="183">
        <v>3256</v>
      </c>
      <c r="BF322" s="183">
        <v>55357.62</v>
      </c>
      <c r="BG322" s="183">
        <v>70763.91</v>
      </c>
      <c r="BH322" s="183">
        <v>58697.97</v>
      </c>
      <c r="BI322" s="183">
        <v>21461.02</v>
      </c>
      <c r="BJ322" s="183">
        <v>22994.3</v>
      </c>
      <c r="BK322" s="183">
        <v>6944.3</v>
      </c>
      <c r="BL322" s="183">
        <v>0</v>
      </c>
      <c r="BM322" s="183">
        <v>167682.49</v>
      </c>
      <c r="BN322" s="183">
        <v>227936.2</v>
      </c>
      <c r="BO322" s="183">
        <v>46166.22</v>
      </c>
      <c r="BP322" s="183">
        <v>143166</v>
      </c>
      <c r="BQ322" s="183">
        <v>52856</v>
      </c>
      <c r="BR322" s="183">
        <v>90564.53</v>
      </c>
      <c r="BS322" s="183">
        <v>35541.25</v>
      </c>
      <c r="BT322" s="183">
        <v>84958</v>
      </c>
      <c r="BU322" s="183">
        <v>70386.960000000006</v>
      </c>
      <c r="BV322" s="183">
        <v>73830</v>
      </c>
      <c r="BW322" s="183">
        <v>69521.69</v>
      </c>
      <c r="BX322" s="183">
        <v>180883.87</v>
      </c>
      <c r="BY322" s="183">
        <v>60827.66</v>
      </c>
      <c r="BZ322" s="183">
        <v>119737.96</v>
      </c>
      <c r="CA322" s="183">
        <v>18859.82</v>
      </c>
      <c r="CB322" s="183">
        <v>45532.06</v>
      </c>
      <c r="CC322" s="205">
        <f t="shared" si="52"/>
        <v>9037131.4000000004</v>
      </c>
      <c r="CD322" s="101"/>
      <c r="CE322" s="101"/>
      <c r="CF322" s="101"/>
      <c r="CG322" s="101"/>
      <c r="CH322" s="101"/>
      <c r="CI322" s="101"/>
    </row>
    <row r="323" spans="1:87" s="102" customFormat="1">
      <c r="A323" s="134" t="s">
        <v>1649</v>
      </c>
      <c r="B323" s="295" t="s">
        <v>49</v>
      </c>
      <c r="C323" s="296" t="s">
        <v>917</v>
      </c>
      <c r="D323" s="297">
        <v>51080</v>
      </c>
      <c r="E323" s="103" t="s">
        <v>918</v>
      </c>
      <c r="F323" s="298" t="s">
        <v>927</v>
      </c>
      <c r="G323" s="299" t="s">
        <v>928</v>
      </c>
      <c r="H323" s="204">
        <v>131648</v>
      </c>
      <c r="I323" s="183">
        <v>47027</v>
      </c>
      <c r="J323" s="183">
        <v>92856</v>
      </c>
      <c r="K323" s="183">
        <v>23026</v>
      </c>
      <c r="L323" s="183">
        <v>22060</v>
      </c>
      <c r="M323" s="183">
        <v>3915</v>
      </c>
      <c r="N323" s="183">
        <v>265744</v>
      </c>
      <c r="O323" s="183">
        <v>33584</v>
      </c>
      <c r="P323" s="183">
        <v>18166.599999999999</v>
      </c>
      <c r="Q323" s="183">
        <v>148011.9</v>
      </c>
      <c r="R323" s="183">
        <v>14620</v>
      </c>
      <c r="S323" s="183">
        <v>47601</v>
      </c>
      <c r="T323" s="183">
        <v>76360</v>
      </c>
      <c r="U323" s="183">
        <v>78814</v>
      </c>
      <c r="V323" s="183">
        <v>15692</v>
      </c>
      <c r="W323" s="183">
        <v>20455.86</v>
      </c>
      <c r="X323" s="183">
        <v>16000</v>
      </c>
      <c r="Y323" s="183">
        <v>0</v>
      </c>
      <c r="Z323" s="183">
        <v>299383</v>
      </c>
      <c r="AA323" s="183">
        <v>24273</v>
      </c>
      <c r="AB323" s="183">
        <v>10931</v>
      </c>
      <c r="AC323" s="183">
        <v>100603</v>
      </c>
      <c r="AD323" s="183">
        <v>27768</v>
      </c>
      <c r="AE323" s="183">
        <v>25294</v>
      </c>
      <c r="AF323" s="183">
        <v>65432</v>
      </c>
      <c r="AG323" s="183">
        <v>13240</v>
      </c>
      <c r="AH323" s="183">
        <v>18816</v>
      </c>
      <c r="AI323" s="183">
        <v>443380</v>
      </c>
      <c r="AJ323" s="183">
        <v>17082</v>
      </c>
      <c r="AK323" s="183">
        <v>1800</v>
      </c>
      <c r="AL323" s="183">
        <v>3814</v>
      </c>
      <c r="AM323" s="183">
        <v>4300</v>
      </c>
      <c r="AN323" s="183">
        <v>19146.88</v>
      </c>
      <c r="AO323" s="183">
        <v>20307</v>
      </c>
      <c r="AP323" s="183">
        <v>21194.2</v>
      </c>
      <c r="AQ323" s="183">
        <v>62620</v>
      </c>
      <c r="AR323" s="183">
        <v>0</v>
      </c>
      <c r="AS323" s="183">
        <v>12727</v>
      </c>
      <c r="AT323" s="183">
        <v>29478.400000000001</v>
      </c>
      <c r="AU323" s="183">
        <v>230131</v>
      </c>
      <c r="AV323" s="183">
        <v>23477</v>
      </c>
      <c r="AW323" s="183">
        <v>13500.6</v>
      </c>
      <c r="AX323" s="183">
        <v>30172.2</v>
      </c>
      <c r="AY323" s="183">
        <v>10351.799999999999</v>
      </c>
      <c r="AZ323" s="183">
        <v>3645.2</v>
      </c>
      <c r="BA323" s="183">
        <v>13937</v>
      </c>
      <c r="BB323" s="183">
        <v>226665</v>
      </c>
      <c r="BC323" s="183">
        <v>0</v>
      </c>
      <c r="BD323" s="183">
        <v>23207</v>
      </c>
      <c r="BE323" s="183">
        <v>27636.6</v>
      </c>
      <c r="BF323" s="183">
        <v>17091.55</v>
      </c>
      <c r="BG323" s="183">
        <v>10820</v>
      </c>
      <c r="BH323" s="183">
        <v>61296</v>
      </c>
      <c r="BI323" s="183">
        <v>14345</v>
      </c>
      <c r="BJ323" s="183">
        <v>24253</v>
      </c>
      <c r="BK323" s="183">
        <v>0</v>
      </c>
      <c r="BL323" s="183">
        <v>0</v>
      </c>
      <c r="BM323" s="183">
        <v>360601</v>
      </c>
      <c r="BN323" s="183">
        <v>69079</v>
      </c>
      <c r="BO323" s="183">
        <v>14715</v>
      </c>
      <c r="BP323" s="183">
        <v>11217</v>
      </c>
      <c r="BQ323" s="183">
        <v>24719</v>
      </c>
      <c r="BR323" s="183">
        <v>19841</v>
      </c>
      <c r="BS323" s="183">
        <v>9695</v>
      </c>
      <c r="BT323" s="183">
        <v>281909</v>
      </c>
      <c r="BU323" s="183">
        <v>6642</v>
      </c>
      <c r="BV323" s="183">
        <v>16337.2</v>
      </c>
      <c r="BW323" s="183">
        <v>23791</v>
      </c>
      <c r="BX323" s="183">
        <v>18011.599999999999</v>
      </c>
      <c r="BY323" s="183">
        <v>62927.9</v>
      </c>
      <c r="BZ323" s="183">
        <v>11445</v>
      </c>
      <c r="CA323" s="183">
        <v>15038</v>
      </c>
      <c r="CB323" s="183">
        <v>7317</v>
      </c>
      <c r="CC323" s="205">
        <f t="shared" si="52"/>
        <v>3960985.49</v>
      </c>
      <c r="CD323" s="101"/>
      <c r="CE323" s="101"/>
      <c r="CF323" s="101"/>
      <c r="CG323" s="101"/>
      <c r="CH323" s="101"/>
      <c r="CI323" s="101"/>
    </row>
    <row r="324" spans="1:87" s="311" customFormat="1">
      <c r="A324" s="309"/>
      <c r="B324" s="421" t="s">
        <v>929</v>
      </c>
      <c r="C324" s="422"/>
      <c r="D324" s="422"/>
      <c r="E324" s="422"/>
      <c r="F324" s="422"/>
      <c r="G324" s="423"/>
      <c r="H324" s="207">
        <f>SUM(H319:H323)</f>
        <v>32890822.509999998</v>
      </c>
      <c r="I324" s="207">
        <f t="shared" ref="I324:BT324" si="53">SUM(I319:I323)</f>
        <v>8095911.7999999998</v>
      </c>
      <c r="J324" s="207">
        <f t="shared" si="53"/>
        <v>12724877.420000002</v>
      </c>
      <c r="K324" s="207">
        <f t="shared" si="53"/>
        <v>4669766.84</v>
      </c>
      <c r="L324" s="207">
        <f t="shared" si="53"/>
        <v>4102162.52</v>
      </c>
      <c r="M324" s="207">
        <f t="shared" si="53"/>
        <v>1398789.4100000001</v>
      </c>
      <c r="N324" s="207">
        <f t="shared" si="53"/>
        <v>60863814.479999997</v>
      </c>
      <c r="O324" s="207">
        <f t="shared" si="53"/>
        <v>6485929.1399999997</v>
      </c>
      <c r="P324" s="207">
        <f t="shared" si="53"/>
        <v>2342576.9200000004</v>
      </c>
      <c r="Q324" s="207">
        <f t="shared" si="53"/>
        <v>18865648.449999999</v>
      </c>
      <c r="R324" s="207">
        <f t="shared" si="53"/>
        <v>2051851.47</v>
      </c>
      <c r="S324" s="207">
        <f t="shared" si="53"/>
        <v>5874639.7399999993</v>
      </c>
      <c r="T324" s="207">
        <f t="shared" si="53"/>
        <v>12965686.57</v>
      </c>
      <c r="U324" s="207">
        <f t="shared" si="53"/>
        <v>10649641.519999998</v>
      </c>
      <c r="V324" s="207">
        <f t="shared" si="53"/>
        <v>1438364.3</v>
      </c>
      <c r="W324" s="207">
        <f t="shared" si="53"/>
        <v>4192805.28</v>
      </c>
      <c r="X324" s="207">
        <f t="shared" si="53"/>
        <v>3478110.27</v>
      </c>
      <c r="Y324" s="207">
        <f t="shared" si="53"/>
        <v>2392253.27</v>
      </c>
      <c r="Z324" s="207">
        <f t="shared" si="53"/>
        <v>45242703.920000002</v>
      </c>
      <c r="AA324" s="207">
        <f t="shared" si="53"/>
        <v>8697592.5600000005</v>
      </c>
      <c r="AB324" s="207">
        <f t="shared" si="53"/>
        <v>4220389.4099999992</v>
      </c>
      <c r="AC324" s="207">
        <f t="shared" si="53"/>
        <v>7984445.9799999995</v>
      </c>
      <c r="AD324" s="207">
        <f t="shared" si="53"/>
        <v>2361532.77</v>
      </c>
      <c r="AE324" s="207">
        <f t="shared" si="53"/>
        <v>3621667.9899999998</v>
      </c>
      <c r="AF324" s="207">
        <f t="shared" si="53"/>
        <v>4129109.7399999998</v>
      </c>
      <c r="AG324" s="207">
        <f t="shared" si="53"/>
        <v>2123618.58</v>
      </c>
      <c r="AH324" s="207">
        <f t="shared" si="53"/>
        <v>1117678.96</v>
      </c>
      <c r="AI324" s="207">
        <f t="shared" si="53"/>
        <v>41970789.339999996</v>
      </c>
      <c r="AJ324" s="207">
        <f t="shared" si="53"/>
        <v>2670176.8800000004</v>
      </c>
      <c r="AK324" s="207">
        <f t="shared" si="53"/>
        <v>1492690.11</v>
      </c>
      <c r="AL324" s="207">
        <f t="shared" si="53"/>
        <v>1771504.6099999999</v>
      </c>
      <c r="AM324" s="207">
        <f t="shared" si="53"/>
        <v>1321216.1400000001</v>
      </c>
      <c r="AN324" s="207">
        <f t="shared" si="53"/>
        <v>2730858.58</v>
      </c>
      <c r="AO324" s="207">
        <f t="shared" si="53"/>
        <v>2369714.2099999995</v>
      </c>
      <c r="AP324" s="207">
        <f t="shared" si="53"/>
        <v>1836113.55</v>
      </c>
      <c r="AQ324" s="207">
        <f t="shared" si="53"/>
        <v>2751367.9899999998</v>
      </c>
      <c r="AR324" s="207">
        <f t="shared" si="53"/>
        <v>2121141.0699999998</v>
      </c>
      <c r="AS324" s="207">
        <f t="shared" si="53"/>
        <v>2317702.92</v>
      </c>
      <c r="AT324" s="207">
        <f t="shared" si="53"/>
        <v>1844481.71</v>
      </c>
      <c r="AU324" s="207">
        <f t="shared" si="53"/>
        <v>17568526.869999997</v>
      </c>
      <c r="AV324" s="207">
        <f t="shared" si="53"/>
        <v>1972541.04</v>
      </c>
      <c r="AW324" s="207">
        <f t="shared" si="53"/>
        <v>1625843.05</v>
      </c>
      <c r="AX324" s="207">
        <f t="shared" si="53"/>
        <v>2069708.0299999998</v>
      </c>
      <c r="AY324" s="207">
        <f t="shared" si="53"/>
        <v>1561668.11</v>
      </c>
      <c r="AZ324" s="207">
        <f t="shared" si="53"/>
        <v>645135.11</v>
      </c>
      <c r="BA324" s="207">
        <f t="shared" si="53"/>
        <v>1154243.6199999999</v>
      </c>
      <c r="BB324" s="207">
        <f t="shared" si="53"/>
        <v>35720194.789999999</v>
      </c>
      <c r="BC324" s="207">
        <f t="shared" si="53"/>
        <v>2342683.39</v>
      </c>
      <c r="BD324" s="207">
        <f t="shared" si="53"/>
        <v>2035638.4500000002</v>
      </c>
      <c r="BE324" s="207">
        <f t="shared" si="53"/>
        <v>3227385.67</v>
      </c>
      <c r="BF324" s="207">
        <f t="shared" si="53"/>
        <v>4146093.94</v>
      </c>
      <c r="BG324" s="207">
        <f t="shared" si="53"/>
        <v>3306289.97</v>
      </c>
      <c r="BH324" s="207">
        <f t="shared" si="53"/>
        <v>7657368.2796999998</v>
      </c>
      <c r="BI324" s="207">
        <f t="shared" si="53"/>
        <v>5830962.8699999992</v>
      </c>
      <c r="BJ324" s="207">
        <f t="shared" si="53"/>
        <v>2549692.1899999995</v>
      </c>
      <c r="BK324" s="207">
        <f t="shared" si="53"/>
        <v>999288.56</v>
      </c>
      <c r="BL324" s="207">
        <f t="shared" si="53"/>
        <v>605849.55999999994</v>
      </c>
      <c r="BM324" s="207">
        <f t="shared" si="53"/>
        <v>28385330.419999998</v>
      </c>
      <c r="BN324" s="207">
        <f t="shared" si="53"/>
        <v>12077284.23</v>
      </c>
      <c r="BO324" s="207">
        <f t="shared" si="53"/>
        <v>2192910.0900000003</v>
      </c>
      <c r="BP324" s="207">
        <f t="shared" si="53"/>
        <v>1545137.7</v>
      </c>
      <c r="BQ324" s="207">
        <f t="shared" si="53"/>
        <v>2463001.2899999996</v>
      </c>
      <c r="BR324" s="207">
        <f t="shared" si="53"/>
        <v>3765359.19</v>
      </c>
      <c r="BS324" s="207">
        <f t="shared" si="53"/>
        <v>1648326.15</v>
      </c>
      <c r="BT324" s="207">
        <f t="shared" si="53"/>
        <v>22791082.899999999</v>
      </c>
      <c r="BU324" s="207">
        <f t="shared" ref="BU324:CB324" si="54">SUM(BU319:BU323)</f>
        <v>1960016.5899999999</v>
      </c>
      <c r="BV324" s="207">
        <f t="shared" si="54"/>
        <v>1934942.45</v>
      </c>
      <c r="BW324" s="207">
        <f t="shared" si="54"/>
        <v>5460728.3800000008</v>
      </c>
      <c r="BX324" s="207">
        <f t="shared" si="54"/>
        <v>4033621.43</v>
      </c>
      <c r="BY324" s="207">
        <f t="shared" si="54"/>
        <v>8881405.7599999998</v>
      </c>
      <c r="BZ324" s="207">
        <f t="shared" si="54"/>
        <v>3047971.29</v>
      </c>
      <c r="CA324" s="207">
        <f t="shared" si="54"/>
        <v>1117344.22</v>
      </c>
      <c r="CB324" s="207">
        <f t="shared" si="54"/>
        <v>1111620.8</v>
      </c>
      <c r="CC324" s="207">
        <f>SUM(CC319:CC323)</f>
        <v>537615345.3197</v>
      </c>
      <c r="CD324" s="310"/>
      <c r="CE324" s="310"/>
      <c r="CF324" s="310"/>
      <c r="CG324" s="310"/>
      <c r="CH324" s="310"/>
      <c r="CI324" s="310"/>
    </row>
    <row r="325" spans="1:87" s="102" customFormat="1">
      <c r="A325" s="134" t="s">
        <v>1649</v>
      </c>
      <c r="B325" s="295" t="s">
        <v>51</v>
      </c>
      <c r="C325" s="296" t="s">
        <v>680</v>
      </c>
      <c r="D325" s="297"/>
      <c r="E325" s="103"/>
      <c r="F325" s="298" t="s">
        <v>930</v>
      </c>
      <c r="G325" s="299" t="s">
        <v>931</v>
      </c>
      <c r="H325" s="204">
        <v>7195320.0599999996</v>
      </c>
      <c r="I325" s="183">
        <v>1325871.48</v>
      </c>
      <c r="J325" s="183">
        <v>1947905.79</v>
      </c>
      <c r="K325" s="183">
        <v>1134754.72</v>
      </c>
      <c r="L325" s="183">
        <v>648427.15</v>
      </c>
      <c r="M325" s="183">
        <v>244809.27</v>
      </c>
      <c r="N325" s="183">
        <v>6926240.21</v>
      </c>
      <c r="O325" s="183">
        <v>1268552.26</v>
      </c>
      <c r="P325" s="183">
        <v>431726.47</v>
      </c>
      <c r="Q325" s="183">
        <v>3479172.88</v>
      </c>
      <c r="R325" s="183">
        <v>550989.86</v>
      </c>
      <c r="S325" s="183">
        <v>1281839.6499999999</v>
      </c>
      <c r="T325" s="183">
        <v>2053678.76</v>
      </c>
      <c r="U325" s="183">
        <v>1640165.27</v>
      </c>
      <c r="V325" s="183">
        <v>116518.37</v>
      </c>
      <c r="W325" s="183">
        <v>495052.76</v>
      </c>
      <c r="X325" s="183">
        <v>656635.93999999994</v>
      </c>
      <c r="Y325" s="183">
        <v>503681.13</v>
      </c>
      <c r="Z325" s="183">
        <v>5645758.7400000002</v>
      </c>
      <c r="AA325" s="183">
        <v>1351333.02</v>
      </c>
      <c r="AB325" s="183">
        <v>786861.46</v>
      </c>
      <c r="AC325" s="183">
        <v>2337574.7799999998</v>
      </c>
      <c r="AD325" s="183">
        <v>510004.07</v>
      </c>
      <c r="AE325" s="183">
        <v>363608.24</v>
      </c>
      <c r="AF325" s="183">
        <v>813991.3</v>
      </c>
      <c r="AG325" s="183">
        <v>110707.91</v>
      </c>
      <c r="AH325" s="183">
        <v>356018.98</v>
      </c>
      <c r="AI325" s="183">
        <v>7272906.3300000001</v>
      </c>
      <c r="AJ325" s="183">
        <v>320220.5</v>
      </c>
      <c r="AK325" s="183">
        <v>191246</v>
      </c>
      <c r="AL325" s="183">
        <v>309815.40000000002</v>
      </c>
      <c r="AM325" s="183">
        <v>175804</v>
      </c>
      <c r="AN325" s="183">
        <v>578607</v>
      </c>
      <c r="AO325" s="183">
        <v>564634</v>
      </c>
      <c r="AP325" s="183">
        <v>509224.96000000002</v>
      </c>
      <c r="AQ325" s="183">
        <v>957273.11</v>
      </c>
      <c r="AR325" s="183">
        <v>418804.6</v>
      </c>
      <c r="AS325" s="183">
        <v>345566</v>
      </c>
      <c r="AT325" s="183">
        <v>244445.6</v>
      </c>
      <c r="AU325" s="183">
        <v>2459773.7599999998</v>
      </c>
      <c r="AV325" s="183">
        <v>532618.74</v>
      </c>
      <c r="AW325" s="183">
        <v>283943.3</v>
      </c>
      <c r="AX325" s="183">
        <v>392039.32</v>
      </c>
      <c r="AY325" s="183">
        <v>203392.1</v>
      </c>
      <c r="AZ325" s="183">
        <v>111191</v>
      </c>
      <c r="BA325" s="183">
        <v>236234.25</v>
      </c>
      <c r="BB325" s="183">
        <v>2675583.62</v>
      </c>
      <c r="BC325" s="183">
        <v>513017.76</v>
      </c>
      <c r="BD325" s="183">
        <v>451198.62</v>
      </c>
      <c r="BE325" s="183">
        <v>532118.69999999995</v>
      </c>
      <c r="BF325" s="183">
        <v>855044.74</v>
      </c>
      <c r="BG325" s="183">
        <v>604527.52</v>
      </c>
      <c r="BH325" s="183">
        <v>1021336.7399</v>
      </c>
      <c r="BI325" s="183">
        <v>1267053.23</v>
      </c>
      <c r="BJ325" s="183">
        <v>455007.71</v>
      </c>
      <c r="BK325" s="183">
        <v>169444.3</v>
      </c>
      <c r="BL325" s="183">
        <v>138310.71</v>
      </c>
      <c r="BM325" s="183">
        <v>4181047.69</v>
      </c>
      <c r="BN325" s="183">
        <v>860666.99</v>
      </c>
      <c r="BO325" s="183">
        <v>185100.39</v>
      </c>
      <c r="BP325" s="183">
        <v>190841.83</v>
      </c>
      <c r="BQ325" s="183">
        <v>334104.78999999998</v>
      </c>
      <c r="BR325" s="183">
        <v>1018976.08</v>
      </c>
      <c r="BS325" s="183">
        <v>59515</v>
      </c>
      <c r="BT325" s="183">
        <v>2558463.21</v>
      </c>
      <c r="BU325" s="183">
        <v>291252</v>
      </c>
      <c r="BV325" s="183">
        <v>363094.5</v>
      </c>
      <c r="BW325" s="183">
        <v>445016.13</v>
      </c>
      <c r="BX325" s="183">
        <v>809565.09</v>
      </c>
      <c r="BY325" s="183">
        <v>1211658.44</v>
      </c>
      <c r="BZ325" s="183">
        <v>385591.64</v>
      </c>
      <c r="CA325" s="183">
        <v>377705.7</v>
      </c>
      <c r="CB325" s="183">
        <v>325222.21999999997</v>
      </c>
      <c r="CC325" s="205">
        <f t="shared" si="52"/>
        <v>82565405.849899977</v>
      </c>
      <c r="CD325" s="101"/>
      <c r="CE325" s="101"/>
      <c r="CF325" s="101"/>
      <c r="CG325" s="101"/>
      <c r="CH325" s="101"/>
      <c r="CI325" s="101"/>
    </row>
    <row r="326" spans="1:87" s="102" customFormat="1">
      <c r="A326" s="134" t="s">
        <v>1649</v>
      </c>
      <c r="B326" s="295" t="s">
        <v>51</v>
      </c>
      <c r="C326" s="296" t="s">
        <v>680</v>
      </c>
      <c r="D326" s="297"/>
      <c r="E326" s="103"/>
      <c r="F326" s="298" t="s">
        <v>932</v>
      </c>
      <c r="G326" s="299" t="s">
        <v>933</v>
      </c>
      <c r="H326" s="204">
        <v>7528.52</v>
      </c>
      <c r="I326" s="183">
        <v>65456.71</v>
      </c>
      <c r="J326" s="183">
        <v>70106.399999999994</v>
      </c>
      <c r="K326" s="183">
        <v>0</v>
      </c>
      <c r="L326" s="183">
        <v>25999.99</v>
      </c>
      <c r="M326" s="183">
        <v>50500</v>
      </c>
      <c r="N326" s="183">
        <v>7600</v>
      </c>
      <c r="O326" s="183">
        <v>93107</v>
      </c>
      <c r="P326" s="183">
        <v>20500</v>
      </c>
      <c r="Q326" s="183">
        <v>51026</v>
      </c>
      <c r="R326" s="183">
        <v>7300</v>
      </c>
      <c r="S326" s="183">
        <v>16556.8</v>
      </c>
      <c r="T326" s="183">
        <v>382112.7</v>
      </c>
      <c r="U326" s="183">
        <v>98753</v>
      </c>
      <c r="V326" s="183">
        <v>23534</v>
      </c>
      <c r="W326" s="183">
        <v>36366</v>
      </c>
      <c r="X326" s="183">
        <v>6285</v>
      </c>
      <c r="Y326" s="183">
        <v>0</v>
      </c>
      <c r="Z326" s="183">
        <v>57474.38</v>
      </c>
      <c r="AA326" s="183">
        <v>3482</v>
      </c>
      <c r="AB326" s="183">
        <v>23565.9</v>
      </c>
      <c r="AC326" s="183">
        <v>88025.5</v>
      </c>
      <c r="AD326" s="183">
        <v>60960</v>
      </c>
      <c r="AE326" s="183">
        <v>10500</v>
      </c>
      <c r="AF326" s="183">
        <v>148565.57999999999</v>
      </c>
      <c r="AG326" s="183">
        <v>200</v>
      </c>
      <c r="AH326" s="183">
        <v>0</v>
      </c>
      <c r="AI326" s="183">
        <v>548732.6</v>
      </c>
      <c r="AJ326" s="183">
        <v>3100</v>
      </c>
      <c r="AK326" s="183">
        <v>3000</v>
      </c>
      <c r="AL326" s="183">
        <v>1550</v>
      </c>
      <c r="AM326" s="183">
        <v>16500</v>
      </c>
      <c r="AN326" s="183">
        <v>0</v>
      </c>
      <c r="AO326" s="183">
        <v>23070</v>
      </c>
      <c r="AP326" s="183">
        <v>60790</v>
      </c>
      <c r="AQ326" s="183">
        <v>18400</v>
      </c>
      <c r="AR326" s="183">
        <v>41451.800000000003</v>
      </c>
      <c r="AS326" s="183">
        <v>53.5</v>
      </c>
      <c r="AT326" s="183">
        <v>21036.6</v>
      </c>
      <c r="AU326" s="183">
        <v>76310</v>
      </c>
      <c r="AV326" s="183">
        <v>540</v>
      </c>
      <c r="AW326" s="183">
        <v>25280</v>
      </c>
      <c r="AX326" s="183">
        <v>0</v>
      </c>
      <c r="AY326" s="183">
        <v>3066</v>
      </c>
      <c r="AZ326" s="183">
        <v>17163</v>
      </c>
      <c r="BA326" s="183">
        <v>38600</v>
      </c>
      <c r="BB326" s="183">
        <v>37500</v>
      </c>
      <c r="BC326" s="183">
        <v>17748</v>
      </c>
      <c r="BD326" s="183">
        <v>29582.83</v>
      </c>
      <c r="BE326" s="183">
        <v>1565</v>
      </c>
      <c r="BF326" s="183">
        <v>0</v>
      </c>
      <c r="BG326" s="183">
        <v>13900</v>
      </c>
      <c r="BH326" s="183">
        <v>21106.799999999999</v>
      </c>
      <c r="BI326" s="183">
        <v>0</v>
      </c>
      <c r="BJ326" s="183">
        <v>51199.5</v>
      </c>
      <c r="BK326" s="183">
        <v>1010</v>
      </c>
      <c r="BL326" s="183">
        <v>30123.58</v>
      </c>
      <c r="BM326" s="183">
        <v>0</v>
      </c>
      <c r="BN326" s="183">
        <v>0</v>
      </c>
      <c r="BO326" s="183">
        <v>54400</v>
      </c>
      <c r="BP326" s="183">
        <v>1500</v>
      </c>
      <c r="BQ326" s="183">
        <v>1695</v>
      </c>
      <c r="BR326" s="183">
        <v>0</v>
      </c>
      <c r="BS326" s="183">
        <v>7500</v>
      </c>
      <c r="BT326" s="183">
        <v>288164.49</v>
      </c>
      <c r="BU326" s="183">
        <v>0</v>
      </c>
      <c r="BV326" s="183">
        <v>0</v>
      </c>
      <c r="BW326" s="183">
        <v>0</v>
      </c>
      <c r="BX326" s="183">
        <v>22740</v>
      </c>
      <c r="BY326" s="183">
        <v>17330</v>
      </c>
      <c r="BZ326" s="183">
        <v>1480</v>
      </c>
      <c r="CA326" s="183">
        <v>53819</v>
      </c>
      <c r="CB326" s="183">
        <v>7728</v>
      </c>
      <c r="CC326" s="205">
        <f t="shared" si="52"/>
        <v>2914241.1800000006</v>
      </c>
      <c r="CD326" s="101"/>
      <c r="CE326" s="101"/>
      <c r="CF326" s="101"/>
      <c r="CG326" s="101"/>
      <c r="CH326" s="101"/>
      <c r="CI326" s="101"/>
    </row>
    <row r="327" spans="1:87" s="102" customFormat="1">
      <c r="A327" s="134" t="s">
        <v>1649</v>
      </c>
      <c r="B327" s="295" t="s">
        <v>51</v>
      </c>
      <c r="C327" s="296" t="s">
        <v>680</v>
      </c>
      <c r="D327" s="297"/>
      <c r="E327" s="103"/>
      <c r="F327" s="298" t="s">
        <v>934</v>
      </c>
      <c r="G327" s="299" t="s">
        <v>935</v>
      </c>
      <c r="H327" s="204">
        <v>1714027.75</v>
      </c>
      <c r="I327" s="183">
        <v>268489.25</v>
      </c>
      <c r="J327" s="183">
        <v>567956.17000000004</v>
      </c>
      <c r="K327" s="183">
        <v>152469.42000000001</v>
      </c>
      <c r="L327" s="183">
        <v>32800</v>
      </c>
      <c r="M327" s="183">
        <v>0</v>
      </c>
      <c r="N327" s="183">
        <v>1588470.24</v>
      </c>
      <c r="O327" s="183">
        <v>319311.35999999999</v>
      </c>
      <c r="P327" s="183">
        <v>115188.37</v>
      </c>
      <c r="Q327" s="183">
        <v>497190.81</v>
      </c>
      <c r="R327" s="183">
        <v>5670</v>
      </c>
      <c r="S327" s="183">
        <v>48512.73</v>
      </c>
      <c r="T327" s="183">
        <v>1914252.7</v>
      </c>
      <c r="U327" s="183">
        <v>335334.96999999997</v>
      </c>
      <c r="V327" s="183">
        <v>50424.71</v>
      </c>
      <c r="W327" s="183">
        <v>140722.26</v>
      </c>
      <c r="X327" s="183">
        <v>125429.93</v>
      </c>
      <c r="Y327" s="183">
        <v>77800</v>
      </c>
      <c r="Z327" s="183">
        <v>2635177.9300000002</v>
      </c>
      <c r="AA327" s="183">
        <v>479416.05</v>
      </c>
      <c r="AB327" s="183">
        <v>218751.76</v>
      </c>
      <c r="AC327" s="183">
        <v>411544.95</v>
      </c>
      <c r="AD327" s="183">
        <v>162792.23000000001</v>
      </c>
      <c r="AE327" s="183">
        <v>64870.57</v>
      </c>
      <c r="AF327" s="183">
        <v>126549.81</v>
      </c>
      <c r="AG327" s="183">
        <v>65823.48</v>
      </c>
      <c r="AH327" s="183">
        <v>57723.93</v>
      </c>
      <c r="AI327" s="183">
        <v>7556801.5</v>
      </c>
      <c r="AJ327" s="183">
        <v>65923</v>
      </c>
      <c r="AK327" s="183">
        <v>52497</v>
      </c>
      <c r="AL327" s="183">
        <v>60990.14</v>
      </c>
      <c r="AM327" s="183">
        <v>49101</v>
      </c>
      <c r="AN327" s="183">
        <v>98063.5</v>
      </c>
      <c r="AO327" s="183">
        <v>91485</v>
      </c>
      <c r="AP327" s="183">
        <v>272792.95</v>
      </c>
      <c r="AQ327" s="183">
        <v>306969.26</v>
      </c>
      <c r="AR327" s="183">
        <v>347175.25</v>
      </c>
      <c r="AS327" s="183">
        <v>126411.36</v>
      </c>
      <c r="AT327" s="183">
        <v>40745</v>
      </c>
      <c r="AU327" s="183">
        <v>350902.2</v>
      </c>
      <c r="AV327" s="183">
        <v>44395</v>
      </c>
      <c r="AW327" s="183">
        <v>147830</v>
      </c>
      <c r="AX327" s="183">
        <v>116944</v>
      </c>
      <c r="AY327" s="183">
        <v>35074</v>
      </c>
      <c r="AZ327" s="183">
        <v>17618.5</v>
      </c>
      <c r="BA327" s="183">
        <v>86366.35</v>
      </c>
      <c r="BB327" s="183">
        <v>1039326</v>
      </c>
      <c r="BC327" s="183">
        <v>29485.03</v>
      </c>
      <c r="BD327" s="183">
        <v>120001.25</v>
      </c>
      <c r="BE327" s="183">
        <v>182170.75</v>
      </c>
      <c r="BF327" s="183">
        <v>156385.66</v>
      </c>
      <c r="BG327" s="183">
        <v>130770.42</v>
      </c>
      <c r="BH327" s="183">
        <v>419400.93969999999</v>
      </c>
      <c r="BI327" s="183">
        <v>131240.6</v>
      </c>
      <c r="BJ327" s="183">
        <v>110948.31</v>
      </c>
      <c r="BK327" s="183">
        <v>63771.22</v>
      </c>
      <c r="BL327" s="183">
        <v>16279.8</v>
      </c>
      <c r="BM327" s="183">
        <v>6835489.5999999996</v>
      </c>
      <c r="BN327" s="183">
        <v>289027.59999999998</v>
      </c>
      <c r="BO327" s="183">
        <v>17351.25</v>
      </c>
      <c r="BP327" s="183">
        <v>0</v>
      </c>
      <c r="BQ327" s="183">
        <v>132327.5</v>
      </c>
      <c r="BR327" s="183">
        <v>164580.10999999999</v>
      </c>
      <c r="BS327" s="183">
        <v>28297.7</v>
      </c>
      <c r="BT327" s="183">
        <v>450273.88</v>
      </c>
      <c r="BU327" s="183">
        <v>50454.400000000001</v>
      </c>
      <c r="BV327" s="183">
        <v>5440</v>
      </c>
      <c r="BW327" s="183">
        <v>45541</v>
      </c>
      <c r="BX327" s="183">
        <v>412443.08</v>
      </c>
      <c r="BY327" s="183">
        <v>2013838.2</v>
      </c>
      <c r="BZ327" s="183">
        <v>69875</v>
      </c>
      <c r="CA327" s="183">
        <v>27851.55</v>
      </c>
      <c r="CB327" s="183">
        <v>87483.8</v>
      </c>
      <c r="CC327" s="205">
        <f t="shared" si="52"/>
        <v>35074841.039700001</v>
      </c>
      <c r="CD327" s="101"/>
      <c r="CE327" s="101"/>
      <c r="CF327" s="101"/>
      <c r="CG327" s="101"/>
      <c r="CH327" s="101"/>
      <c r="CI327" s="101"/>
    </row>
    <row r="328" spans="1:87" s="102" customFormat="1">
      <c r="A328" s="134" t="s">
        <v>1649</v>
      </c>
      <c r="B328" s="295" t="s">
        <v>51</v>
      </c>
      <c r="C328" s="296" t="s">
        <v>680</v>
      </c>
      <c r="D328" s="297"/>
      <c r="E328" s="103"/>
      <c r="F328" s="298" t="s">
        <v>936</v>
      </c>
      <c r="G328" s="299" t="s">
        <v>937</v>
      </c>
      <c r="H328" s="204">
        <v>306186.67</v>
      </c>
      <c r="I328" s="183">
        <v>0</v>
      </c>
      <c r="J328" s="183">
        <v>136267.32</v>
      </c>
      <c r="K328" s="183">
        <v>0</v>
      </c>
      <c r="L328" s="183">
        <v>63150.52</v>
      </c>
      <c r="M328" s="183">
        <v>9164</v>
      </c>
      <c r="N328" s="183">
        <v>3727</v>
      </c>
      <c r="O328" s="183">
        <v>750</v>
      </c>
      <c r="P328" s="183">
        <v>0</v>
      </c>
      <c r="Q328" s="183">
        <v>122803.9</v>
      </c>
      <c r="R328" s="183">
        <v>0</v>
      </c>
      <c r="S328" s="183">
        <v>27442</v>
      </c>
      <c r="T328" s="183">
        <v>0</v>
      </c>
      <c r="U328" s="183">
        <v>67679.64</v>
      </c>
      <c r="V328" s="183">
        <v>9503.2999999999993</v>
      </c>
      <c r="W328" s="183">
        <v>0</v>
      </c>
      <c r="X328" s="183">
        <v>0</v>
      </c>
      <c r="Y328" s="183">
        <v>0</v>
      </c>
      <c r="Z328" s="183">
        <v>101357</v>
      </c>
      <c r="AA328" s="183">
        <v>0</v>
      </c>
      <c r="AB328" s="183">
        <v>2514.5</v>
      </c>
      <c r="AC328" s="183">
        <v>0</v>
      </c>
      <c r="AD328" s="183">
        <v>250</v>
      </c>
      <c r="AE328" s="183">
        <v>12362.5</v>
      </c>
      <c r="AF328" s="183">
        <v>34840</v>
      </c>
      <c r="AG328" s="183">
        <v>0</v>
      </c>
      <c r="AH328" s="183">
        <v>0</v>
      </c>
      <c r="AI328" s="183">
        <v>37665</v>
      </c>
      <c r="AJ328" s="183">
        <v>0</v>
      </c>
      <c r="AK328" s="183">
        <v>0</v>
      </c>
      <c r="AL328" s="183">
        <v>890</v>
      </c>
      <c r="AM328" s="183">
        <v>1500</v>
      </c>
      <c r="AN328" s="183">
        <v>10525</v>
      </c>
      <c r="AO328" s="183">
        <v>0</v>
      </c>
      <c r="AP328" s="183">
        <v>1550</v>
      </c>
      <c r="AQ328" s="183">
        <v>33353</v>
      </c>
      <c r="AR328" s="183">
        <v>0</v>
      </c>
      <c r="AS328" s="183">
        <v>300</v>
      </c>
      <c r="AT328" s="183">
        <v>0</v>
      </c>
      <c r="AU328" s="183">
        <v>24804.25</v>
      </c>
      <c r="AV328" s="183">
        <v>0</v>
      </c>
      <c r="AW328" s="183">
        <v>29720</v>
      </c>
      <c r="AX328" s="183">
        <v>10165</v>
      </c>
      <c r="AY328" s="183">
        <v>4340</v>
      </c>
      <c r="AZ328" s="183">
        <v>2170</v>
      </c>
      <c r="BA328" s="183">
        <v>0</v>
      </c>
      <c r="BB328" s="183">
        <v>250935</v>
      </c>
      <c r="BC328" s="183">
        <v>0</v>
      </c>
      <c r="BD328" s="183">
        <v>0</v>
      </c>
      <c r="BE328" s="183">
        <v>3745</v>
      </c>
      <c r="BF328" s="183">
        <v>3019</v>
      </c>
      <c r="BG328" s="183">
        <v>6000</v>
      </c>
      <c r="BH328" s="183">
        <v>4660.6000000000004</v>
      </c>
      <c r="BI328" s="183">
        <v>1178</v>
      </c>
      <c r="BJ328" s="183">
        <v>52639</v>
      </c>
      <c r="BK328" s="183">
        <v>4800</v>
      </c>
      <c r="BL328" s="183">
        <v>0</v>
      </c>
      <c r="BM328" s="183">
        <v>129275.5</v>
      </c>
      <c r="BN328" s="183">
        <v>0</v>
      </c>
      <c r="BO328" s="183">
        <v>0</v>
      </c>
      <c r="BP328" s="183">
        <v>7000</v>
      </c>
      <c r="BQ328" s="183">
        <v>0</v>
      </c>
      <c r="BR328" s="183">
        <v>0</v>
      </c>
      <c r="BS328" s="183">
        <v>0</v>
      </c>
      <c r="BT328" s="183">
        <v>45768</v>
      </c>
      <c r="BU328" s="183">
        <v>0</v>
      </c>
      <c r="BV328" s="183">
        <v>0</v>
      </c>
      <c r="BW328" s="183">
        <v>77913</v>
      </c>
      <c r="BX328" s="183">
        <v>27090</v>
      </c>
      <c r="BY328" s="183">
        <v>17413</v>
      </c>
      <c r="BZ328" s="183">
        <v>28078.33</v>
      </c>
      <c r="CA328" s="183">
        <v>0</v>
      </c>
      <c r="CB328" s="183">
        <v>0</v>
      </c>
      <c r="CC328" s="205">
        <f t="shared" si="52"/>
        <v>1714495.0300000003</v>
      </c>
      <c r="CD328" s="101"/>
      <c r="CE328" s="101"/>
      <c r="CF328" s="101"/>
      <c r="CG328" s="101"/>
      <c r="CH328" s="101"/>
      <c r="CI328" s="101"/>
    </row>
    <row r="329" spans="1:87" s="102" customFormat="1">
      <c r="A329" s="134" t="s">
        <v>1649</v>
      </c>
      <c r="B329" s="295" t="s">
        <v>51</v>
      </c>
      <c r="C329" s="296" t="s">
        <v>680</v>
      </c>
      <c r="D329" s="297"/>
      <c r="E329" s="103"/>
      <c r="F329" s="298" t="s">
        <v>938</v>
      </c>
      <c r="G329" s="299" t="s">
        <v>1737</v>
      </c>
      <c r="H329" s="204">
        <v>6058778.6299999999</v>
      </c>
      <c r="I329" s="183">
        <v>128450.93</v>
      </c>
      <c r="J329" s="183">
        <v>522066.05</v>
      </c>
      <c r="K329" s="183">
        <v>1041759.81</v>
      </c>
      <c r="L329" s="183">
        <v>541144.25</v>
      </c>
      <c r="M329" s="183">
        <v>165916.53</v>
      </c>
      <c r="N329" s="183">
        <v>8597141.5</v>
      </c>
      <c r="O329" s="183">
        <v>1786835.65</v>
      </c>
      <c r="P329" s="183">
        <v>492646</v>
      </c>
      <c r="Q329" s="183">
        <v>2422905.54</v>
      </c>
      <c r="R329" s="183">
        <v>319607</v>
      </c>
      <c r="S329" s="183">
        <v>987792.4</v>
      </c>
      <c r="T329" s="183">
        <v>1726968.27</v>
      </c>
      <c r="U329" s="183">
        <v>1991423.25</v>
      </c>
      <c r="V329" s="183">
        <v>155667</v>
      </c>
      <c r="W329" s="183">
        <v>603953.1</v>
      </c>
      <c r="X329" s="183">
        <v>648775</v>
      </c>
      <c r="Y329" s="183">
        <v>408448</v>
      </c>
      <c r="Z329" s="183">
        <v>701195.5</v>
      </c>
      <c r="AA329" s="183">
        <v>3131641.18</v>
      </c>
      <c r="AB329" s="183">
        <v>341519.7</v>
      </c>
      <c r="AC329" s="183">
        <v>700405.55</v>
      </c>
      <c r="AD329" s="183">
        <v>240647.96</v>
      </c>
      <c r="AE329" s="183">
        <v>500713.9</v>
      </c>
      <c r="AF329" s="183">
        <v>558063.92000000004</v>
      </c>
      <c r="AG329" s="183">
        <v>151063.6</v>
      </c>
      <c r="AH329" s="183">
        <v>294120</v>
      </c>
      <c r="AI329" s="183">
        <v>1324639</v>
      </c>
      <c r="AJ329" s="183">
        <v>377281</v>
      </c>
      <c r="AK329" s="183">
        <v>217543</v>
      </c>
      <c r="AL329" s="183">
        <v>179686</v>
      </c>
      <c r="AM329" s="183">
        <v>122478</v>
      </c>
      <c r="AN329" s="183">
        <v>230410</v>
      </c>
      <c r="AO329" s="183">
        <v>206642</v>
      </c>
      <c r="AP329" s="183">
        <v>151330</v>
      </c>
      <c r="AQ329" s="183">
        <v>895035</v>
      </c>
      <c r="AR329" s="183">
        <v>313046.17</v>
      </c>
      <c r="AS329" s="183">
        <v>141351</v>
      </c>
      <c r="AT329" s="183">
        <v>313343</v>
      </c>
      <c r="AU329" s="183">
        <v>770783.8</v>
      </c>
      <c r="AV329" s="183">
        <v>221389</v>
      </c>
      <c r="AW329" s="183">
        <v>321844</v>
      </c>
      <c r="AX329" s="183">
        <v>314303</v>
      </c>
      <c r="AY329" s="183">
        <v>199870</v>
      </c>
      <c r="AZ329" s="183">
        <v>87701</v>
      </c>
      <c r="BA329" s="183">
        <v>143100</v>
      </c>
      <c r="BB329" s="183">
        <v>5343755.8499999996</v>
      </c>
      <c r="BC329" s="183">
        <v>350404.55</v>
      </c>
      <c r="BD329" s="183">
        <v>221594.4</v>
      </c>
      <c r="BE329" s="183">
        <v>679910.38</v>
      </c>
      <c r="BF329" s="183">
        <v>443173.49</v>
      </c>
      <c r="BG329" s="183">
        <v>324231.90000000002</v>
      </c>
      <c r="BH329" s="183">
        <v>555580.4</v>
      </c>
      <c r="BI329" s="183">
        <v>13874</v>
      </c>
      <c r="BJ329" s="183">
        <v>573776.28</v>
      </c>
      <c r="BK329" s="183">
        <v>247929.5</v>
      </c>
      <c r="BL329" s="183">
        <v>53815</v>
      </c>
      <c r="BM329" s="183">
        <v>1388126.6</v>
      </c>
      <c r="BN329" s="183">
        <v>908165</v>
      </c>
      <c r="BO329" s="183">
        <v>122487.5</v>
      </c>
      <c r="BP329" s="183">
        <v>31749.040000000001</v>
      </c>
      <c r="BQ329" s="183">
        <v>258120</v>
      </c>
      <c r="BR329" s="183">
        <v>571803</v>
      </c>
      <c r="BS329" s="183">
        <v>26620</v>
      </c>
      <c r="BT329" s="183">
        <v>379671</v>
      </c>
      <c r="BU329" s="183">
        <v>62908</v>
      </c>
      <c r="BV329" s="183">
        <v>417600.5</v>
      </c>
      <c r="BW329" s="183">
        <v>264955.01</v>
      </c>
      <c r="BX329" s="183">
        <v>193013.2</v>
      </c>
      <c r="BY329" s="183">
        <v>764313.5</v>
      </c>
      <c r="BZ329" s="183">
        <v>502745.4</v>
      </c>
      <c r="CA329" s="183">
        <v>223530</v>
      </c>
      <c r="CB329" s="183">
        <v>169654</v>
      </c>
      <c r="CC329" s="205">
        <f t="shared" si="52"/>
        <v>56844932.689999998</v>
      </c>
      <c r="CD329" s="101"/>
      <c r="CE329" s="101"/>
      <c r="CF329" s="101"/>
      <c r="CG329" s="101"/>
      <c r="CH329" s="101"/>
      <c r="CI329" s="101"/>
    </row>
    <row r="330" spans="1:87" s="102" customFormat="1">
      <c r="A330" s="134" t="s">
        <v>1649</v>
      </c>
      <c r="B330" s="295" t="s">
        <v>51</v>
      </c>
      <c r="C330" s="296" t="s">
        <v>680</v>
      </c>
      <c r="D330" s="297"/>
      <c r="E330" s="103"/>
      <c r="F330" s="298" t="s">
        <v>939</v>
      </c>
      <c r="G330" s="299" t="s">
        <v>940</v>
      </c>
      <c r="H330" s="204">
        <v>7230795.1399999997</v>
      </c>
      <c r="I330" s="183">
        <v>2897715.79</v>
      </c>
      <c r="J330" s="183">
        <v>3431587.86</v>
      </c>
      <c r="K330" s="183">
        <v>924923.96</v>
      </c>
      <c r="L330" s="183">
        <v>738975.21</v>
      </c>
      <c r="M330" s="183">
        <v>568553.25</v>
      </c>
      <c r="N330" s="183">
        <v>12057914.529999999</v>
      </c>
      <c r="O330" s="183">
        <v>1462566.26</v>
      </c>
      <c r="P330" s="183">
        <v>875033.38</v>
      </c>
      <c r="Q330" s="183">
        <v>6311876.6200000001</v>
      </c>
      <c r="R330" s="183">
        <v>518829.4</v>
      </c>
      <c r="S330" s="183">
        <v>1547015.75</v>
      </c>
      <c r="T330" s="183">
        <v>4021801.19</v>
      </c>
      <c r="U330" s="183">
        <v>2010303.18</v>
      </c>
      <c r="V330" s="183">
        <v>228245.78</v>
      </c>
      <c r="W330" s="183">
        <v>557431.88</v>
      </c>
      <c r="X330" s="183">
        <v>689028.41</v>
      </c>
      <c r="Y330" s="183">
        <v>1080960.56</v>
      </c>
      <c r="Z330" s="183">
        <v>14335083.390000001</v>
      </c>
      <c r="AA330" s="183">
        <v>4525990.8499999996</v>
      </c>
      <c r="AB330" s="183">
        <v>855796.7</v>
      </c>
      <c r="AC330" s="183">
        <v>3690504.39</v>
      </c>
      <c r="AD330" s="183">
        <v>596525</v>
      </c>
      <c r="AE330" s="183">
        <v>751847.56</v>
      </c>
      <c r="AF330" s="183">
        <v>1118055.5900000001</v>
      </c>
      <c r="AG330" s="183">
        <v>333742.13</v>
      </c>
      <c r="AH330" s="183">
        <v>740937.07</v>
      </c>
      <c r="AI330" s="183">
        <v>7581927</v>
      </c>
      <c r="AJ330" s="183">
        <v>502414.25</v>
      </c>
      <c r="AK330" s="183">
        <v>227336</v>
      </c>
      <c r="AL330" s="183">
        <v>709246.08</v>
      </c>
      <c r="AM330" s="183">
        <v>172004.62</v>
      </c>
      <c r="AN330" s="183">
        <v>569297.09</v>
      </c>
      <c r="AO330" s="183">
        <v>462757.85</v>
      </c>
      <c r="AP330" s="183">
        <v>430671.4</v>
      </c>
      <c r="AQ330" s="183">
        <v>1584312.17</v>
      </c>
      <c r="AR330" s="183">
        <v>925339.98</v>
      </c>
      <c r="AS330" s="183">
        <v>336297.37</v>
      </c>
      <c r="AT330" s="183">
        <v>406231.47</v>
      </c>
      <c r="AU330" s="183">
        <v>2996239.98</v>
      </c>
      <c r="AV330" s="183">
        <v>592918.01</v>
      </c>
      <c r="AW330" s="183">
        <v>483425</v>
      </c>
      <c r="AX330" s="183">
        <v>547848.21</v>
      </c>
      <c r="AY330" s="183">
        <v>362111.54</v>
      </c>
      <c r="AZ330" s="183">
        <v>114684.75</v>
      </c>
      <c r="BA330" s="183">
        <v>222804.74</v>
      </c>
      <c r="BB330" s="183">
        <v>4089207.06</v>
      </c>
      <c r="BC330" s="183">
        <v>552163.81000000006</v>
      </c>
      <c r="BD330" s="183">
        <v>342833.31</v>
      </c>
      <c r="BE330" s="183">
        <v>948362.85</v>
      </c>
      <c r="BF330" s="183">
        <v>1223098.8</v>
      </c>
      <c r="BG330" s="183">
        <v>489601.29</v>
      </c>
      <c r="BH330" s="183">
        <v>1631066.47</v>
      </c>
      <c r="BI330" s="183">
        <v>844456.33</v>
      </c>
      <c r="BJ330" s="183">
        <v>956900.66</v>
      </c>
      <c r="BK330" s="183">
        <v>221515.94</v>
      </c>
      <c r="BL330" s="183">
        <v>138782.44</v>
      </c>
      <c r="BM330" s="183">
        <v>5457860.21</v>
      </c>
      <c r="BN330" s="183">
        <v>2610452.9900000002</v>
      </c>
      <c r="BO330" s="183">
        <v>540562.17000000004</v>
      </c>
      <c r="BP330" s="183">
        <v>318851.09000000003</v>
      </c>
      <c r="BQ330" s="183">
        <v>485577.79</v>
      </c>
      <c r="BR330" s="183">
        <v>732336.34</v>
      </c>
      <c r="BS330" s="183">
        <v>47299.09</v>
      </c>
      <c r="BT330" s="183">
        <v>4344360.12</v>
      </c>
      <c r="BU330" s="183">
        <v>626095.55000000005</v>
      </c>
      <c r="BV330" s="183">
        <v>461584.8</v>
      </c>
      <c r="BW330" s="183">
        <v>737528.21</v>
      </c>
      <c r="BX330" s="183">
        <v>631132.05000000005</v>
      </c>
      <c r="BY330" s="183">
        <v>2097837.54</v>
      </c>
      <c r="BZ330" s="183">
        <v>371160.43</v>
      </c>
      <c r="CA330" s="183">
        <v>577501.43000000005</v>
      </c>
      <c r="CB330" s="183">
        <v>703482.97</v>
      </c>
      <c r="CC330" s="205">
        <f t="shared" si="52"/>
        <v>125511520.08000003</v>
      </c>
      <c r="CD330" s="101"/>
      <c r="CE330" s="101"/>
      <c r="CF330" s="101"/>
      <c r="CG330" s="101"/>
      <c r="CH330" s="101"/>
      <c r="CI330" s="101"/>
    </row>
    <row r="331" spans="1:87" s="102" customFormat="1">
      <c r="A331" s="134" t="s">
        <v>1649</v>
      </c>
      <c r="B331" s="295" t="s">
        <v>51</v>
      </c>
      <c r="C331" s="296" t="s">
        <v>680</v>
      </c>
      <c r="D331" s="297"/>
      <c r="E331" s="103"/>
      <c r="F331" s="298" t="s">
        <v>941</v>
      </c>
      <c r="G331" s="299" t="s">
        <v>942</v>
      </c>
      <c r="H331" s="204">
        <v>3030704.22</v>
      </c>
      <c r="I331" s="183">
        <v>333413.06</v>
      </c>
      <c r="J331" s="183">
        <v>434686.69</v>
      </c>
      <c r="K331" s="183">
        <v>276581.26</v>
      </c>
      <c r="L331" s="183">
        <v>147977.66</v>
      </c>
      <c r="M331" s="183">
        <v>0</v>
      </c>
      <c r="N331" s="183">
        <v>1553268.4</v>
      </c>
      <c r="O331" s="183">
        <v>349096.84</v>
      </c>
      <c r="P331" s="183">
        <v>27737.919999999998</v>
      </c>
      <c r="Q331" s="183">
        <v>748585.69</v>
      </c>
      <c r="R331" s="183">
        <v>70278</v>
      </c>
      <c r="S331" s="183">
        <v>28962.799999999999</v>
      </c>
      <c r="T331" s="183">
        <v>446345.67</v>
      </c>
      <c r="U331" s="183">
        <v>403025.74</v>
      </c>
      <c r="V331" s="183">
        <v>108245.9</v>
      </c>
      <c r="W331" s="183">
        <v>124696.4</v>
      </c>
      <c r="X331" s="183">
        <v>91146.85</v>
      </c>
      <c r="Y331" s="183">
        <v>142086.60999999999</v>
      </c>
      <c r="Z331" s="183">
        <v>1330635</v>
      </c>
      <c r="AA331" s="183">
        <v>101590.84</v>
      </c>
      <c r="AB331" s="183">
        <v>280300.96999999997</v>
      </c>
      <c r="AC331" s="183">
        <v>343250.37</v>
      </c>
      <c r="AD331" s="183">
        <v>80951.92</v>
      </c>
      <c r="AE331" s="183">
        <v>1078932.9099999999</v>
      </c>
      <c r="AF331" s="183">
        <v>594625.1</v>
      </c>
      <c r="AG331" s="183">
        <v>15083.4</v>
      </c>
      <c r="AH331" s="183">
        <v>2617.2199999999998</v>
      </c>
      <c r="AI331" s="183">
        <v>1935604.4</v>
      </c>
      <c r="AJ331" s="183">
        <v>64515</v>
      </c>
      <c r="AK331" s="183">
        <v>16841</v>
      </c>
      <c r="AL331" s="183">
        <v>40674</v>
      </c>
      <c r="AM331" s="183">
        <v>35714.5</v>
      </c>
      <c r="AN331" s="183">
        <v>114012</v>
      </c>
      <c r="AO331" s="183">
        <v>41495</v>
      </c>
      <c r="AP331" s="183">
        <v>116313.2</v>
      </c>
      <c r="AQ331" s="183">
        <v>192736.28</v>
      </c>
      <c r="AR331" s="183">
        <v>41523.53</v>
      </c>
      <c r="AS331" s="183">
        <v>58160.07</v>
      </c>
      <c r="AT331" s="183">
        <v>4161.5</v>
      </c>
      <c r="AU331" s="183">
        <v>102016.23</v>
      </c>
      <c r="AV331" s="183">
        <v>152401</v>
      </c>
      <c r="AW331" s="183">
        <v>182435.1</v>
      </c>
      <c r="AX331" s="183">
        <v>43584</v>
      </c>
      <c r="AY331" s="183">
        <v>18277</v>
      </c>
      <c r="AZ331" s="183">
        <v>602</v>
      </c>
      <c r="BA331" s="183">
        <v>137646.1</v>
      </c>
      <c r="BB331" s="183">
        <v>1312888.8899999999</v>
      </c>
      <c r="BC331" s="183">
        <v>187343.38</v>
      </c>
      <c r="BD331" s="183">
        <v>206105.87</v>
      </c>
      <c r="BE331" s="183">
        <v>385057.64</v>
      </c>
      <c r="BF331" s="183">
        <v>187232.92</v>
      </c>
      <c r="BG331" s="183">
        <v>62767.48</v>
      </c>
      <c r="BH331" s="183">
        <v>341659.0099</v>
      </c>
      <c r="BI331" s="183">
        <v>267927.26</v>
      </c>
      <c r="BJ331" s="183">
        <v>82517.2</v>
      </c>
      <c r="BK331" s="183">
        <v>109214.32</v>
      </c>
      <c r="BL331" s="183">
        <v>642008.47</v>
      </c>
      <c r="BM331" s="183">
        <v>1602482.23</v>
      </c>
      <c r="BN331" s="183">
        <v>104527</v>
      </c>
      <c r="BO331" s="183">
        <v>11552.6</v>
      </c>
      <c r="BP331" s="183">
        <v>189912.8</v>
      </c>
      <c r="BQ331" s="183">
        <v>87573</v>
      </c>
      <c r="BR331" s="183">
        <v>87781.5</v>
      </c>
      <c r="BS331" s="183">
        <v>36085.879999999997</v>
      </c>
      <c r="BT331" s="183">
        <v>0</v>
      </c>
      <c r="BU331" s="183">
        <v>86552.7</v>
      </c>
      <c r="BV331" s="183">
        <v>238007</v>
      </c>
      <c r="BW331" s="183">
        <v>51639.6</v>
      </c>
      <c r="BX331" s="183">
        <v>53415.6</v>
      </c>
      <c r="BY331" s="183">
        <v>972588.3</v>
      </c>
      <c r="BZ331" s="183">
        <v>98849.67</v>
      </c>
      <c r="CA331" s="183">
        <v>51713.47</v>
      </c>
      <c r="CB331" s="183">
        <v>37826.25</v>
      </c>
      <c r="CC331" s="205">
        <f t="shared" si="52"/>
        <v>22938769.38990001</v>
      </c>
      <c r="CD331" s="101"/>
      <c r="CE331" s="101"/>
      <c r="CF331" s="101"/>
      <c r="CG331" s="101"/>
      <c r="CH331" s="101"/>
      <c r="CI331" s="101"/>
    </row>
    <row r="332" spans="1:87" s="102" customFormat="1">
      <c r="A332" s="134" t="s">
        <v>1649</v>
      </c>
      <c r="B332" s="295" t="s">
        <v>51</v>
      </c>
      <c r="C332" s="296" t="s">
        <v>680</v>
      </c>
      <c r="D332" s="297"/>
      <c r="E332" s="103"/>
      <c r="F332" s="298" t="s">
        <v>943</v>
      </c>
      <c r="G332" s="299" t="s">
        <v>944</v>
      </c>
      <c r="H332" s="204">
        <v>0</v>
      </c>
      <c r="I332" s="183">
        <v>10360</v>
      </c>
      <c r="J332" s="183">
        <v>56478</v>
      </c>
      <c r="K332" s="183">
        <v>101270</v>
      </c>
      <c r="L332" s="183">
        <v>79401.75</v>
      </c>
      <c r="M332" s="183">
        <v>3000</v>
      </c>
      <c r="N332" s="183">
        <v>21156973.73</v>
      </c>
      <c r="O332" s="183">
        <v>320524.42</v>
      </c>
      <c r="P332" s="183">
        <v>51662</v>
      </c>
      <c r="Q332" s="183">
        <v>30959</v>
      </c>
      <c r="R332" s="183">
        <v>181439.92</v>
      </c>
      <c r="S332" s="183">
        <v>89658.38</v>
      </c>
      <c r="T332" s="183">
        <v>6200</v>
      </c>
      <c r="U332" s="183">
        <v>37350</v>
      </c>
      <c r="V332" s="183">
        <v>5429.6</v>
      </c>
      <c r="W332" s="183">
        <v>35166.19</v>
      </c>
      <c r="X332" s="183">
        <v>0</v>
      </c>
      <c r="Y332" s="183">
        <v>32645</v>
      </c>
      <c r="Z332" s="183">
        <v>1343535.78</v>
      </c>
      <c r="AA332" s="183">
        <v>256369.62</v>
      </c>
      <c r="AB332" s="183">
        <v>7500</v>
      </c>
      <c r="AC332" s="183">
        <v>753720.4</v>
      </c>
      <c r="AD332" s="183">
        <v>55434.97</v>
      </c>
      <c r="AE332" s="183">
        <v>71937.66</v>
      </c>
      <c r="AF332" s="183">
        <v>390650.7</v>
      </c>
      <c r="AG332" s="183">
        <v>0</v>
      </c>
      <c r="AH332" s="183">
        <v>1894</v>
      </c>
      <c r="AI332" s="183">
        <v>203107.9</v>
      </c>
      <c r="AJ332" s="183">
        <v>0</v>
      </c>
      <c r="AK332" s="183">
        <v>13725</v>
      </c>
      <c r="AL332" s="183">
        <v>6821</v>
      </c>
      <c r="AM332" s="183">
        <v>6339</v>
      </c>
      <c r="AN332" s="183">
        <v>108931</v>
      </c>
      <c r="AO332" s="183">
        <v>292224.7</v>
      </c>
      <c r="AP332" s="183">
        <v>24785</v>
      </c>
      <c r="AQ332" s="183">
        <v>44059.9</v>
      </c>
      <c r="AR332" s="183">
        <v>11650</v>
      </c>
      <c r="AS332" s="183">
        <v>749</v>
      </c>
      <c r="AT332" s="183">
        <v>36908</v>
      </c>
      <c r="AU332" s="183">
        <v>50298</v>
      </c>
      <c r="AV332" s="183">
        <v>104742.91</v>
      </c>
      <c r="AW332" s="183">
        <v>184983.5</v>
      </c>
      <c r="AX332" s="183">
        <v>152431</v>
      </c>
      <c r="AY332" s="183">
        <v>291434.40000000002</v>
      </c>
      <c r="AZ332" s="183">
        <v>2417</v>
      </c>
      <c r="BA332" s="183">
        <v>9045</v>
      </c>
      <c r="BB332" s="183">
        <v>8357325.4000000004</v>
      </c>
      <c r="BC332" s="183">
        <v>399196.8</v>
      </c>
      <c r="BD332" s="183">
        <v>1039897.03</v>
      </c>
      <c r="BE332" s="183">
        <v>43047.82</v>
      </c>
      <c r="BF332" s="183">
        <v>464289.74</v>
      </c>
      <c r="BG332" s="183">
        <v>2500</v>
      </c>
      <c r="BH332" s="183">
        <v>98382.7</v>
      </c>
      <c r="BI332" s="183">
        <v>1714290</v>
      </c>
      <c r="BJ332" s="183">
        <v>5120</v>
      </c>
      <c r="BK332" s="183">
        <v>10930</v>
      </c>
      <c r="BL332" s="183">
        <v>236142.4</v>
      </c>
      <c r="BM332" s="183">
        <v>1360585.2</v>
      </c>
      <c r="BN332" s="183">
        <v>3369114.31</v>
      </c>
      <c r="BO332" s="183">
        <v>31073.07</v>
      </c>
      <c r="BP332" s="183">
        <v>92060</v>
      </c>
      <c r="BQ332" s="183">
        <v>0</v>
      </c>
      <c r="BR332" s="183">
        <v>59576</v>
      </c>
      <c r="BS332" s="183">
        <v>5485</v>
      </c>
      <c r="BT332" s="183">
        <v>735248.65</v>
      </c>
      <c r="BU332" s="183">
        <v>650</v>
      </c>
      <c r="BV332" s="183">
        <v>28065</v>
      </c>
      <c r="BW332" s="183">
        <v>385274</v>
      </c>
      <c r="BX332" s="183">
        <v>2650</v>
      </c>
      <c r="BY332" s="183">
        <v>4480</v>
      </c>
      <c r="BZ332" s="183">
        <v>28919</v>
      </c>
      <c r="CA332" s="183">
        <v>25695</v>
      </c>
      <c r="CB332" s="183">
        <v>81297</v>
      </c>
      <c r="CC332" s="205">
        <f t="shared" si="52"/>
        <v>45205507.550000004</v>
      </c>
      <c r="CD332" s="101"/>
      <c r="CE332" s="101"/>
      <c r="CF332" s="101"/>
      <c r="CG332" s="101"/>
      <c r="CH332" s="101"/>
      <c r="CI332" s="101"/>
    </row>
    <row r="333" spans="1:87" s="102" customFormat="1">
      <c r="A333" s="134" t="s">
        <v>1649</v>
      </c>
      <c r="B333" s="295" t="s">
        <v>51</v>
      </c>
      <c r="C333" s="296" t="s">
        <v>680</v>
      </c>
      <c r="D333" s="297"/>
      <c r="E333" s="103"/>
      <c r="F333" s="298" t="s">
        <v>945</v>
      </c>
      <c r="G333" s="299" t="s">
        <v>946</v>
      </c>
      <c r="H333" s="204">
        <v>0</v>
      </c>
      <c r="I333" s="183">
        <v>0</v>
      </c>
      <c r="J333" s="183">
        <v>0</v>
      </c>
      <c r="K333" s="183">
        <v>0</v>
      </c>
      <c r="L333" s="183">
        <v>0</v>
      </c>
      <c r="M333" s="183">
        <v>0</v>
      </c>
      <c r="N333" s="183">
        <v>0</v>
      </c>
      <c r="O333" s="183">
        <v>0</v>
      </c>
      <c r="P333" s="183">
        <v>0</v>
      </c>
      <c r="Q333" s="183">
        <v>0</v>
      </c>
      <c r="R333" s="183">
        <v>0</v>
      </c>
      <c r="S333" s="183">
        <v>0</v>
      </c>
      <c r="T333" s="183">
        <v>126730.4</v>
      </c>
      <c r="U333" s="183">
        <v>0</v>
      </c>
      <c r="V333" s="183">
        <v>0</v>
      </c>
      <c r="W333" s="183">
        <v>0</v>
      </c>
      <c r="X333" s="183">
        <v>0</v>
      </c>
      <c r="Y333" s="183">
        <v>0</v>
      </c>
      <c r="Z333" s="183">
        <v>0</v>
      </c>
      <c r="AA333" s="183">
        <v>0</v>
      </c>
      <c r="AB333" s="183">
        <v>0</v>
      </c>
      <c r="AC333" s="183">
        <v>0</v>
      </c>
      <c r="AD333" s="183">
        <v>0</v>
      </c>
      <c r="AE333" s="183">
        <v>0</v>
      </c>
      <c r="AF333" s="183">
        <v>0</v>
      </c>
      <c r="AG333" s="183">
        <v>0</v>
      </c>
      <c r="AH333" s="183">
        <v>0</v>
      </c>
      <c r="AI333" s="183">
        <v>0</v>
      </c>
      <c r="AJ333" s="183">
        <v>0</v>
      </c>
      <c r="AK333" s="183">
        <v>0</v>
      </c>
      <c r="AL333" s="183">
        <v>0</v>
      </c>
      <c r="AM333" s="183">
        <v>0</v>
      </c>
      <c r="AN333" s="183">
        <v>0</v>
      </c>
      <c r="AO333" s="183">
        <v>0</v>
      </c>
      <c r="AP333" s="183">
        <v>0</v>
      </c>
      <c r="AQ333" s="183">
        <v>0</v>
      </c>
      <c r="AR333" s="183">
        <v>0</v>
      </c>
      <c r="AS333" s="183">
        <v>0</v>
      </c>
      <c r="AT333" s="183">
        <v>0</v>
      </c>
      <c r="AU333" s="183">
        <v>0</v>
      </c>
      <c r="AV333" s="183">
        <v>0</v>
      </c>
      <c r="AW333" s="183">
        <v>0</v>
      </c>
      <c r="AX333" s="183">
        <v>0</v>
      </c>
      <c r="AY333" s="183">
        <v>0</v>
      </c>
      <c r="AZ333" s="183">
        <v>0</v>
      </c>
      <c r="BA333" s="183">
        <v>0</v>
      </c>
      <c r="BB333" s="183">
        <v>0</v>
      </c>
      <c r="BC333" s="183">
        <v>0</v>
      </c>
      <c r="BD333" s="183">
        <v>0</v>
      </c>
      <c r="BE333" s="183">
        <v>0</v>
      </c>
      <c r="BF333" s="183">
        <v>0</v>
      </c>
      <c r="BG333" s="183">
        <v>0</v>
      </c>
      <c r="BH333" s="183">
        <v>0</v>
      </c>
      <c r="BI333" s="183">
        <v>0</v>
      </c>
      <c r="BJ333" s="183">
        <v>0</v>
      </c>
      <c r="BK333" s="183">
        <v>0</v>
      </c>
      <c r="BL333" s="183">
        <v>0</v>
      </c>
      <c r="BM333" s="183">
        <v>0</v>
      </c>
      <c r="BN333" s="183">
        <v>0</v>
      </c>
      <c r="BO333" s="183">
        <v>0</v>
      </c>
      <c r="BP333" s="183">
        <v>0</v>
      </c>
      <c r="BQ333" s="183">
        <v>0</v>
      </c>
      <c r="BR333" s="183">
        <v>0</v>
      </c>
      <c r="BS333" s="183">
        <v>0</v>
      </c>
      <c r="BT333" s="183">
        <v>0</v>
      </c>
      <c r="BU333" s="183">
        <v>0</v>
      </c>
      <c r="BV333" s="183">
        <v>0</v>
      </c>
      <c r="BW333" s="183">
        <v>0</v>
      </c>
      <c r="BX333" s="183">
        <v>0</v>
      </c>
      <c r="BY333" s="183">
        <v>0</v>
      </c>
      <c r="BZ333" s="183">
        <v>0</v>
      </c>
      <c r="CA333" s="183">
        <v>0</v>
      </c>
      <c r="CB333" s="183">
        <v>0</v>
      </c>
      <c r="CC333" s="205">
        <f t="shared" si="52"/>
        <v>126730.4</v>
      </c>
      <c r="CD333" s="101"/>
      <c r="CE333" s="101"/>
      <c r="CF333" s="101"/>
      <c r="CG333" s="101"/>
      <c r="CH333" s="101"/>
      <c r="CI333" s="101"/>
    </row>
    <row r="334" spans="1:87" s="102" customFormat="1">
      <c r="A334" s="134" t="s">
        <v>1649</v>
      </c>
      <c r="B334" s="295" t="s">
        <v>51</v>
      </c>
      <c r="C334" s="296" t="s">
        <v>48</v>
      </c>
      <c r="D334" s="297"/>
      <c r="E334" s="103"/>
      <c r="F334" s="298" t="s">
        <v>947</v>
      </c>
      <c r="G334" s="299" t="s">
        <v>948</v>
      </c>
      <c r="H334" s="204">
        <v>2391313.38</v>
      </c>
      <c r="I334" s="183">
        <v>672101.99</v>
      </c>
      <c r="J334" s="183">
        <v>618959.80000000005</v>
      </c>
      <c r="K334" s="183">
        <v>607532.5</v>
      </c>
      <c r="L334" s="183">
        <v>446280.6</v>
      </c>
      <c r="M334" s="183">
        <v>226729.56</v>
      </c>
      <c r="N334" s="183">
        <v>16708154.619999999</v>
      </c>
      <c r="O334" s="183">
        <v>573245.19999999995</v>
      </c>
      <c r="P334" s="183">
        <v>279493</v>
      </c>
      <c r="Q334" s="183">
        <v>1584858.85</v>
      </c>
      <c r="R334" s="183">
        <v>388212.05</v>
      </c>
      <c r="S334" s="183">
        <v>680423.52</v>
      </c>
      <c r="T334" s="183">
        <v>671417</v>
      </c>
      <c r="U334" s="183">
        <v>763527.28</v>
      </c>
      <c r="V334" s="183">
        <v>81926.92</v>
      </c>
      <c r="W334" s="183">
        <v>552181.25</v>
      </c>
      <c r="X334" s="183">
        <v>705943.92</v>
      </c>
      <c r="Y334" s="183">
        <v>324128.5</v>
      </c>
      <c r="Z334" s="183">
        <v>2170012.36</v>
      </c>
      <c r="AA334" s="183">
        <v>857339.78</v>
      </c>
      <c r="AB334" s="183">
        <v>570600.65</v>
      </c>
      <c r="AC334" s="183">
        <v>983575.91</v>
      </c>
      <c r="AD334" s="183">
        <v>463517.9</v>
      </c>
      <c r="AE334" s="183">
        <v>312935</v>
      </c>
      <c r="AF334" s="183">
        <v>503660</v>
      </c>
      <c r="AG334" s="183">
        <v>0</v>
      </c>
      <c r="AH334" s="183">
        <v>314776.5</v>
      </c>
      <c r="AI334" s="183">
        <v>2566694.5</v>
      </c>
      <c r="AJ334" s="183">
        <v>438038.3</v>
      </c>
      <c r="AK334" s="183">
        <v>116370</v>
      </c>
      <c r="AL334" s="183">
        <v>224720.7</v>
      </c>
      <c r="AM334" s="183">
        <v>184315</v>
      </c>
      <c r="AN334" s="183">
        <v>579575</v>
      </c>
      <c r="AO334" s="183">
        <v>0</v>
      </c>
      <c r="AP334" s="183">
        <v>268625</v>
      </c>
      <c r="AQ334" s="183">
        <v>825758.4</v>
      </c>
      <c r="AR334" s="183">
        <v>553634</v>
      </c>
      <c r="AS334" s="183">
        <v>433739</v>
      </c>
      <c r="AT334" s="183">
        <v>252250.1</v>
      </c>
      <c r="AU334" s="183">
        <v>3217139.4</v>
      </c>
      <c r="AV334" s="183">
        <v>552097.1</v>
      </c>
      <c r="AW334" s="183">
        <v>324517.05</v>
      </c>
      <c r="AX334" s="183">
        <v>429891.68</v>
      </c>
      <c r="AY334" s="183">
        <v>222289.7</v>
      </c>
      <c r="AZ334" s="183">
        <v>100600</v>
      </c>
      <c r="BA334" s="183">
        <v>197506.6</v>
      </c>
      <c r="BB334" s="183">
        <v>1340174.81</v>
      </c>
      <c r="BC334" s="183">
        <v>789107</v>
      </c>
      <c r="BD334" s="183">
        <v>270870</v>
      </c>
      <c r="BE334" s="183">
        <v>495878.17</v>
      </c>
      <c r="BF334" s="183">
        <v>512200.9</v>
      </c>
      <c r="BG334" s="183">
        <v>251465</v>
      </c>
      <c r="BH334" s="183">
        <v>441363</v>
      </c>
      <c r="BI334" s="183">
        <v>580634</v>
      </c>
      <c r="BJ334" s="183">
        <v>331448</v>
      </c>
      <c r="BK334" s="183">
        <v>173380</v>
      </c>
      <c r="BL334" s="183">
        <v>70130.399999999994</v>
      </c>
      <c r="BM334" s="183">
        <v>3210403.87</v>
      </c>
      <c r="BN334" s="183">
        <v>0</v>
      </c>
      <c r="BO334" s="183">
        <v>528817.6</v>
      </c>
      <c r="BP334" s="183">
        <v>189633.11</v>
      </c>
      <c r="BQ334" s="183">
        <v>341182</v>
      </c>
      <c r="BR334" s="183">
        <v>489103</v>
      </c>
      <c r="BS334" s="183">
        <v>166329.29999999999</v>
      </c>
      <c r="BT334" s="183">
        <v>1897879.1</v>
      </c>
      <c r="BU334" s="183">
        <v>429968.8</v>
      </c>
      <c r="BV334" s="183">
        <v>737700.36</v>
      </c>
      <c r="BW334" s="183">
        <v>771574.1</v>
      </c>
      <c r="BX334" s="183">
        <v>662425</v>
      </c>
      <c r="BY334" s="183">
        <v>1246411</v>
      </c>
      <c r="BZ334" s="183">
        <v>305335.40000000002</v>
      </c>
      <c r="CA334" s="183">
        <v>529500</v>
      </c>
      <c r="CB334" s="183">
        <v>316314</v>
      </c>
      <c r="CC334" s="205">
        <f t="shared" si="52"/>
        <v>63019837.490000002</v>
      </c>
      <c r="CD334" s="101"/>
      <c r="CE334" s="101"/>
      <c r="CF334" s="101"/>
      <c r="CG334" s="101"/>
      <c r="CH334" s="101"/>
      <c r="CI334" s="101"/>
    </row>
    <row r="335" spans="1:87" s="102" customFormat="1">
      <c r="A335" s="134" t="s">
        <v>1649</v>
      </c>
      <c r="B335" s="295" t="s">
        <v>51</v>
      </c>
      <c r="C335" s="296" t="s">
        <v>680</v>
      </c>
      <c r="D335" s="297">
        <v>51060</v>
      </c>
      <c r="E335" s="103" t="s">
        <v>949</v>
      </c>
      <c r="F335" s="298" t="s">
        <v>950</v>
      </c>
      <c r="G335" s="299" t="s">
        <v>951</v>
      </c>
      <c r="H335" s="204">
        <v>16019643.859999999</v>
      </c>
      <c r="I335" s="183">
        <v>4568817.9800000004</v>
      </c>
      <c r="J335" s="183">
        <v>3672532.03</v>
      </c>
      <c r="K335" s="183">
        <v>1295983</v>
      </c>
      <c r="L335" s="183">
        <v>981664.5</v>
      </c>
      <c r="M335" s="183">
        <v>0</v>
      </c>
      <c r="N335" s="183">
        <v>17174215</v>
      </c>
      <c r="O335" s="183">
        <v>2791642.5</v>
      </c>
      <c r="P335" s="183">
        <v>16000</v>
      </c>
      <c r="Q335" s="183">
        <v>6911279.7999999998</v>
      </c>
      <c r="R335" s="183">
        <v>527869.5</v>
      </c>
      <c r="S335" s="183">
        <v>1399915.4</v>
      </c>
      <c r="T335" s="183">
        <v>4806382.5</v>
      </c>
      <c r="U335" s="183">
        <v>0</v>
      </c>
      <c r="V335" s="183">
        <v>0</v>
      </c>
      <c r="W335" s="183">
        <v>94935</v>
      </c>
      <c r="X335" s="183">
        <v>409980</v>
      </c>
      <c r="Y335" s="183">
        <v>266310.18</v>
      </c>
      <c r="Z335" s="183">
        <v>15438519.949999999</v>
      </c>
      <c r="AA335" s="183">
        <v>3003723.96</v>
      </c>
      <c r="AB335" s="183">
        <v>1513082</v>
      </c>
      <c r="AC335" s="183">
        <v>4370071.72</v>
      </c>
      <c r="AD335" s="183">
        <v>411917.42</v>
      </c>
      <c r="AE335" s="183">
        <v>469695</v>
      </c>
      <c r="AF335" s="183">
        <v>1634539.74</v>
      </c>
      <c r="AG335" s="183">
        <v>0</v>
      </c>
      <c r="AH335" s="183">
        <v>15425.9</v>
      </c>
      <c r="AI335" s="183">
        <v>24947119.16</v>
      </c>
      <c r="AJ335" s="183">
        <v>1086419.24</v>
      </c>
      <c r="AK335" s="183">
        <v>0</v>
      </c>
      <c r="AL335" s="183">
        <v>0</v>
      </c>
      <c r="AM335" s="183">
        <v>0</v>
      </c>
      <c r="AN335" s="183">
        <v>1171440.5</v>
      </c>
      <c r="AO335" s="183">
        <v>620346.55000000005</v>
      </c>
      <c r="AP335" s="183">
        <v>746340.82</v>
      </c>
      <c r="AQ335" s="183">
        <v>1075980.05</v>
      </c>
      <c r="AR335" s="183">
        <v>0</v>
      </c>
      <c r="AS335" s="183">
        <v>404524.48</v>
      </c>
      <c r="AT335" s="183">
        <v>0</v>
      </c>
      <c r="AU335" s="183">
        <v>5848395.2000000002</v>
      </c>
      <c r="AV335" s="183">
        <v>422824.2</v>
      </c>
      <c r="AW335" s="183">
        <v>272950</v>
      </c>
      <c r="AX335" s="183">
        <v>616833</v>
      </c>
      <c r="AY335" s="183">
        <v>221534</v>
      </c>
      <c r="AZ335" s="183">
        <v>0</v>
      </c>
      <c r="BA335" s="183">
        <v>204983.75</v>
      </c>
      <c r="BB335" s="183">
        <v>12180550.039999999</v>
      </c>
      <c r="BC335" s="183">
        <v>0</v>
      </c>
      <c r="BD335" s="183">
        <v>0</v>
      </c>
      <c r="BE335" s="183">
        <v>1466222</v>
      </c>
      <c r="BF335" s="183">
        <v>1201564.8</v>
      </c>
      <c r="BG335" s="183">
        <v>575163</v>
      </c>
      <c r="BH335" s="183">
        <v>3086213.44</v>
      </c>
      <c r="BI335" s="183">
        <v>2120760</v>
      </c>
      <c r="BJ335" s="183">
        <v>712633</v>
      </c>
      <c r="BK335" s="183">
        <v>0</v>
      </c>
      <c r="BL335" s="183">
        <v>0</v>
      </c>
      <c r="BM335" s="183">
        <v>14077978.85</v>
      </c>
      <c r="BN335" s="183">
        <v>2832798</v>
      </c>
      <c r="BO335" s="183">
        <v>642961</v>
      </c>
      <c r="BP335" s="183">
        <v>258462.6</v>
      </c>
      <c r="BQ335" s="183">
        <v>23000</v>
      </c>
      <c r="BR335" s="183">
        <v>463913</v>
      </c>
      <c r="BS335" s="183">
        <v>255881</v>
      </c>
      <c r="BT335" s="183">
        <v>8193002.7199999997</v>
      </c>
      <c r="BU335" s="183">
        <v>563604</v>
      </c>
      <c r="BV335" s="183">
        <v>451955</v>
      </c>
      <c r="BW335" s="183">
        <v>529942</v>
      </c>
      <c r="BX335" s="183">
        <v>766863.25</v>
      </c>
      <c r="BY335" s="183">
        <v>3200742.23</v>
      </c>
      <c r="BZ335" s="183">
        <v>0</v>
      </c>
      <c r="CA335" s="183">
        <v>99712</v>
      </c>
      <c r="CB335" s="183">
        <v>24460</v>
      </c>
      <c r="CC335" s="205">
        <f t="shared" si="52"/>
        <v>179162219.81999996</v>
      </c>
      <c r="CD335" s="101"/>
      <c r="CE335" s="101"/>
      <c r="CF335" s="101"/>
      <c r="CG335" s="101"/>
      <c r="CH335" s="101"/>
      <c r="CI335" s="101"/>
    </row>
    <row r="336" spans="1:87" s="102" customFormat="1">
      <c r="A336" s="134" t="s">
        <v>1649</v>
      </c>
      <c r="B336" s="295" t="s">
        <v>51</v>
      </c>
      <c r="C336" s="296" t="s">
        <v>680</v>
      </c>
      <c r="D336" s="297">
        <v>51060</v>
      </c>
      <c r="E336" s="103" t="s">
        <v>949</v>
      </c>
      <c r="F336" s="298" t="s">
        <v>952</v>
      </c>
      <c r="G336" s="299" t="s">
        <v>953</v>
      </c>
      <c r="H336" s="204">
        <v>970803.5</v>
      </c>
      <c r="I336" s="183">
        <v>594300</v>
      </c>
      <c r="J336" s="183">
        <v>154291.5</v>
      </c>
      <c r="K336" s="183">
        <v>197835</v>
      </c>
      <c r="L336" s="183">
        <v>0</v>
      </c>
      <c r="M336" s="183">
        <v>0</v>
      </c>
      <c r="N336" s="183">
        <v>6118096.6200000001</v>
      </c>
      <c r="O336" s="183">
        <v>989307.42</v>
      </c>
      <c r="P336" s="183">
        <v>110700</v>
      </c>
      <c r="Q336" s="183">
        <v>35320</v>
      </c>
      <c r="R336" s="183">
        <v>0</v>
      </c>
      <c r="S336" s="183">
        <v>966557.4</v>
      </c>
      <c r="T336" s="183">
        <v>374979.1</v>
      </c>
      <c r="U336" s="183">
        <v>610583.1</v>
      </c>
      <c r="V336" s="183">
        <v>52836.6</v>
      </c>
      <c r="W336" s="183">
        <v>181380</v>
      </c>
      <c r="X336" s="183">
        <v>37507</v>
      </c>
      <c r="Y336" s="183">
        <v>656257.5</v>
      </c>
      <c r="Z336" s="183">
        <v>2832797.38</v>
      </c>
      <c r="AA336" s="183">
        <v>449143.2</v>
      </c>
      <c r="AB336" s="183">
        <v>170109.55</v>
      </c>
      <c r="AC336" s="183">
        <v>924285.85</v>
      </c>
      <c r="AD336" s="183">
        <v>298083</v>
      </c>
      <c r="AE336" s="183">
        <v>179412.58</v>
      </c>
      <c r="AF336" s="183">
        <v>287200</v>
      </c>
      <c r="AG336" s="183">
        <v>344334.78</v>
      </c>
      <c r="AH336" s="183">
        <v>134660</v>
      </c>
      <c r="AI336" s="183">
        <v>1215271.8999999999</v>
      </c>
      <c r="AJ336" s="183">
        <v>281910</v>
      </c>
      <c r="AK336" s="183">
        <v>9910</v>
      </c>
      <c r="AL336" s="183">
        <v>0</v>
      </c>
      <c r="AM336" s="183">
        <v>57620</v>
      </c>
      <c r="AN336" s="183">
        <v>278340</v>
      </c>
      <c r="AO336" s="183">
        <v>94340</v>
      </c>
      <c r="AP336" s="183">
        <v>49500</v>
      </c>
      <c r="AQ336" s="183">
        <v>277722</v>
      </c>
      <c r="AR336" s="183">
        <v>325854</v>
      </c>
      <c r="AS336" s="183">
        <v>92150</v>
      </c>
      <c r="AT336" s="183">
        <v>0</v>
      </c>
      <c r="AU336" s="183">
        <v>469754</v>
      </c>
      <c r="AV336" s="183">
        <v>0</v>
      </c>
      <c r="AW336" s="183">
        <v>103040</v>
      </c>
      <c r="AX336" s="183">
        <v>59350</v>
      </c>
      <c r="AY336" s="183">
        <v>70342</v>
      </c>
      <c r="AZ336" s="183">
        <v>44000</v>
      </c>
      <c r="BA336" s="183">
        <v>0</v>
      </c>
      <c r="BB336" s="183">
        <v>577640</v>
      </c>
      <c r="BC336" s="183">
        <v>0</v>
      </c>
      <c r="BD336" s="183">
        <v>39145</v>
      </c>
      <c r="BE336" s="183">
        <v>198875</v>
      </c>
      <c r="BF336" s="183">
        <v>289041</v>
      </c>
      <c r="BG336" s="183">
        <v>0</v>
      </c>
      <c r="BH336" s="183">
        <v>828604.2</v>
      </c>
      <c r="BI336" s="183">
        <v>1057695</v>
      </c>
      <c r="BJ336" s="183">
        <v>50100</v>
      </c>
      <c r="BK336" s="183">
        <v>38800</v>
      </c>
      <c r="BL336" s="183">
        <v>0</v>
      </c>
      <c r="BM336" s="183">
        <v>1604603.5</v>
      </c>
      <c r="BN336" s="183">
        <v>1171440</v>
      </c>
      <c r="BO336" s="183">
        <v>164080</v>
      </c>
      <c r="BP336" s="183">
        <v>0</v>
      </c>
      <c r="BQ336" s="183">
        <v>45450</v>
      </c>
      <c r="BR336" s="183">
        <v>77275</v>
      </c>
      <c r="BS336" s="183">
        <v>71050</v>
      </c>
      <c r="BT336" s="183">
        <v>941787</v>
      </c>
      <c r="BU336" s="183">
        <v>140530</v>
      </c>
      <c r="BV336" s="183">
        <v>79100</v>
      </c>
      <c r="BW336" s="183">
        <v>171460</v>
      </c>
      <c r="BX336" s="183">
        <v>199900</v>
      </c>
      <c r="BY336" s="183">
        <v>418352.08</v>
      </c>
      <c r="BZ336" s="183">
        <v>22270</v>
      </c>
      <c r="CA336" s="183">
        <v>132550</v>
      </c>
      <c r="CB336" s="183">
        <v>64600</v>
      </c>
      <c r="CC336" s="205">
        <f t="shared" si="52"/>
        <v>29484232.759999998</v>
      </c>
      <c r="CD336" s="101"/>
      <c r="CE336" s="101"/>
      <c r="CF336" s="101"/>
      <c r="CG336" s="101"/>
      <c r="CH336" s="101"/>
      <c r="CI336" s="101"/>
    </row>
    <row r="337" spans="1:87" s="102" customFormat="1">
      <c r="A337" s="134" t="s">
        <v>1649</v>
      </c>
      <c r="B337" s="295" t="s">
        <v>51</v>
      </c>
      <c r="C337" s="296" t="s">
        <v>680</v>
      </c>
      <c r="D337" s="297">
        <v>51060</v>
      </c>
      <c r="E337" s="103" t="s">
        <v>949</v>
      </c>
      <c r="F337" s="298" t="s">
        <v>954</v>
      </c>
      <c r="G337" s="299" t="s">
        <v>955</v>
      </c>
      <c r="H337" s="204">
        <v>8947122.5</v>
      </c>
      <c r="I337" s="183">
        <v>206612.12</v>
      </c>
      <c r="J337" s="183">
        <v>1846782.13</v>
      </c>
      <c r="K337" s="183">
        <v>1019863.84</v>
      </c>
      <c r="L337" s="183">
        <v>356656.49</v>
      </c>
      <c r="M337" s="183">
        <v>0</v>
      </c>
      <c r="N337" s="183">
        <v>3212567.36</v>
      </c>
      <c r="O337" s="183">
        <v>0</v>
      </c>
      <c r="P337" s="183">
        <v>0</v>
      </c>
      <c r="Q337" s="183">
        <v>2915349</v>
      </c>
      <c r="R337" s="183">
        <v>57546.11</v>
      </c>
      <c r="S337" s="183">
        <v>0</v>
      </c>
      <c r="T337" s="183">
        <v>588866.69999999995</v>
      </c>
      <c r="U337" s="183">
        <v>2128013.7000000002</v>
      </c>
      <c r="V337" s="183">
        <v>36115.29</v>
      </c>
      <c r="W337" s="183">
        <v>0</v>
      </c>
      <c r="X337" s="183">
        <v>120908.2</v>
      </c>
      <c r="Y337" s="183">
        <v>0</v>
      </c>
      <c r="Z337" s="183">
        <v>0</v>
      </c>
      <c r="AA337" s="183">
        <v>623476.4</v>
      </c>
      <c r="AB337" s="183">
        <v>296645.8</v>
      </c>
      <c r="AC337" s="183">
        <v>599500</v>
      </c>
      <c r="AD337" s="183">
        <v>368321.27</v>
      </c>
      <c r="AE337" s="183">
        <v>0</v>
      </c>
      <c r="AF337" s="183">
        <v>0</v>
      </c>
      <c r="AG337" s="183">
        <v>0</v>
      </c>
      <c r="AH337" s="183">
        <v>28690</v>
      </c>
      <c r="AI337" s="183">
        <v>4562722.9000000004</v>
      </c>
      <c r="AJ337" s="183">
        <v>0</v>
      </c>
      <c r="AK337" s="183">
        <v>122210</v>
      </c>
      <c r="AL337" s="183">
        <v>263690</v>
      </c>
      <c r="AM337" s="183">
        <v>141564</v>
      </c>
      <c r="AN337" s="183">
        <v>314168</v>
      </c>
      <c r="AO337" s="183">
        <v>212415</v>
      </c>
      <c r="AP337" s="183">
        <v>322308</v>
      </c>
      <c r="AQ337" s="183">
        <v>0</v>
      </c>
      <c r="AR337" s="183">
        <v>200192.5</v>
      </c>
      <c r="AS337" s="183">
        <v>365011</v>
      </c>
      <c r="AT337" s="183">
        <v>41750</v>
      </c>
      <c r="AU337" s="183">
        <v>1463135</v>
      </c>
      <c r="AV337" s="183">
        <v>176650</v>
      </c>
      <c r="AW337" s="183">
        <v>203704</v>
      </c>
      <c r="AX337" s="183">
        <v>211412</v>
      </c>
      <c r="AY337" s="183">
        <v>219300</v>
      </c>
      <c r="AZ337" s="183">
        <v>253356</v>
      </c>
      <c r="BA337" s="183">
        <v>236916.95</v>
      </c>
      <c r="BB337" s="183">
        <v>1583195.3</v>
      </c>
      <c r="BC337" s="183">
        <v>0</v>
      </c>
      <c r="BD337" s="183">
        <v>173816</v>
      </c>
      <c r="BE337" s="183">
        <v>756074.8</v>
      </c>
      <c r="BF337" s="183">
        <v>0</v>
      </c>
      <c r="BG337" s="183">
        <v>0</v>
      </c>
      <c r="BH337" s="183">
        <v>681088.7</v>
      </c>
      <c r="BI337" s="183">
        <v>1101053</v>
      </c>
      <c r="BJ337" s="183">
        <v>0</v>
      </c>
      <c r="BK337" s="183">
        <v>91587.6</v>
      </c>
      <c r="BL337" s="183">
        <v>109545.51</v>
      </c>
      <c r="BM337" s="183">
        <v>2350354.7999999998</v>
      </c>
      <c r="BN337" s="183">
        <v>0</v>
      </c>
      <c r="BO337" s="183">
        <v>15800</v>
      </c>
      <c r="BP337" s="183">
        <v>68120</v>
      </c>
      <c r="BQ337" s="183">
        <v>327322</v>
      </c>
      <c r="BR337" s="183">
        <v>469840.9</v>
      </c>
      <c r="BS337" s="183">
        <v>289672</v>
      </c>
      <c r="BT337" s="183">
        <v>1681570.68</v>
      </c>
      <c r="BU337" s="183">
        <v>175321</v>
      </c>
      <c r="BV337" s="183">
        <v>483038.49</v>
      </c>
      <c r="BW337" s="183">
        <v>781819.5</v>
      </c>
      <c r="BX337" s="183">
        <v>482722</v>
      </c>
      <c r="BY337" s="183">
        <v>660832</v>
      </c>
      <c r="BZ337" s="183">
        <v>546957.5</v>
      </c>
      <c r="CA337" s="183">
        <v>641258</v>
      </c>
      <c r="CB337" s="183">
        <v>0</v>
      </c>
      <c r="CC337" s="205">
        <f t="shared" si="52"/>
        <v>46134532.039999992</v>
      </c>
      <c r="CD337" s="101"/>
      <c r="CE337" s="101"/>
      <c r="CF337" s="101"/>
      <c r="CG337" s="101"/>
      <c r="CH337" s="101"/>
      <c r="CI337" s="101"/>
    </row>
    <row r="338" spans="1:87" s="311" customFormat="1">
      <c r="A338" s="309"/>
      <c r="B338" s="421" t="s">
        <v>956</v>
      </c>
      <c r="C338" s="422"/>
      <c r="D338" s="422"/>
      <c r="E338" s="422"/>
      <c r="F338" s="422"/>
      <c r="G338" s="423"/>
      <c r="H338" s="207">
        <f>SUM(H325:H337)</f>
        <v>53872224.229999997</v>
      </c>
      <c r="I338" s="207">
        <f t="shared" ref="I338:BT338" si="55">SUM(I325:I337)</f>
        <v>11071589.310000001</v>
      </c>
      <c r="J338" s="207">
        <f t="shared" si="55"/>
        <v>13459619.739999998</v>
      </c>
      <c r="K338" s="207">
        <f t="shared" si="55"/>
        <v>6752973.5099999998</v>
      </c>
      <c r="L338" s="207">
        <f t="shared" si="55"/>
        <v>4062478.12</v>
      </c>
      <c r="M338" s="207">
        <f t="shared" si="55"/>
        <v>1268672.6100000001</v>
      </c>
      <c r="N338" s="207">
        <f t="shared" si="55"/>
        <v>95104369.210000008</v>
      </c>
      <c r="O338" s="207">
        <f t="shared" si="55"/>
        <v>9954938.9100000001</v>
      </c>
      <c r="P338" s="207">
        <f t="shared" si="55"/>
        <v>2420687.1399999997</v>
      </c>
      <c r="Q338" s="207">
        <f t="shared" si="55"/>
        <v>25111328.09</v>
      </c>
      <c r="R338" s="207">
        <f t="shared" si="55"/>
        <v>2627741.84</v>
      </c>
      <c r="S338" s="207">
        <f t="shared" si="55"/>
        <v>7074676.8300000001</v>
      </c>
      <c r="T338" s="207">
        <f t="shared" si="55"/>
        <v>17119734.989999998</v>
      </c>
      <c r="U338" s="207">
        <f t="shared" si="55"/>
        <v>10086159.129999999</v>
      </c>
      <c r="V338" s="207">
        <f t="shared" si="55"/>
        <v>868447.47000000009</v>
      </c>
      <c r="W338" s="207">
        <f t="shared" si="55"/>
        <v>2821884.84</v>
      </c>
      <c r="X338" s="207">
        <f t="shared" si="55"/>
        <v>3491640.25</v>
      </c>
      <c r="Y338" s="207">
        <f t="shared" si="55"/>
        <v>3492317.48</v>
      </c>
      <c r="Z338" s="207">
        <f t="shared" si="55"/>
        <v>46591547.410000004</v>
      </c>
      <c r="AA338" s="207">
        <f t="shared" si="55"/>
        <v>14783506.899999997</v>
      </c>
      <c r="AB338" s="207">
        <f t="shared" si="55"/>
        <v>5067248.99</v>
      </c>
      <c r="AC338" s="207">
        <f t="shared" si="55"/>
        <v>15202459.42</v>
      </c>
      <c r="AD338" s="207">
        <f t="shared" si="55"/>
        <v>3249405.7399999998</v>
      </c>
      <c r="AE338" s="207">
        <f t="shared" si="55"/>
        <v>3816815.92</v>
      </c>
      <c r="AF338" s="207">
        <f t="shared" si="55"/>
        <v>6210741.7400000002</v>
      </c>
      <c r="AG338" s="207">
        <f t="shared" si="55"/>
        <v>1020955.3</v>
      </c>
      <c r="AH338" s="207">
        <f t="shared" si="55"/>
        <v>1946863.5999999999</v>
      </c>
      <c r="AI338" s="207">
        <f t="shared" si="55"/>
        <v>59753192.189999998</v>
      </c>
      <c r="AJ338" s="207">
        <f t="shared" si="55"/>
        <v>3139821.29</v>
      </c>
      <c r="AK338" s="207">
        <f t="shared" si="55"/>
        <v>970678</v>
      </c>
      <c r="AL338" s="207">
        <f t="shared" si="55"/>
        <v>1798083.32</v>
      </c>
      <c r="AM338" s="207">
        <f t="shared" si="55"/>
        <v>962940.12</v>
      </c>
      <c r="AN338" s="207">
        <f t="shared" si="55"/>
        <v>4053369.09</v>
      </c>
      <c r="AO338" s="207">
        <f t="shared" si="55"/>
        <v>2609410.1</v>
      </c>
      <c r="AP338" s="207">
        <f t="shared" si="55"/>
        <v>2954231.33</v>
      </c>
      <c r="AQ338" s="207">
        <f t="shared" si="55"/>
        <v>6211599.1699999999</v>
      </c>
      <c r="AR338" s="207">
        <f t="shared" si="55"/>
        <v>3178671.83</v>
      </c>
      <c r="AS338" s="207">
        <f t="shared" si="55"/>
        <v>2304312.7799999998</v>
      </c>
      <c r="AT338" s="207">
        <f t="shared" si="55"/>
        <v>1360871.27</v>
      </c>
      <c r="AU338" s="207">
        <f t="shared" si="55"/>
        <v>17829551.82</v>
      </c>
      <c r="AV338" s="207">
        <f t="shared" si="55"/>
        <v>2800575.96</v>
      </c>
      <c r="AW338" s="207">
        <f t="shared" si="55"/>
        <v>2563671.9500000002</v>
      </c>
      <c r="AX338" s="207">
        <f t="shared" si="55"/>
        <v>2894801.21</v>
      </c>
      <c r="AY338" s="207">
        <f t="shared" si="55"/>
        <v>1851030.74</v>
      </c>
      <c r="AZ338" s="207">
        <f t="shared" si="55"/>
        <v>751503.25</v>
      </c>
      <c r="BA338" s="207">
        <f t="shared" si="55"/>
        <v>1513203.74</v>
      </c>
      <c r="BB338" s="207">
        <f t="shared" si="55"/>
        <v>38788081.969999999</v>
      </c>
      <c r="BC338" s="207">
        <f t="shared" si="55"/>
        <v>2838466.33</v>
      </c>
      <c r="BD338" s="207">
        <f t="shared" si="55"/>
        <v>2895044.3099999996</v>
      </c>
      <c r="BE338" s="207">
        <f t="shared" si="55"/>
        <v>5693028.1100000003</v>
      </c>
      <c r="BF338" s="207">
        <f t="shared" si="55"/>
        <v>5335051.0500000007</v>
      </c>
      <c r="BG338" s="207">
        <f t="shared" si="55"/>
        <v>2460926.6100000003</v>
      </c>
      <c r="BH338" s="207">
        <f t="shared" si="55"/>
        <v>9130462.999499999</v>
      </c>
      <c r="BI338" s="207">
        <f t="shared" si="55"/>
        <v>9100161.4199999999</v>
      </c>
      <c r="BJ338" s="207">
        <f t="shared" si="55"/>
        <v>3382289.66</v>
      </c>
      <c r="BK338" s="207">
        <f t="shared" si="55"/>
        <v>1132382.8800000001</v>
      </c>
      <c r="BL338" s="207">
        <f t="shared" si="55"/>
        <v>1435138.3099999998</v>
      </c>
      <c r="BM338" s="207">
        <f t="shared" si="55"/>
        <v>42198208.049999997</v>
      </c>
      <c r="BN338" s="207">
        <f t="shared" si="55"/>
        <v>12146191.890000001</v>
      </c>
      <c r="BO338" s="207">
        <f t="shared" si="55"/>
        <v>2314185.58</v>
      </c>
      <c r="BP338" s="207">
        <f t="shared" si="55"/>
        <v>1348130.47</v>
      </c>
      <c r="BQ338" s="207">
        <f t="shared" si="55"/>
        <v>2036352.08</v>
      </c>
      <c r="BR338" s="207">
        <f t="shared" si="55"/>
        <v>4135184.9299999997</v>
      </c>
      <c r="BS338" s="207">
        <f t="shared" si="55"/>
        <v>993734.97</v>
      </c>
      <c r="BT338" s="207">
        <f t="shared" si="55"/>
        <v>21516188.849999998</v>
      </c>
      <c r="BU338" s="207">
        <f t="shared" ref="BU338:CB338" si="56">SUM(BU325:BU337)</f>
        <v>2427336.4500000002</v>
      </c>
      <c r="BV338" s="207">
        <f t="shared" si="56"/>
        <v>3265585.6500000004</v>
      </c>
      <c r="BW338" s="207">
        <f t="shared" si="56"/>
        <v>4262662.5500000007</v>
      </c>
      <c r="BX338" s="207">
        <f t="shared" si="56"/>
        <v>4263959.2699999996</v>
      </c>
      <c r="BY338" s="207">
        <f t="shared" si="56"/>
        <v>12625796.289999999</v>
      </c>
      <c r="BZ338" s="207">
        <f t="shared" si="56"/>
        <v>2361262.37</v>
      </c>
      <c r="CA338" s="207">
        <f t="shared" si="56"/>
        <v>2740836.1500000004</v>
      </c>
      <c r="CB338" s="207">
        <f t="shared" si="56"/>
        <v>1818068.24</v>
      </c>
      <c r="CC338" s="207">
        <f>SUM(CC325:CC337)</f>
        <v>690697265.31949997</v>
      </c>
      <c r="CD338" s="310"/>
      <c r="CE338" s="310"/>
      <c r="CF338" s="310"/>
      <c r="CG338" s="310"/>
      <c r="CH338" s="310"/>
      <c r="CI338" s="310"/>
    </row>
    <row r="339" spans="1:87" s="102" customFormat="1" ht="21.75" customHeight="1">
      <c r="A339" s="134" t="s">
        <v>1651</v>
      </c>
      <c r="B339" s="295" t="s">
        <v>53</v>
      </c>
      <c r="C339" s="296" t="s">
        <v>54</v>
      </c>
      <c r="D339" s="297">
        <v>53020</v>
      </c>
      <c r="E339" s="103" t="s">
        <v>957</v>
      </c>
      <c r="F339" s="209" t="s">
        <v>1738</v>
      </c>
      <c r="G339" s="210" t="s">
        <v>1739</v>
      </c>
      <c r="H339" s="204">
        <v>0</v>
      </c>
      <c r="I339" s="183">
        <v>0</v>
      </c>
      <c r="J339" s="183">
        <v>0</v>
      </c>
      <c r="K339" s="183">
        <v>0</v>
      </c>
      <c r="L339" s="183">
        <v>0</v>
      </c>
      <c r="M339" s="183">
        <v>0</v>
      </c>
      <c r="N339" s="183">
        <v>0</v>
      </c>
      <c r="O339" s="183">
        <v>0</v>
      </c>
      <c r="P339" s="183">
        <v>0</v>
      </c>
      <c r="Q339" s="183">
        <v>0</v>
      </c>
      <c r="R339" s="183">
        <v>900</v>
      </c>
      <c r="S339" s="183">
        <v>0</v>
      </c>
      <c r="T339" s="183">
        <v>0</v>
      </c>
      <c r="U339" s="183">
        <v>0</v>
      </c>
      <c r="V339" s="183">
        <v>0</v>
      </c>
      <c r="W339" s="183">
        <v>0</v>
      </c>
      <c r="X339" s="183">
        <v>0</v>
      </c>
      <c r="Y339" s="183">
        <v>0</v>
      </c>
      <c r="Z339" s="183">
        <v>0</v>
      </c>
      <c r="AA339" s="183">
        <v>876475.57</v>
      </c>
      <c r="AB339" s="183">
        <v>0</v>
      </c>
      <c r="AC339" s="183">
        <v>0</v>
      </c>
      <c r="AD339" s="183">
        <v>7500</v>
      </c>
      <c r="AE339" s="183">
        <v>0</v>
      </c>
      <c r="AF339" s="183">
        <v>0</v>
      </c>
      <c r="AG339" s="183">
        <v>0</v>
      </c>
      <c r="AH339" s="183">
        <v>0</v>
      </c>
      <c r="AI339" s="183">
        <v>0</v>
      </c>
      <c r="AJ339" s="183">
        <v>0</v>
      </c>
      <c r="AK339" s="183">
        <v>0</v>
      </c>
      <c r="AL339" s="183">
        <v>0</v>
      </c>
      <c r="AM339" s="183">
        <v>0</v>
      </c>
      <c r="AN339" s="183">
        <v>0</v>
      </c>
      <c r="AO339" s="183">
        <v>0</v>
      </c>
      <c r="AP339" s="183">
        <v>0</v>
      </c>
      <c r="AQ339" s="183">
        <v>0</v>
      </c>
      <c r="AR339" s="183">
        <v>0</v>
      </c>
      <c r="AS339" s="183">
        <v>0</v>
      </c>
      <c r="AT339" s="183">
        <v>0</v>
      </c>
      <c r="AU339" s="183">
        <v>0</v>
      </c>
      <c r="AV339" s="183">
        <v>0</v>
      </c>
      <c r="AW339" s="183">
        <v>0</v>
      </c>
      <c r="AX339" s="183">
        <v>97200</v>
      </c>
      <c r="AY339" s="183">
        <v>75000</v>
      </c>
      <c r="AZ339" s="183">
        <v>0</v>
      </c>
      <c r="BA339" s="183">
        <v>0</v>
      </c>
      <c r="BB339" s="183">
        <v>0</v>
      </c>
      <c r="BC339" s="183">
        <v>0</v>
      </c>
      <c r="BD339" s="183">
        <v>0</v>
      </c>
      <c r="BE339" s="183">
        <v>0</v>
      </c>
      <c r="BF339" s="183">
        <v>0</v>
      </c>
      <c r="BG339" s="183">
        <v>0</v>
      </c>
      <c r="BH339" s="183">
        <v>0</v>
      </c>
      <c r="BI339" s="183">
        <v>0</v>
      </c>
      <c r="BJ339" s="183">
        <v>0</v>
      </c>
      <c r="BK339" s="183">
        <v>0</v>
      </c>
      <c r="BL339" s="183">
        <v>0</v>
      </c>
      <c r="BM339" s="183">
        <v>0</v>
      </c>
      <c r="BN339" s="183">
        <v>0</v>
      </c>
      <c r="BO339" s="183">
        <v>0</v>
      </c>
      <c r="BP339" s="183">
        <v>0</v>
      </c>
      <c r="BQ339" s="183">
        <v>266090</v>
      </c>
      <c r="BR339" s="183">
        <v>74307.77</v>
      </c>
      <c r="BS339" s="183">
        <v>0</v>
      </c>
      <c r="BT339" s="183">
        <v>0</v>
      </c>
      <c r="BU339" s="183">
        <v>0</v>
      </c>
      <c r="BV339" s="183">
        <v>0</v>
      </c>
      <c r="BW339" s="183">
        <v>210000</v>
      </c>
      <c r="BX339" s="183">
        <v>0</v>
      </c>
      <c r="BY339" s="183">
        <v>0</v>
      </c>
      <c r="BZ339" s="183">
        <v>0</v>
      </c>
      <c r="CA339" s="183">
        <v>0</v>
      </c>
      <c r="CB339" s="183">
        <v>0</v>
      </c>
      <c r="CC339" s="205">
        <f t="shared" ref="CC339" si="57">SUM(H339:CB339)</f>
        <v>1607473.3399999999</v>
      </c>
      <c r="CD339" s="101"/>
      <c r="CE339" s="101"/>
      <c r="CF339" s="101"/>
      <c r="CG339" s="101"/>
      <c r="CH339" s="101"/>
      <c r="CI339" s="101"/>
    </row>
    <row r="340" spans="1:87" s="102" customFormat="1" ht="21.75" customHeight="1">
      <c r="A340" s="134" t="s">
        <v>1651</v>
      </c>
      <c r="B340" s="295" t="s">
        <v>53</v>
      </c>
      <c r="C340" s="296" t="s">
        <v>54</v>
      </c>
      <c r="D340" s="297">
        <v>53020</v>
      </c>
      <c r="E340" s="103" t="s">
        <v>957</v>
      </c>
      <c r="F340" s="298" t="s">
        <v>958</v>
      </c>
      <c r="G340" s="299" t="s">
        <v>959</v>
      </c>
      <c r="H340" s="204">
        <v>10698813.960000001</v>
      </c>
      <c r="I340" s="183">
        <v>661286.57999999996</v>
      </c>
      <c r="J340" s="183">
        <v>254351.96</v>
      </c>
      <c r="K340" s="183">
        <v>0</v>
      </c>
      <c r="L340" s="183">
        <v>141396.16</v>
      </c>
      <c r="M340" s="183">
        <v>388986.75</v>
      </c>
      <c r="N340" s="183">
        <v>270532.76</v>
      </c>
      <c r="O340" s="183">
        <v>838762.44</v>
      </c>
      <c r="P340" s="183">
        <v>545493.63</v>
      </c>
      <c r="Q340" s="183">
        <v>0</v>
      </c>
      <c r="R340" s="183">
        <v>327943</v>
      </c>
      <c r="S340" s="183">
        <v>0</v>
      </c>
      <c r="T340" s="183">
        <v>523116</v>
      </c>
      <c r="U340" s="183">
        <v>514715.15</v>
      </c>
      <c r="V340" s="183">
        <v>1057096.82</v>
      </c>
      <c r="W340" s="183">
        <v>488168.86</v>
      </c>
      <c r="X340" s="183">
        <v>1262045.6200000001</v>
      </c>
      <c r="Y340" s="183">
        <v>631113.56000000006</v>
      </c>
      <c r="Z340" s="183">
        <v>1666043.3</v>
      </c>
      <c r="AA340" s="183">
        <v>1071263.94</v>
      </c>
      <c r="AB340" s="183">
        <v>387059.83</v>
      </c>
      <c r="AC340" s="183">
        <v>847730.16</v>
      </c>
      <c r="AD340" s="183">
        <v>0</v>
      </c>
      <c r="AE340" s="183">
        <v>0</v>
      </c>
      <c r="AF340" s="183">
        <v>0</v>
      </c>
      <c r="AG340" s="183">
        <v>0</v>
      </c>
      <c r="AH340" s="183">
        <v>1199631.21</v>
      </c>
      <c r="AI340" s="183">
        <v>5934657.2800000003</v>
      </c>
      <c r="AJ340" s="183">
        <v>133450.37</v>
      </c>
      <c r="AK340" s="183">
        <v>0</v>
      </c>
      <c r="AL340" s="183">
        <v>300590.19</v>
      </c>
      <c r="AM340" s="183">
        <v>210542.84</v>
      </c>
      <c r="AN340" s="183">
        <v>145510.39999999999</v>
      </c>
      <c r="AO340" s="183">
        <v>373567.96</v>
      </c>
      <c r="AP340" s="183">
        <v>0</v>
      </c>
      <c r="AQ340" s="183">
        <v>307719.3</v>
      </c>
      <c r="AR340" s="183">
        <v>0</v>
      </c>
      <c r="AS340" s="183">
        <v>209720.78</v>
      </c>
      <c r="AT340" s="183">
        <v>0</v>
      </c>
      <c r="AU340" s="183">
        <v>1936733.35</v>
      </c>
      <c r="AV340" s="183">
        <v>188189.38</v>
      </c>
      <c r="AW340" s="183">
        <v>146344.82</v>
      </c>
      <c r="AX340" s="183">
        <v>26253.96</v>
      </c>
      <c r="AY340" s="183">
        <v>59668.959999999999</v>
      </c>
      <c r="AZ340" s="183">
        <v>72704.740000000005</v>
      </c>
      <c r="BA340" s="183">
        <v>363920.33</v>
      </c>
      <c r="BB340" s="183">
        <v>4233633.59</v>
      </c>
      <c r="BC340" s="183">
        <v>619623.30000000005</v>
      </c>
      <c r="BD340" s="183">
        <v>62752.36</v>
      </c>
      <c r="BE340" s="183">
        <v>737580.25</v>
      </c>
      <c r="BF340" s="183">
        <v>0</v>
      </c>
      <c r="BG340" s="183">
        <v>0</v>
      </c>
      <c r="BH340" s="183">
        <v>990563.4497</v>
      </c>
      <c r="BI340" s="183">
        <v>569075.82999999996</v>
      </c>
      <c r="BJ340" s="183">
        <v>567853.43999999994</v>
      </c>
      <c r="BK340" s="183">
        <v>43378.5</v>
      </c>
      <c r="BL340" s="183">
        <v>148467</v>
      </c>
      <c r="BM340" s="183">
        <v>1741760.76</v>
      </c>
      <c r="BN340" s="183">
        <v>232576.08</v>
      </c>
      <c r="BO340" s="183">
        <v>328349.98</v>
      </c>
      <c r="BP340" s="183">
        <v>83479.7</v>
      </c>
      <c r="BQ340" s="183">
        <v>221289.24</v>
      </c>
      <c r="BR340" s="183">
        <v>625677.51</v>
      </c>
      <c r="BS340" s="183">
        <v>180316.68</v>
      </c>
      <c r="BT340" s="183">
        <v>4194689.28</v>
      </c>
      <c r="BU340" s="183">
        <v>574522.99</v>
      </c>
      <c r="BV340" s="183">
        <v>396859.84</v>
      </c>
      <c r="BW340" s="183">
        <v>159070.49</v>
      </c>
      <c r="BX340" s="183">
        <v>463604.04</v>
      </c>
      <c r="BY340" s="183">
        <v>3867762.25</v>
      </c>
      <c r="BZ340" s="183">
        <v>289449.48</v>
      </c>
      <c r="CA340" s="183">
        <v>334330.31</v>
      </c>
      <c r="CB340" s="183">
        <v>665434.48</v>
      </c>
      <c r="CC340" s="205">
        <f t="shared" si="52"/>
        <v>56517227.179700002</v>
      </c>
      <c r="CD340" s="101"/>
      <c r="CE340" s="101"/>
      <c r="CF340" s="101"/>
      <c r="CG340" s="101"/>
      <c r="CH340" s="101"/>
      <c r="CI340" s="101"/>
    </row>
    <row r="341" spans="1:87" s="102" customFormat="1" ht="22.5" customHeight="1">
      <c r="A341" s="134" t="s">
        <v>1651</v>
      </c>
      <c r="B341" s="295" t="s">
        <v>53</v>
      </c>
      <c r="C341" s="296" t="s">
        <v>54</v>
      </c>
      <c r="D341" s="297">
        <v>53020</v>
      </c>
      <c r="E341" s="103" t="s">
        <v>957</v>
      </c>
      <c r="F341" s="298" t="s">
        <v>960</v>
      </c>
      <c r="G341" s="299" t="s">
        <v>961</v>
      </c>
      <c r="H341" s="204">
        <v>2047710.6</v>
      </c>
      <c r="I341" s="183">
        <v>5697827.7999999998</v>
      </c>
      <c r="J341" s="183">
        <v>11035468.01</v>
      </c>
      <c r="K341" s="183">
        <v>0</v>
      </c>
      <c r="L341" s="183">
        <v>0</v>
      </c>
      <c r="M341" s="183">
        <v>0</v>
      </c>
      <c r="N341" s="183">
        <v>2508102.48</v>
      </c>
      <c r="O341" s="183">
        <v>3851721.72</v>
      </c>
      <c r="P341" s="183">
        <v>117095</v>
      </c>
      <c r="Q341" s="183">
        <v>0</v>
      </c>
      <c r="R341" s="183">
        <v>0</v>
      </c>
      <c r="S341" s="183">
        <v>0</v>
      </c>
      <c r="T341" s="183">
        <v>7191811</v>
      </c>
      <c r="U341" s="183">
        <v>2748678.4</v>
      </c>
      <c r="V341" s="183">
        <v>0</v>
      </c>
      <c r="W341" s="183">
        <v>2134785.5499999998</v>
      </c>
      <c r="X341" s="183">
        <v>0</v>
      </c>
      <c r="Y341" s="183">
        <v>1713516.8</v>
      </c>
      <c r="Z341" s="183">
        <v>23248044.75</v>
      </c>
      <c r="AA341" s="183">
        <v>8638906.8000000007</v>
      </c>
      <c r="AB341" s="183">
        <v>6289377.8700000001</v>
      </c>
      <c r="AC341" s="183">
        <v>0</v>
      </c>
      <c r="AD341" s="183">
        <v>902752.81</v>
      </c>
      <c r="AE341" s="183">
        <v>1940828.56</v>
      </c>
      <c r="AF341" s="183">
        <v>0</v>
      </c>
      <c r="AG341" s="183">
        <v>0</v>
      </c>
      <c r="AH341" s="183">
        <v>430248</v>
      </c>
      <c r="AI341" s="183">
        <v>3328885.78</v>
      </c>
      <c r="AJ341" s="183">
        <v>973180.14</v>
      </c>
      <c r="AK341" s="183">
        <v>301333.34000000003</v>
      </c>
      <c r="AL341" s="183">
        <v>55798.18</v>
      </c>
      <c r="AM341" s="183">
        <v>0</v>
      </c>
      <c r="AN341" s="183">
        <v>0</v>
      </c>
      <c r="AO341" s="183">
        <v>0</v>
      </c>
      <c r="AP341" s="183">
        <v>129075.59</v>
      </c>
      <c r="AQ341" s="183">
        <v>2628191.25</v>
      </c>
      <c r="AR341" s="183">
        <v>0</v>
      </c>
      <c r="AS341" s="183">
        <v>299517.58</v>
      </c>
      <c r="AT341" s="183">
        <v>0</v>
      </c>
      <c r="AU341" s="183">
        <v>0</v>
      </c>
      <c r="AV341" s="183">
        <v>338610.17</v>
      </c>
      <c r="AW341" s="183">
        <v>310082.01</v>
      </c>
      <c r="AX341" s="183">
        <v>34870.239999999998</v>
      </c>
      <c r="AY341" s="183">
        <v>519411.58</v>
      </c>
      <c r="AZ341" s="183">
        <v>0</v>
      </c>
      <c r="BA341" s="183">
        <v>748314.9</v>
      </c>
      <c r="BB341" s="183">
        <v>0</v>
      </c>
      <c r="BC341" s="183">
        <v>551026.69999999995</v>
      </c>
      <c r="BD341" s="183">
        <v>0</v>
      </c>
      <c r="BE341" s="183">
        <v>0</v>
      </c>
      <c r="BF341" s="183">
        <v>0</v>
      </c>
      <c r="BG341" s="183">
        <v>0</v>
      </c>
      <c r="BH341" s="183">
        <v>6720866.7000000002</v>
      </c>
      <c r="BI341" s="183">
        <v>0</v>
      </c>
      <c r="BJ341" s="183">
        <v>243218.68</v>
      </c>
      <c r="BK341" s="183">
        <v>0</v>
      </c>
      <c r="BL341" s="183">
        <v>426800</v>
      </c>
      <c r="BM341" s="183">
        <v>25066672.039999999</v>
      </c>
      <c r="BN341" s="183">
        <v>1318621.31</v>
      </c>
      <c r="BO341" s="183">
        <v>0</v>
      </c>
      <c r="BP341" s="183">
        <v>0</v>
      </c>
      <c r="BQ341" s="183">
        <v>0</v>
      </c>
      <c r="BR341" s="183">
        <v>1720010.16</v>
      </c>
      <c r="BS341" s="183">
        <v>0</v>
      </c>
      <c r="BT341" s="183">
        <v>0</v>
      </c>
      <c r="BU341" s="183">
        <v>0</v>
      </c>
      <c r="BV341" s="183">
        <v>305459.75</v>
      </c>
      <c r="BW341" s="183">
        <v>4496358.6500000004</v>
      </c>
      <c r="BX341" s="183">
        <v>158223.74</v>
      </c>
      <c r="BY341" s="183">
        <v>1857030.67</v>
      </c>
      <c r="BZ341" s="183">
        <v>319061.88</v>
      </c>
      <c r="CA341" s="183">
        <v>0</v>
      </c>
      <c r="CB341" s="183">
        <v>792011.92</v>
      </c>
      <c r="CC341" s="205">
        <f t="shared" si="52"/>
        <v>134139509.11000003</v>
      </c>
      <c r="CD341" s="101"/>
      <c r="CE341" s="101"/>
      <c r="CF341" s="101"/>
      <c r="CG341" s="101"/>
      <c r="CH341" s="101"/>
      <c r="CI341" s="101"/>
    </row>
    <row r="342" spans="1:87" s="102" customFormat="1" ht="22.5" customHeight="1">
      <c r="A342" s="134" t="s">
        <v>1651</v>
      </c>
      <c r="B342" s="295" t="s">
        <v>53</v>
      </c>
      <c r="C342" s="296" t="s">
        <v>54</v>
      </c>
      <c r="D342" s="297">
        <v>53020</v>
      </c>
      <c r="E342" s="103" t="s">
        <v>957</v>
      </c>
      <c r="F342" s="298" t="s">
        <v>962</v>
      </c>
      <c r="G342" s="299" t="s">
        <v>963</v>
      </c>
      <c r="H342" s="204">
        <v>23727206.359999999</v>
      </c>
      <c r="I342" s="183">
        <v>2888261.39</v>
      </c>
      <c r="J342" s="183">
        <v>0</v>
      </c>
      <c r="K342" s="183">
        <v>0</v>
      </c>
      <c r="L342" s="183">
        <v>2669016.7599999998</v>
      </c>
      <c r="M342" s="183">
        <v>93122.63</v>
      </c>
      <c r="N342" s="183">
        <v>11985117.869999999</v>
      </c>
      <c r="O342" s="183">
        <v>0</v>
      </c>
      <c r="P342" s="183">
        <v>0</v>
      </c>
      <c r="Q342" s="183">
        <v>8291066.6299999999</v>
      </c>
      <c r="R342" s="183">
        <v>0</v>
      </c>
      <c r="S342" s="183">
        <v>1971353.6000000001</v>
      </c>
      <c r="T342" s="183">
        <v>0</v>
      </c>
      <c r="U342" s="183">
        <v>256549.12</v>
      </c>
      <c r="V342" s="183">
        <v>370584.24</v>
      </c>
      <c r="W342" s="183">
        <v>16971.61</v>
      </c>
      <c r="X342" s="183">
        <v>0</v>
      </c>
      <c r="Y342" s="183">
        <v>0</v>
      </c>
      <c r="Z342" s="183">
        <v>0</v>
      </c>
      <c r="AA342" s="183">
        <v>532930.96</v>
      </c>
      <c r="AB342" s="183">
        <v>59013.89</v>
      </c>
      <c r="AC342" s="183">
        <v>11303049.970000001</v>
      </c>
      <c r="AD342" s="183">
        <v>0</v>
      </c>
      <c r="AE342" s="183">
        <v>0</v>
      </c>
      <c r="AF342" s="183">
        <v>0</v>
      </c>
      <c r="AG342" s="183">
        <v>0</v>
      </c>
      <c r="AH342" s="183">
        <v>234057.12</v>
      </c>
      <c r="AI342" s="183">
        <v>35101103.18</v>
      </c>
      <c r="AJ342" s="183">
        <v>0</v>
      </c>
      <c r="AK342" s="183">
        <v>0</v>
      </c>
      <c r="AL342" s="183">
        <v>0</v>
      </c>
      <c r="AM342" s="183">
        <v>0</v>
      </c>
      <c r="AN342" s="183">
        <v>142181.12</v>
      </c>
      <c r="AO342" s="183">
        <v>12688.53</v>
      </c>
      <c r="AP342" s="183">
        <v>190053.7</v>
      </c>
      <c r="AQ342" s="183">
        <v>0</v>
      </c>
      <c r="AR342" s="183">
        <v>0</v>
      </c>
      <c r="AS342" s="183">
        <v>0</v>
      </c>
      <c r="AT342" s="183">
        <v>157672.10999999999</v>
      </c>
      <c r="AU342" s="183">
        <v>18169502.920000002</v>
      </c>
      <c r="AV342" s="183">
        <v>181996.24</v>
      </c>
      <c r="AW342" s="183">
        <v>0</v>
      </c>
      <c r="AX342" s="183">
        <v>0</v>
      </c>
      <c r="AY342" s="183">
        <v>0</v>
      </c>
      <c r="AZ342" s="183">
        <v>0</v>
      </c>
      <c r="BA342" s="183">
        <v>43136.81</v>
      </c>
      <c r="BB342" s="183">
        <v>37887919.390000001</v>
      </c>
      <c r="BC342" s="183">
        <v>0</v>
      </c>
      <c r="BD342" s="183">
        <v>0</v>
      </c>
      <c r="BE342" s="183">
        <v>3530283.13</v>
      </c>
      <c r="BF342" s="183">
        <v>0</v>
      </c>
      <c r="BG342" s="183">
        <v>0</v>
      </c>
      <c r="BH342" s="183">
        <v>0</v>
      </c>
      <c r="BI342" s="183">
        <v>3185149</v>
      </c>
      <c r="BJ342" s="183">
        <v>1748.12</v>
      </c>
      <c r="BK342" s="183">
        <v>55475.97</v>
      </c>
      <c r="BL342" s="183">
        <v>0</v>
      </c>
      <c r="BM342" s="183">
        <v>1674021.71</v>
      </c>
      <c r="BN342" s="183">
        <v>0</v>
      </c>
      <c r="BO342" s="183">
        <v>0</v>
      </c>
      <c r="BP342" s="183">
        <v>0</v>
      </c>
      <c r="BQ342" s="183">
        <v>0</v>
      </c>
      <c r="BR342" s="183">
        <v>0</v>
      </c>
      <c r="BS342" s="183">
        <v>0</v>
      </c>
      <c r="BT342" s="183">
        <v>12261650.76</v>
      </c>
      <c r="BU342" s="183">
        <v>697315.23</v>
      </c>
      <c r="BV342" s="183">
        <v>101665.21</v>
      </c>
      <c r="BW342" s="183">
        <v>5305.29</v>
      </c>
      <c r="BX342" s="183">
        <v>1688792.67</v>
      </c>
      <c r="BY342" s="183">
        <v>15161.98</v>
      </c>
      <c r="BZ342" s="183">
        <v>32943.279999999999</v>
      </c>
      <c r="CA342" s="183">
        <v>554416.75</v>
      </c>
      <c r="CB342" s="183">
        <v>287356.5</v>
      </c>
      <c r="CC342" s="205">
        <f t="shared" si="52"/>
        <v>180375841.74999997</v>
      </c>
      <c r="CD342" s="101"/>
      <c r="CE342" s="101"/>
      <c r="CF342" s="101"/>
      <c r="CG342" s="101"/>
      <c r="CH342" s="101"/>
      <c r="CI342" s="101"/>
    </row>
    <row r="343" spans="1:87" s="102" customFormat="1" ht="22.5" customHeight="1">
      <c r="A343" s="134" t="s">
        <v>1651</v>
      </c>
      <c r="B343" s="295" t="s">
        <v>53</v>
      </c>
      <c r="C343" s="296" t="s">
        <v>54</v>
      </c>
      <c r="D343" s="297">
        <v>53020</v>
      </c>
      <c r="E343" s="103" t="s">
        <v>957</v>
      </c>
      <c r="F343" s="298" t="s">
        <v>964</v>
      </c>
      <c r="G343" s="299" t="s">
        <v>965</v>
      </c>
      <c r="H343" s="204">
        <v>0</v>
      </c>
      <c r="I343" s="183">
        <v>422332.6</v>
      </c>
      <c r="J343" s="183">
        <v>0</v>
      </c>
      <c r="K343" s="183">
        <v>98672</v>
      </c>
      <c r="L343" s="183">
        <v>0</v>
      </c>
      <c r="M343" s="183">
        <v>94954.52</v>
      </c>
      <c r="N343" s="183">
        <v>0</v>
      </c>
      <c r="O343" s="183">
        <v>0</v>
      </c>
      <c r="P343" s="183">
        <v>12906.63</v>
      </c>
      <c r="Q343" s="183">
        <v>0</v>
      </c>
      <c r="R343" s="183">
        <v>0</v>
      </c>
      <c r="S343" s="183">
        <v>0</v>
      </c>
      <c r="T343" s="183">
        <v>0</v>
      </c>
      <c r="U343" s="183">
        <v>48482.13</v>
      </c>
      <c r="V343" s="183">
        <v>0</v>
      </c>
      <c r="W343" s="183">
        <v>51691.389900000002</v>
      </c>
      <c r="X343" s="183">
        <v>0</v>
      </c>
      <c r="Y343" s="183">
        <v>852070.72</v>
      </c>
      <c r="Z343" s="183">
        <v>160791.17000000001</v>
      </c>
      <c r="AA343" s="183">
        <v>0</v>
      </c>
      <c r="AB343" s="183">
        <v>0</v>
      </c>
      <c r="AC343" s="183">
        <v>0</v>
      </c>
      <c r="AD343" s="183">
        <v>13627.98</v>
      </c>
      <c r="AE343" s="183">
        <v>0</v>
      </c>
      <c r="AF343" s="183">
        <v>0</v>
      </c>
      <c r="AG343" s="183">
        <v>0</v>
      </c>
      <c r="AH343" s="183">
        <v>0</v>
      </c>
      <c r="AI343" s="183">
        <v>0</v>
      </c>
      <c r="AJ343" s="183">
        <v>0</v>
      </c>
      <c r="AK343" s="183">
        <v>0</v>
      </c>
      <c r="AL343" s="183">
        <v>0</v>
      </c>
      <c r="AM343" s="183">
        <v>14475.6</v>
      </c>
      <c r="AN343" s="183">
        <v>0</v>
      </c>
      <c r="AO343" s="183">
        <v>0</v>
      </c>
      <c r="AP343" s="183">
        <v>0</v>
      </c>
      <c r="AQ343" s="183">
        <v>0</v>
      </c>
      <c r="AR343" s="183">
        <v>16619.189999999999</v>
      </c>
      <c r="AS343" s="183">
        <v>0</v>
      </c>
      <c r="AT343" s="183">
        <v>38730.81</v>
      </c>
      <c r="AU343" s="183">
        <v>690013.31</v>
      </c>
      <c r="AV343" s="183">
        <v>92732.13</v>
      </c>
      <c r="AW343" s="183">
        <v>245101.5</v>
      </c>
      <c r="AX343" s="183">
        <v>0</v>
      </c>
      <c r="AY343" s="183">
        <v>0</v>
      </c>
      <c r="AZ343" s="183">
        <v>95721.43</v>
      </c>
      <c r="BA343" s="183">
        <v>0</v>
      </c>
      <c r="BB343" s="183">
        <v>0</v>
      </c>
      <c r="BC343" s="183">
        <v>0</v>
      </c>
      <c r="BD343" s="183">
        <v>0</v>
      </c>
      <c r="BE343" s="183">
        <v>0</v>
      </c>
      <c r="BF343" s="183">
        <v>0</v>
      </c>
      <c r="BG343" s="183">
        <v>0</v>
      </c>
      <c r="BH343" s="183">
        <v>0</v>
      </c>
      <c r="BI343" s="183">
        <v>0</v>
      </c>
      <c r="BJ343" s="183">
        <v>66560.47</v>
      </c>
      <c r="BK343" s="183">
        <v>0</v>
      </c>
      <c r="BL343" s="183">
        <v>59125</v>
      </c>
      <c r="BM343" s="183">
        <v>20158.73</v>
      </c>
      <c r="BN343" s="183">
        <v>0</v>
      </c>
      <c r="BO343" s="183">
        <v>0</v>
      </c>
      <c r="BP343" s="183">
        <v>0</v>
      </c>
      <c r="BQ343" s="183">
        <v>0</v>
      </c>
      <c r="BR343" s="183">
        <v>0</v>
      </c>
      <c r="BS343" s="183">
        <v>0</v>
      </c>
      <c r="BT343" s="183">
        <v>119812.39</v>
      </c>
      <c r="BU343" s="183">
        <v>28415.3</v>
      </c>
      <c r="BV343" s="183">
        <v>30175.49</v>
      </c>
      <c r="BW343" s="183">
        <v>0</v>
      </c>
      <c r="BX343" s="183">
        <v>0</v>
      </c>
      <c r="BY343" s="183">
        <v>0</v>
      </c>
      <c r="BZ343" s="183">
        <v>0</v>
      </c>
      <c r="CA343" s="183">
        <v>552055.06000000006</v>
      </c>
      <c r="CB343" s="183">
        <v>270332.84000000003</v>
      </c>
      <c r="CC343" s="205">
        <f t="shared" si="52"/>
        <v>4095558.3899000003</v>
      </c>
      <c r="CD343" s="101"/>
      <c r="CE343" s="101"/>
      <c r="CF343" s="101"/>
      <c r="CG343" s="101"/>
      <c r="CH343" s="101"/>
      <c r="CI343" s="101"/>
    </row>
    <row r="344" spans="1:87" s="102" customFormat="1" ht="22.5" customHeight="1">
      <c r="A344" s="134" t="s">
        <v>1651</v>
      </c>
      <c r="B344" s="295" t="s">
        <v>53</v>
      </c>
      <c r="C344" s="296" t="s">
        <v>54</v>
      </c>
      <c r="D344" s="297">
        <v>53020</v>
      </c>
      <c r="E344" s="103" t="s">
        <v>957</v>
      </c>
      <c r="F344" s="298" t="s">
        <v>966</v>
      </c>
      <c r="G344" s="299" t="s">
        <v>967</v>
      </c>
      <c r="H344" s="204">
        <v>0</v>
      </c>
      <c r="I344" s="183">
        <v>0</v>
      </c>
      <c r="J344" s="183">
        <v>0</v>
      </c>
      <c r="K344" s="183">
        <v>0</v>
      </c>
      <c r="L344" s="183">
        <v>0</v>
      </c>
      <c r="M344" s="183">
        <v>147287.67000000001</v>
      </c>
      <c r="N344" s="183">
        <v>0</v>
      </c>
      <c r="O344" s="183">
        <v>0</v>
      </c>
      <c r="P344" s="183">
        <v>0</v>
      </c>
      <c r="Q344" s="183">
        <v>0</v>
      </c>
      <c r="R344" s="183">
        <v>0</v>
      </c>
      <c r="S344" s="183">
        <v>0</v>
      </c>
      <c r="T344" s="183">
        <v>0</v>
      </c>
      <c r="U344" s="183">
        <v>91318.32</v>
      </c>
      <c r="V344" s="183">
        <v>0</v>
      </c>
      <c r="W344" s="183">
        <v>0</v>
      </c>
      <c r="X344" s="183">
        <v>0</v>
      </c>
      <c r="Y344" s="183">
        <v>0</v>
      </c>
      <c r="Z344" s="183">
        <v>0</v>
      </c>
      <c r="AA344" s="183">
        <v>0</v>
      </c>
      <c r="AB344" s="183">
        <v>0</v>
      </c>
      <c r="AC344" s="183">
        <v>0</v>
      </c>
      <c r="AD344" s="183">
        <v>0</v>
      </c>
      <c r="AE344" s="183">
        <v>0</v>
      </c>
      <c r="AF344" s="183">
        <v>0</v>
      </c>
      <c r="AG344" s="183">
        <v>0</v>
      </c>
      <c r="AH344" s="183">
        <v>0</v>
      </c>
      <c r="AI344" s="183">
        <v>0</v>
      </c>
      <c r="AJ344" s="183">
        <v>0</v>
      </c>
      <c r="AK344" s="183">
        <v>0</v>
      </c>
      <c r="AL344" s="183">
        <v>0</v>
      </c>
      <c r="AM344" s="183">
        <v>0</v>
      </c>
      <c r="AN344" s="183">
        <v>0</v>
      </c>
      <c r="AO344" s="183">
        <v>0</v>
      </c>
      <c r="AP344" s="183">
        <v>0</v>
      </c>
      <c r="AQ344" s="183">
        <v>0</v>
      </c>
      <c r="AR344" s="183">
        <v>0</v>
      </c>
      <c r="AS344" s="183">
        <v>0</v>
      </c>
      <c r="AT344" s="183">
        <v>0</v>
      </c>
      <c r="AU344" s="183">
        <v>0</v>
      </c>
      <c r="AV344" s="183">
        <v>0</v>
      </c>
      <c r="AW344" s="183">
        <v>0</v>
      </c>
      <c r="AX344" s="183">
        <v>0</v>
      </c>
      <c r="AY344" s="183">
        <v>0</v>
      </c>
      <c r="AZ344" s="183">
        <v>0</v>
      </c>
      <c r="BA344" s="183">
        <v>0</v>
      </c>
      <c r="BB344" s="183">
        <v>0</v>
      </c>
      <c r="BC344" s="183">
        <v>86666.7</v>
      </c>
      <c r="BD344" s="183">
        <v>0</v>
      </c>
      <c r="BE344" s="183">
        <v>0</v>
      </c>
      <c r="BF344" s="183">
        <v>0</v>
      </c>
      <c r="BG344" s="183">
        <v>0</v>
      </c>
      <c r="BH344" s="183">
        <v>0</v>
      </c>
      <c r="BI344" s="183">
        <v>0</v>
      </c>
      <c r="BJ344" s="183">
        <v>458.84</v>
      </c>
      <c r="BK344" s="183">
        <v>0</v>
      </c>
      <c r="BL344" s="183">
        <v>122222.21</v>
      </c>
      <c r="BM344" s="183">
        <v>0</v>
      </c>
      <c r="BN344" s="183">
        <v>0</v>
      </c>
      <c r="BO344" s="183">
        <v>0</v>
      </c>
      <c r="BP344" s="183">
        <v>0</v>
      </c>
      <c r="BQ344" s="183">
        <v>0</v>
      </c>
      <c r="BR344" s="183">
        <v>0</v>
      </c>
      <c r="BS344" s="183">
        <v>0</v>
      </c>
      <c r="BT344" s="183">
        <v>0</v>
      </c>
      <c r="BU344" s="183">
        <v>0</v>
      </c>
      <c r="BV344" s="183">
        <v>110465.71</v>
      </c>
      <c r="BW344" s="183">
        <v>0</v>
      </c>
      <c r="BX344" s="183">
        <v>0</v>
      </c>
      <c r="BY344" s="183">
        <v>48581.279999999999</v>
      </c>
      <c r="BZ344" s="183">
        <v>0</v>
      </c>
      <c r="CA344" s="183">
        <v>0</v>
      </c>
      <c r="CB344" s="183">
        <v>0</v>
      </c>
      <c r="CC344" s="205">
        <f t="shared" si="52"/>
        <v>607000.7300000001</v>
      </c>
      <c r="CD344" s="101"/>
      <c r="CE344" s="101"/>
      <c r="CF344" s="101"/>
      <c r="CG344" s="101"/>
      <c r="CH344" s="101"/>
      <c r="CI344" s="101"/>
    </row>
    <row r="345" spans="1:87" s="102" customFormat="1" ht="22.5" customHeight="1">
      <c r="A345" s="134" t="s">
        <v>1651</v>
      </c>
      <c r="B345" s="295" t="s">
        <v>53</v>
      </c>
      <c r="C345" s="296" t="s">
        <v>54</v>
      </c>
      <c r="D345" s="297">
        <v>53020</v>
      </c>
      <c r="E345" s="103" t="s">
        <v>957</v>
      </c>
      <c r="F345" s="298" t="s">
        <v>968</v>
      </c>
      <c r="G345" s="299" t="s">
        <v>969</v>
      </c>
      <c r="H345" s="204">
        <v>0</v>
      </c>
      <c r="I345" s="183">
        <v>140042.85999999999</v>
      </c>
      <c r="J345" s="183">
        <v>0</v>
      </c>
      <c r="K345" s="183">
        <v>0</v>
      </c>
      <c r="L345" s="183">
        <v>0</v>
      </c>
      <c r="M345" s="183">
        <v>55100.32</v>
      </c>
      <c r="N345" s="183">
        <v>0</v>
      </c>
      <c r="O345" s="183">
        <v>0</v>
      </c>
      <c r="P345" s="183">
        <v>0</v>
      </c>
      <c r="Q345" s="183">
        <v>0</v>
      </c>
      <c r="R345" s="183">
        <v>0</v>
      </c>
      <c r="S345" s="183">
        <v>0</v>
      </c>
      <c r="T345" s="183">
        <v>0</v>
      </c>
      <c r="U345" s="183">
        <v>102503.9</v>
      </c>
      <c r="V345" s="183">
        <v>0</v>
      </c>
      <c r="W345" s="183">
        <v>0</v>
      </c>
      <c r="X345" s="183">
        <v>0</v>
      </c>
      <c r="Y345" s="183">
        <v>0</v>
      </c>
      <c r="Z345" s="183">
        <v>0</v>
      </c>
      <c r="AA345" s="183">
        <v>0</v>
      </c>
      <c r="AB345" s="183">
        <v>0</v>
      </c>
      <c r="AC345" s="183">
        <v>0</v>
      </c>
      <c r="AD345" s="183">
        <v>0</v>
      </c>
      <c r="AE345" s="183">
        <v>0</v>
      </c>
      <c r="AF345" s="183">
        <v>0</v>
      </c>
      <c r="AG345" s="183">
        <v>0</v>
      </c>
      <c r="AH345" s="183">
        <v>0</v>
      </c>
      <c r="AI345" s="183">
        <v>0</v>
      </c>
      <c r="AJ345" s="183">
        <v>0</v>
      </c>
      <c r="AK345" s="183">
        <v>0</v>
      </c>
      <c r="AL345" s="183">
        <v>0</v>
      </c>
      <c r="AM345" s="183">
        <v>0</v>
      </c>
      <c r="AN345" s="183">
        <v>0</v>
      </c>
      <c r="AO345" s="183">
        <v>0</v>
      </c>
      <c r="AP345" s="183">
        <v>0</v>
      </c>
      <c r="AQ345" s="183">
        <v>0</v>
      </c>
      <c r="AR345" s="183">
        <v>0</v>
      </c>
      <c r="AS345" s="183">
        <v>0</v>
      </c>
      <c r="AT345" s="183">
        <v>0</v>
      </c>
      <c r="AU345" s="183">
        <v>0</v>
      </c>
      <c r="AV345" s="183">
        <v>6106.86</v>
      </c>
      <c r="AW345" s="183">
        <v>0</v>
      </c>
      <c r="AX345" s="183">
        <v>0</v>
      </c>
      <c r="AY345" s="183">
        <v>0</v>
      </c>
      <c r="AZ345" s="183">
        <v>0</v>
      </c>
      <c r="BA345" s="183">
        <v>0</v>
      </c>
      <c r="BB345" s="183">
        <v>0</v>
      </c>
      <c r="BC345" s="183">
        <v>0</v>
      </c>
      <c r="BD345" s="183">
        <v>0</v>
      </c>
      <c r="BE345" s="183">
        <v>0</v>
      </c>
      <c r="BF345" s="183">
        <v>0</v>
      </c>
      <c r="BG345" s="183">
        <v>0</v>
      </c>
      <c r="BH345" s="183">
        <v>0</v>
      </c>
      <c r="BI345" s="183">
        <v>0</v>
      </c>
      <c r="BJ345" s="183">
        <v>1976.99</v>
      </c>
      <c r="BK345" s="183">
        <v>0</v>
      </c>
      <c r="BL345" s="183">
        <v>77855.58</v>
      </c>
      <c r="BM345" s="183">
        <v>0</v>
      </c>
      <c r="BN345" s="183">
        <v>0</v>
      </c>
      <c r="BO345" s="183">
        <v>0</v>
      </c>
      <c r="BP345" s="183">
        <v>0</v>
      </c>
      <c r="BQ345" s="183">
        <v>0</v>
      </c>
      <c r="BR345" s="183">
        <v>0</v>
      </c>
      <c r="BS345" s="183">
        <v>0</v>
      </c>
      <c r="BT345" s="183">
        <v>0</v>
      </c>
      <c r="BU345" s="183">
        <v>0</v>
      </c>
      <c r="BV345" s="183">
        <v>348612.34</v>
      </c>
      <c r="BW345" s="183">
        <v>0</v>
      </c>
      <c r="BX345" s="183">
        <v>0</v>
      </c>
      <c r="BY345" s="183">
        <v>0</v>
      </c>
      <c r="BZ345" s="183">
        <v>0</v>
      </c>
      <c r="CA345" s="183">
        <v>0</v>
      </c>
      <c r="CB345" s="183">
        <v>0</v>
      </c>
      <c r="CC345" s="205">
        <f t="shared" si="52"/>
        <v>732198.85</v>
      </c>
      <c r="CD345" s="101"/>
      <c r="CE345" s="101"/>
      <c r="CF345" s="101"/>
      <c r="CG345" s="101"/>
      <c r="CH345" s="101"/>
      <c r="CI345" s="101"/>
    </row>
    <row r="346" spans="1:87" s="102" customFormat="1" ht="22.5" customHeight="1">
      <c r="A346" s="134" t="s">
        <v>1651</v>
      </c>
      <c r="B346" s="295" t="s">
        <v>53</v>
      </c>
      <c r="C346" s="296" t="s">
        <v>54</v>
      </c>
      <c r="D346" s="297">
        <v>53020</v>
      </c>
      <c r="E346" s="103" t="s">
        <v>957</v>
      </c>
      <c r="F346" s="298" t="s">
        <v>970</v>
      </c>
      <c r="G346" s="299" t="s">
        <v>971</v>
      </c>
      <c r="H346" s="204">
        <v>0</v>
      </c>
      <c r="I346" s="183">
        <v>0</v>
      </c>
      <c r="J346" s="183">
        <v>0</v>
      </c>
      <c r="K346" s="183">
        <v>0</v>
      </c>
      <c r="L346" s="183">
        <v>0</v>
      </c>
      <c r="M346" s="183">
        <v>0</v>
      </c>
      <c r="N346" s="183">
        <v>0</v>
      </c>
      <c r="O346" s="183">
        <v>0</v>
      </c>
      <c r="P346" s="183">
        <v>0</v>
      </c>
      <c r="Q346" s="183">
        <v>0</v>
      </c>
      <c r="R346" s="183">
        <v>0</v>
      </c>
      <c r="S346" s="183">
        <v>0</v>
      </c>
      <c r="T346" s="183">
        <v>0</v>
      </c>
      <c r="U346" s="183">
        <v>0</v>
      </c>
      <c r="V346" s="183">
        <v>0</v>
      </c>
      <c r="W346" s="183">
        <v>0</v>
      </c>
      <c r="X346" s="183">
        <v>0</v>
      </c>
      <c r="Y346" s="183">
        <v>0</v>
      </c>
      <c r="Z346" s="183">
        <v>0</v>
      </c>
      <c r="AA346" s="183">
        <v>0</v>
      </c>
      <c r="AB346" s="183">
        <v>0</v>
      </c>
      <c r="AC346" s="183">
        <v>0</v>
      </c>
      <c r="AD346" s="183">
        <v>0</v>
      </c>
      <c r="AE346" s="183">
        <v>0</v>
      </c>
      <c r="AF346" s="183">
        <v>0</v>
      </c>
      <c r="AG346" s="183">
        <v>0</v>
      </c>
      <c r="AH346" s="183">
        <v>0</v>
      </c>
      <c r="AI346" s="183">
        <v>0</v>
      </c>
      <c r="AJ346" s="183">
        <v>0</v>
      </c>
      <c r="AK346" s="183">
        <v>0</v>
      </c>
      <c r="AL346" s="183">
        <v>0</v>
      </c>
      <c r="AM346" s="183">
        <v>0</v>
      </c>
      <c r="AN346" s="183">
        <v>0</v>
      </c>
      <c r="AO346" s="183">
        <v>0</v>
      </c>
      <c r="AP346" s="183">
        <v>0</v>
      </c>
      <c r="AQ346" s="183">
        <v>0</v>
      </c>
      <c r="AR346" s="183">
        <v>0</v>
      </c>
      <c r="AS346" s="183">
        <v>0</v>
      </c>
      <c r="AT346" s="183">
        <v>0</v>
      </c>
      <c r="AU346" s="183">
        <v>0</v>
      </c>
      <c r="AV346" s="183">
        <v>0</v>
      </c>
      <c r="AW346" s="183">
        <v>0</v>
      </c>
      <c r="AX346" s="183">
        <v>0</v>
      </c>
      <c r="AY346" s="183">
        <v>0</v>
      </c>
      <c r="AZ346" s="183">
        <v>0</v>
      </c>
      <c r="BA346" s="183">
        <v>0</v>
      </c>
      <c r="BB346" s="183">
        <v>0</v>
      </c>
      <c r="BC346" s="183">
        <v>0</v>
      </c>
      <c r="BD346" s="183">
        <v>0</v>
      </c>
      <c r="BE346" s="183">
        <v>0</v>
      </c>
      <c r="BF346" s="183">
        <v>0</v>
      </c>
      <c r="BG346" s="183">
        <v>0</v>
      </c>
      <c r="BH346" s="183">
        <v>0</v>
      </c>
      <c r="BI346" s="183">
        <v>0</v>
      </c>
      <c r="BJ346" s="183">
        <v>0</v>
      </c>
      <c r="BK346" s="183">
        <v>0</v>
      </c>
      <c r="BL346" s="183">
        <v>73913.84</v>
      </c>
      <c r="BM346" s="183">
        <v>0</v>
      </c>
      <c r="BN346" s="183">
        <v>0</v>
      </c>
      <c r="BO346" s="183">
        <v>0</v>
      </c>
      <c r="BP346" s="183">
        <v>0</v>
      </c>
      <c r="BQ346" s="183">
        <v>0</v>
      </c>
      <c r="BR346" s="183">
        <v>0</v>
      </c>
      <c r="BS346" s="183">
        <v>0</v>
      </c>
      <c r="BT346" s="183">
        <v>0</v>
      </c>
      <c r="BU346" s="183">
        <v>0</v>
      </c>
      <c r="BV346" s="183">
        <v>0</v>
      </c>
      <c r="BW346" s="183">
        <v>0</v>
      </c>
      <c r="BX346" s="183">
        <v>0</v>
      </c>
      <c r="BY346" s="183">
        <v>0</v>
      </c>
      <c r="BZ346" s="183">
        <v>0</v>
      </c>
      <c r="CA346" s="183">
        <v>0</v>
      </c>
      <c r="CB346" s="183">
        <v>0</v>
      </c>
      <c r="CC346" s="205">
        <f t="shared" si="52"/>
        <v>73913.84</v>
      </c>
      <c r="CD346" s="101"/>
      <c r="CE346" s="101"/>
      <c r="CF346" s="101"/>
      <c r="CG346" s="101"/>
      <c r="CH346" s="101"/>
      <c r="CI346" s="101"/>
    </row>
    <row r="347" spans="1:87" s="102" customFormat="1" ht="22.5" customHeight="1">
      <c r="A347" s="134" t="s">
        <v>1651</v>
      </c>
      <c r="B347" s="295" t="s">
        <v>53</v>
      </c>
      <c r="C347" s="296" t="s">
        <v>54</v>
      </c>
      <c r="D347" s="297">
        <v>53020</v>
      </c>
      <c r="E347" s="103" t="s">
        <v>957</v>
      </c>
      <c r="F347" s="298" t="s">
        <v>972</v>
      </c>
      <c r="G347" s="299" t="s">
        <v>973</v>
      </c>
      <c r="H347" s="250">
        <v>0</v>
      </c>
      <c r="I347" s="250">
        <v>0</v>
      </c>
      <c r="J347" s="250">
        <v>0</v>
      </c>
      <c r="K347" s="250">
        <v>0</v>
      </c>
      <c r="L347" s="250">
        <v>0</v>
      </c>
      <c r="M347" s="250">
        <v>0</v>
      </c>
      <c r="N347" s="250">
        <v>0</v>
      </c>
      <c r="O347" s="250">
        <v>0</v>
      </c>
      <c r="P347" s="250">
        <v>0</v>
      </c>
      <c r="Q347" s="250">
        <v>0</v>
      </c>
      <c r="R347" s="250">
        <v>0</v>
      </c>
      <c r="S347" s="250">
        <v>0</v>
      </c>
      <c r="T347" s="250">
        <v>0</v>
      </c>
      <c r="U347" s="250">
        <v>0</v>
      </c>
      <c r="V347" s="250">
        <v>0</v>
      </c>
      <c r="W347" s="250">
        <v>0</v>
      </c>
      <c r="X347" s="250">
        <v>0</v>
      </c>
      <c r="Y347" s="250">
        <v>0</v>
      </c>
      <c r="Z347" s="250">
        <v>0</v>
      </c>
      <c r="AA347" s="250">
        <v>0</v>
      </c>
      <c r="AB347" s="250">
        <v>0</v>
      </c>
      <c r="AC347" s="250">
        <v>0</v>
      </c>
      <c r="AD347" s="250">
        <v>0</v>
      </c>
      <c r="AE347" s="250">
        <v>0</v>
      </c>
      <c r="AF347" s="250">
        <v>0</v>
      </c>
      <c r="AG347" s="250">
        <v>0</v>
      </c>
      <c r="AH347" s="250">
        <v>0</v>
      </c>
      <c r="AI347" s="250">
        <v>0</v>
      </c>
      <c r="AJ347" s="250">
        <v>0</v>
      </c>
      <c r="AK347" s="250">
        <v>0</v>
      </c>
      <c r="AL347" s="250">
        <v>0</v>
      </c>
      <c r="AM347" s="250">
        <v>0</v>
      </c>
      <c r="AN347" s="250">
        <v>0</v>
      </c>
      <c r="AO347" s="250">
        <v>0</v>
      </c>
      <c r="AP347" s="250">
        <v>0</v>
      </c>
      <c r="AQ347" s="250">
        <v>0</v>
      </c>
      <c r="AR347" s="250">
        <v>0</v>
      </c>
      <c r="AS347" s="250">
        <v>0</v>
      </c>
      <c r="AT347" s="250">
        <v>0</v>
      </c>
      <c r="AU347" s="250">
        <v>0</v>
      </c>
      <c r="AV347" s="250">
        <v>0</v>
      </c>
      <c r="AW347" s="250">
        <v>0</v>
      </c>
      <c r="AX347" s="250">
        <v>0</v>
      </c>
      <c r="AY347" s="250">
        <v>0</v>
      </c>
      <c r="AZ347" s="250">
        <v>0</v>
      </c>
      <c r="BA347" s="250">
        <v>0</v>
      </c>
      <c r="BB347" s="250">
        <v>0</v>
      </c>
      <c r="BC347" s="250">
        <v>0</v>
      </c>
      <c r="BD347" s="250">
        <v>0</v>
      </c>
      <c r="BE347" s="250">
        <v>0</v>
      </c>
      <c r="BF347" s="250">
        <v>0</v>
      </c>
      <c r="BG347" s="250">
        <v>0</v>
      </c>
      <c r="BH347" s="250">
        <v>0</v>
      </c>
      <c r="BI347" s="250">
        <v>0</v>
      </c>
      <c r="BJ347" s="250">
        <v>0</v>
      </c>
      <c r="BK347" s="250">
        <v>0</v>
      </c>
      <c r="BL347" s="250">
        <v>0</v>
      </c>
      <c r="BM347" s="250">
        <v>0</v>
      </c>
      <c r="BN347" s="250">
        <v>0</v>
      </c>
      <c r="BO347" s="250">
        <v>0</v>
      </c>
      <c r="BP347" s="250">
        <v>0</v>
      </c>
      <c r="BQ347" s="250">
        <v>0</v>
      </c>
      <c r="BR347" s="250">
        <v>0</v>
      </c>
      <c r="BS347" s="250">
        <v>0</v>
      </c>
      <c r="BT347" s="250">
        <v>0</v>
      </c>
      <c r="BU347" s="250">
        <v>0</v>
      </c>
      <c r="BV347" s="250">
        <v>0</v>
      </c>
      <c r="BW347" s="250">
        <v>0</v>
      </c>
      <c r="BX347" s="250">
        <v>0</v>
      </c>
      <c r="BY347" s="250">
        <v>0</v>
      </c>
      <c r="BZ347" s="250">
        <v>0</v>
      </c>
      <c r="CA347" s="250">
        <v>0</v>
      </c>
      <c r="CB347" s="250">
        <v>0</v>
      </c>
      <c r="CC347" s="205">
        <f t="shared" si="52"/>
        <v>0</v>
      </c>
      <c r="CD347" s="101"/>
      <c r="CE347" s="101"/>
      <c r="CF347" s="101"/>
      <c r="CG347" s="101"/>
      <c r="CH347" s="101"/>
      <c r="CI347" s="101"/>
    </row>
    <row r="348" spans="1:87" s="102" customFormat="1" ht="22.5" customHeight="1">
      <c r="A348" s="134" t="s">
        <v>1651</v>
      </c>
      <c r="B348" s="295" t="s">
        <v>53</v>
      </c>
      <c r="C348" s="296" t="s">
        <v>54</v>
      </c>
      <c r="D348" s="297">
        <v>53020</v>
      </c>
      <c r="E348" s="103" t="s">
        <v>957</v>
      </c>
      <c r="F348" s="298" t="s">
        <v>974</v>
      </c>
      <c r="G348" s="299" t="s">
        <v>975</v>
      </c>
      <c r="H348" s="204">
        <v>0</v>
      </c>
      <c r="I348" s="183">
        <v>0</v>
      </c>
      <c r="J348" s="183">
        <v>0</v>
      </c>
      <c r="K348" s="183">
        <v>0</v>
      </c>
      <c r="L348" s="183">
        <v>0</v>
      </c>
      <c r="M348" s="183">
        <v>91649.75</v>
      </c>
      <c r="N348" s="183">
        <v>0</v>
      </c>
      <c r="O348" s="183">
        <v>0</v>
      </c>
      <c r="P348" s="183">
        <v>208996</v>
      </c>
      <c r="Q348" s="183">
        <v>0</v>
      </c>
      <c r="R348" s="183">
        <v>0</v>
      </c>
      <c r="S348" s="183">
        <v>0</v>
      </c>
      <c r="T348" s="183">
        <v>0</v>
      </c>
      <c r="U348" s="183">
        <v>0</v>
      </c>
      <c r="V348" s="183">
        <v>0</v>
      </c>
      <c r="W348" s="183">
        <v>0</v>
      </c>
      <c r="X348" s="183">
        <v>0</v>
      </c>
      <c r="Y348" s="183">
        <v>0</v>
      </c>
      <c r="Z348" s="183">
        <v>0</v>
      </c>
      <c r="AA348" s="183">
        <v>0</v>
      </c>
      <c r="AB348" s="183">
        <v>0</v>
      </c>
      <c r="AC348" s="183">
        <v>0</v>
      </c>
      <c r="AD348" s="183">
        <v>0</v>
      </c>
      <c r="AE348" s="183">
        <v>0</v>
      </c>
      <c r="AF348" s="183">
        <v>0</v>
      </c>
      <c r="AG348" s="183">
        <v>0</v>
      </c>
      <c r="AH348" s="183">
        <v>0</v>
      </c>
      <c r="AI348" s="183">
        <v>0</v>
      </c>
      <c r="AJ348" s="183">
        <v>0</v>
      </c>
      <c r="AK348" s="183">
        <v>0</v>
      </c>
      <c r="AL348" s="183">
        <v>0</v>
      </c>
      <c r="AM348" s="183">
        <v>0</v>
      </c>
      <c r="AN348" s="183">
        <v>0</v>
      </c>
      <c r="AO348" s="183">
        <v>0</v>
      </c>
      <c r="AP348" s="183">
        <v>0</v>
      </c>
      <c r="AQ348" s="183">
        <v>0</v>
      </c>
      <c r="AR348" s="183">
        <v>0</v>
      </c>
      <c r="AS348" s="183">
        <v>0</v>
      </c>
      <c r="AT348" s="183">
        <v>0</v>
      </c>
      <c r="AU348" s="183">
        <v>0</v>
      </c>
      <c r="AV348" s="183">
        <v>0</v>
      </c>
      <c r="AW348" s="183">
        <v>0</v>
      </c>
      <c r="AX348" s="183">
        <v>0</v>
      </c>
      <c r="AY348" s="183">
        <v>0</v>
      </c>
      <c r="AZ348" s="183">
        <v>0</v>
      </c>
      <c r="BA348" s="183">
        <v>0</v>
      </c>
      <c r="BB348" s="183">
        <v>0</v>
      </c>
      <c r="BC348" s="183">
        <v>285458.3</v>
      </c>
      <c r="BD348" s="183">
        <v>0</v>
      </c>
      <c r="BE348" s="183">
        <v>0</v>
      </c>
      <c r="BF348" s="183">
        <v>0</v>
      </c>
      <c r="BG348" s="183">
        <v>0</v>
      </c>
      <c r="BH348" s="183">
        <v>0</v>
      </c>
      <c r="BI348" s="183">
        <v>0</v>
      </c>
      <c r="BJ348" s="183">
        <v>0</v>
      </c>
      <c r="BK348" s="183">
        <v>0</v>
      </c>
      <c r="BL348" s="183">
        <v>249198.84</v>
      </c>
      <c r="BM348" s="183">
        <v>0</v>
      </c>
      <c r="BN348" s="183">
        <v>0</v>
      </c>
      <c r="BO348" s="183">
        <v>0</v>
      </c>
      <c r="BP348" s="183">
        <v>0</v>
      </c>
      <c r="BQ348" s="183">
        <v>0</v>
      </c>
      <c r="BR348" s="183">
        <v>0</v>
      </c>
      <c r="BS348" s="183">
        <v>0</v>
      </c>
      <c r="BT348" s="183">
        <v>0</v>
      </c>
      <c r="BU348" s="183">
        <v>0</v>
      </c>
      <c r="BV348" s="183">
        <v>28654.7</v>
      </c>
      <c r="BW348" s="183">
        <v>0</v>
      </c>
      <c r="BX348" s="183">
        <v>0</v>
      </c>
      <c r="BY348" s="183">
        <v>0</v>
      </c>
      <c r="BZ348" s="183">
        <v>0</v>
      </c>
      <c r="CA348" s="183">
        <v>0</v>
      </c>
      <c r="CB348" s="183">
        <v>0</v>
      </c>
      <c r="CC348" s="205">
        <f t="shared" si="52"/>
        <v>863957.59</v>
      </c>
      <c r="CD348" s="101"/>
      <c r="CE348" s="101"/>
      <c r="CF348" s="101"/>
      <c r="CG348" s="101"/>
      <c r="CH348" s="101"/>
      <c r="CI348" s="101"/>
    </row>
    <row r="349" spans="1:87" s="102" customFormat="1" ht="22.5" customHeight="1">
      <c r="A349" s="134" t="s">
        <v>1651</v>
      </c>
      <c r="B349" s="295" t="s">
        <v>53</v>
      </c>
      <c r="C349" s="296" t="s">
        <v>54</v>
      </c>
      <c r="D349" s="297">
        <v>53030</v>
      </c>
      <c r="E349" s="103" t="s">
        <v>976</v>
      </c>
      <c r="F349" s="298" t="s">
        <v>977</v>
      </c>
      <c r="G349" s="299" t="s">
        <v>978</v>
      </c>
      <c r="H349" s="204">
        <v>3340080.3</v>
      </c>
      <c r="I349" s="183">
        <v>0</v>
      </c>
      <c r="J349" s="183">
        <v>0</v>
      </c>
      <c r="K349" s="183">
        <v>0</v>
      </c>
      <c r="L349" s="183">
        <v>0</v>
      </c>
      <c r="M349" s="183">
        <v>0</v>
      </c>
      <c r="N349" s="183">
        <v>0</v>
      </c>
      <c r="O349" s="183">
        <v>0</v>
      </c>
      <c r="P349" s="183">
        <v>22498.52</v>
      </c>
      <c r="Q349" s="183">
        <v>115225.76</v>
      </c>
      <c r="R349" s="183">
        <v>0</v>
      </c>
      <c r="S349" s="183">
        <v>0</v>
      </c>
      <c r="T349" s="183">
        <v>0</v>
      </c>
      <c r="U349" s="183">
        <v>1716.21</v>
      </c>
      <c r="V349" s="183">
        <v>0</v>
      </c>
      <c r="W349" s="183">
        <v>12858.92</v>
      </c>
      <c r="X349" s="183">
        <v>36268.54</v>
      </c>
      <c r="Y349" s="183">
        <v>23670.67</v>
      </c>
      <c r="Z349" s="183">
        <v>1150963.48</v>
      </c>
      <c r="AA349" s="183">
        <v>427415.96</v>
      </c>
      <c r="AB349" s="183">
        <v>0</v>
      </c>
      <c r="AC349" s="183">
        <v>0</v>
      </c>
      <c r="AD349" s="183">
        <v>107901.68</v>
      </c>
      <c r="AE349" s="183">
        <v>0</v>
      </c>
      <c r="AF349" s="183">
        <v>0</v>
      </c>
      <c r="AG349" s="183">
        <v>0</v>
      </c>
      <c r="AH349" s="183">
        <v>0</v>
      </c>
      <c r="AI349" s="183">
        <v>0</v>
      </c>
      <c r="AJ349" s="183">
        <v>2745.32</v>
      </c>
      <c r="AK349" s="183">
        <v>0</v>
      </c>
      <c r="AL349" s="183">
        <v>0</v>
      </c>
      <c r="AM349" s="183">
        <v>0</v>
      </c>
      <c r="AN349" s="183">
        <v>0</v>
      </c>
      <c r="AO349" s="183">
        <v>0</v>
      </c>
      <c r="AP349" s="183">
        <v>0</v>
      </c>
      <c r="AQ349" s="183">
        <v>0</v>
      </c>
      <c r="AR349" s="183">
        <v>0</v>
      </c>
      <c r="AS349" s="183">
        <v>0</v>
      </c>
      <c r="AT349" s="183">
        <v>209430.45</v>
      </c>
      <c r="AU349" s="183">
        <v>1505031.28</v>
      </c>
      <c r="AV349" s="183">
        <v>0</v>
      </c>
      <c r="AW349" s="183">
        <v>0</v>
      </c>
      <c r="AX349" s="183">
        <v>0</v>
      </c>
      <c r="AY349" s="183">
        <v>0</v>
      </c>
      <c r="AZ349" s="183">
        <v>0</v>
      </c>
      <c r="BA349" s="183">
        <v>0</v>
      </c>
      <c r="BB349" s="183">
        <v>0</v>
      </c>
      <c r="BC349" s="183">
        <v>0</v>
      </c>
      <c r="BD349" s="183">
        <v>5823.38</v>
      </c>
      <c r="BE349" s="183">
        <v>0</v>
      </c>
      <c r="BF349" s="183">
        <v>0</v>
      </c>
      <c r="BG349" s="183">
        <v>0</v>
      </c>
      <c r="BH349" s="183">
        <v>0</v>
      </c>
      <c r="BI349" s="183">
        <v>0</v>
      </c>
      <c r="BJ349" s="183">
        <v>105838.49</v>
      </c>
      <c r="BK349" s="183">
        <v>0</v>
      </c>
      <c r="BL349" s="183">
        <v>0</v>
      </c>
      <c r="BM349" s="183">
        <v>3975240.21</v>
      </c>
      <c r="BN349" s="183">
        <v>0</v>
      </c>
      <c r="BO349" s="183">
        <v>31651.69</v>
      </c>
      <c r="BP349" s="183">
        <v>10762.92</v>
      </c>
      <c r="BQ349" s="183">
        <v>43866.65</v>
      </c>
      <c r="BR349" s="183">
        <v>0</v>
      </c>
      <c r="BS349" s="183">
        <v>0</v>
      </c>
      <c r="BT349" s="183">
        <v>0</v>
      </c>
      <c r="BU349" s="183">
        <v>0</v>
      </c>
      <c r="BV349" s="183">
        <v>0</v>
      </c>
      <c r="BW349" s="183">
        <v>0</v>
      </c>
      <c r="BX349" s="183">
        <v>0</v>
      </c>
      <c r="BY349" s="183">
        <v>0</v>
      </c>
      <c r="BZ349" s="183">
        <v>0</v>
      </c>
      <c r="CA349" s="183">
        <v>2278.0100000000002</v>
      </c>
      <c r="CB349" s="183">
        <v>0</v>
      </c>
      <c r="CC349" s="205">
        <f t="shared" si="52"/>
        <v>11131268.439999999</v>
      </c>
      <c r="CD349" s="101"/>
      <c r="CE349" s="101"/>
      <c r="CF349" s="101"/>
      <c r="CG349" s="101"/>
      <c r="CH349" s="101"/>
      <c r="CI349" s="101"/>
    </row>
    <row r="350" spans="1:87" s="102" customFormat="1" ht="22.5" customHeight="1">
      <c r="A350" s="134" t="s">
        <v>1651</v>
      </c>
      <c r="B350" s="295" t="s">
        <v>53</v>
      </c>
      <c r="C350" s="296" t="s">
        <v>54</v>
      </c>
      <c r="D350" s="297">
        <v>53030</v>
      </c>
      <c r="E350" s="103" t="s">
        <v>976</v>
      </c>
      <c r="F350" s="298" t="s">
        <v>979</v>
      </c>
      <c r="G350" s="299" t="s">
        <v>980</v>
      </c>
      <c r="H350" s="204">
        <v>850674.69</v>
      </c>
      <c r="I350" s="183">
        <v>902401.43</v>
      </c>
      <c r="J350" s="183">
        <v>290511.68</v>
      </c>
      <c r="K350" s="183">
        <v>0</v>
      </c>
      <c r="L350" s="183">
        <v>148476.71</v>
      </c>
      <c r="M350" s="183">
        <v>0</v>
      </c>
      <c r="N350" s="183">
        <v>274450</v>
      </c>
      <c r="O350" s="183">
        <v>0</v>
      </c>
      <c r="P350" s="183">
        <v>0</v>
      </c>
      <c r="Q350" s="183">
        <v>0</v>
      </c>
      <c r="R350" s="183">
        <v>0</v>
      </c>
      <c r="S350" s="183">
        <v>0</v>
      </c>
      <c r="T350" s="183">
        <v>0</v>
      </c>
      <c r="U350" s="183">
        <v>136038.39000000001</v>
      </c>
      <c r="V350" s="183">
        <v>0</v>
      </c>
      <c r="W350" s="183">
        <v>0</v>
      </c>
      <c r="X350" s="183">
        <v>365750</v>
      </c>
      <c r="Y350" s="183">
        <v>354180.6</v>
      </c>
      <c r="Z350" s="183">
        <v>440084.83</v>
      </c>
      <c r="AA350" s="183">
        <v>93780.76</v>
      </c>
      <c r="AB350" s="183">
        <v>0</v>
      </c>
      <c r="AC350" s="183">
        <v>0</v>
      </c>
      <c r="AD350" s="183">
        <v>365726.84</v>
      </c>
      <c r="AE350" s="183">
        <v>0</v>
      </c>
      <c r="AF350" s="183">
        <v>0</v>
      </c>
      <c r="AG350" s="183">
        <v>0</v>
      </c>
      <c r="AH350" s="183">
        <v>0</v>
      </c>
      <c r="AI350" s="183">
        <v>149948.56</v>
      </c>
      <c r="AJ350" s="183">
        <v>82510.179999999993</v>
      </c>
      <c r="AK350" s="183">
        <v>0</v>
      </c>
      <c r="AL350" s="183">
        <v>113644.16</v>
      </c>
      <c r="AM350" s="183">
        <v>21016.48</v>
      </c>
      <c r="AN350" s="183">
        <v>1160.56</v>
      </c>
      <c r="AO350" s="183">
        <v>0</v>
      </c>
      <c r="AP350" s="183">
        <v>0</v>
      </c>
      <c r="AQ350" s="183">
        <v>0</v>
      </c>
      <c r="AR350" s="183">
        <v>22899.26</v>
      </c>
      <c r="AS350" s="183">
        <v>0</v>
      </c>
      <c r="AT350" s="183">
        <v>250354.28</v>
      </c>
      <c r="AU350" s="183">
        <v>583441.94999999995</v>
      </c>
      <c r="AV350" s="183">
        <v>0</v>
      </c>
      <c r="AW350" s="183">
        <v>359013.52</v>
      </c>
      <c r="AX350" s="183">
        <v>0</v>
      </c>
      <c r="AY350" s="183">
        <v>0</v>
      </c>
      <c r="AZ350" s="183">
        <v>0</v>
      </c>
      <c r="BA350" s="183">
        <v>0</v>
      </c>
      <c r="BB350" s="183">
        <v>1529772.78</v>
      </c>
      <c r="BC350" s="183">
        <v>432250</v>
      </c>
      <c r="BD350" s="183">
        <v>4215</v>
      </c>
      <c r="BE350" s="183">
        <v>366299.78</v>
      </c>
      <c r="BF350" s="183">
        <v>0</v>
      </c>
      <c r="BG350" s="183">
        <v>0</v>
      </c>
      <c r="BH350" s="183">
        <v>0</v>
      </c>
      <c r="BI350" s="183">
        <v>0</v>
      </c>
      <c r="BJ350" s="183">
        <v>0</v>
      </c>
      <c r="BK350" s="183">
        <v>127966.63</v>
      </c>
      <c r="BL350" s="183">
        <v>261642.81</v>
      </c>
      <c r="BM350" s="183">
        <v>377121.21</v>
      </c>
      <c r="BN350" s="183">
        <v>111956.78</v>
      </c>
      <c r="BO350" s="183">
        <v>558648.06999999995</v>
      </c>
      <c r="BP350" s="183">
        <v>115266.33</v>
      </c>
      <c r="BQ350" s="183">
        <v>10285.370000000001</v>
      </c>
      <c r="BR350" s="183">
        <v>55145.84</v>
      </c>
      <c r="BS350" s="183">
        <v>229980.36</v>
      </c>
      <c r="BT350" s="183">
        <v>513634.46</v>
      </c>
      <c r="BU350" s="183">
        <v>238053.52</v>
      </c>
      <c r="BV350" s="183">
        <v>736375.39</v>
      </c>
      <c r="BW350" s="183">
        <v>0</v>
      </c>
      <c r="BX350" s="183">
        <v>0</v>
      </c>
      <c r="BY350" s="183">
        <v>367530.46</v>
      </c>
      <c r="BZ350" s="183">
        <v>0</v>
      </c>
      <c r="CA350" s="183">
        <v>0</v>
      </c>
      <c r="CB350" s="183">
        <v>164893.79</v>
      </c>
      <c r="CC350" s="205">
        <f t="shared" si="52"/>
        <v>12007103.460000001</v>
      </c>
      <c r="CD350" s="101"/>
      <c r="CE350" s="101"/>
      <c r="CF350" s="101"/>
      <c r="CG350" s="101"/>
      <c r="CH350" s="101"/>
      <c r="CI350" s="101"/>
    </row>
    <row r="351" spans="1:87" s="102" customFormat="1" ht="22.5" customHeight="1">
      <c r="A351" s="134" t="s">
        <v>1651</v>
      </c>
      <c r="B351" s="295" t="s">
        <v>53</v>
      </c>
      <c r="C351" s="296" t="s">
        <v>54</v>
      </c>
      <c r="D351" s="297">
        <v>53030</v>
      </c>
      <c r="E351" s="103" t="s">
        <v>976</v>
      </c>
      <c r="F351" s="298" t="s">
        <v>981</v>
      </c>
      <c r="G351" s="299" t="s">
        <v>982</v>
      </c>
      <c r="H351" s="204">
        <v>386909.93</v>
      </c>
      <c r="I351" s="183">
        <v>0</v>
      </c>
      <c r="J351" s="183">
        <v>0</v>
      </c>
      <c r="K351" s="183">
        <v>0</v>
      </c>
      <c r="L351" s="183">
        <v>0</v>
      </c>
      <c r="M351" s="183">
        <v>0</v>
      </c>
      <c r="N351" s="183">
        <v>0</v>
      </c>
      <c r="O351" s="183">
        <v>350250</v>
      </c>
      <c r="P351" s="183">
        <v>0</v>
      </c>
      <c r="Q351" s="183">
        <v>0</v>
      </c>
      <c r="R351" s="183">
        <v>90933.37</v>
      </c>
      <c r="S351" s="183">
        <v>113166.01</v>
      </c>
      <c r="T351" s="183">
        <v>226340</v>
      </c>
      <c r="U351" s="183">
        <v>0</v>
      </c>
      <c r="V351" s="183">
        <v>0</v>
      </c>
      <c r="W351" s="183">
        <v>0</v>
      </c>
      <c r="X351" s="183">
        <v>0</v>
      </c>
      <c r="Y351" s="183">
        <v>0</v>
      </c>
      <c r="Z351" s="183">
        <v>8307.73</v>
      </c>
      <c r="AA351" s="183">
        <v>0</v>
      </c>
      <c r="AB351" s="183">
        <v>0</v>
      </c>
      <c r="AC351" s="183">
        <v>0</v>
      </c>
      <c r="AD351" s="183">
        <v>11230.31</v>
      </c>
      <c r="AE351" s="183">
        <v>0</v>
      </c>
      <c r="AF351" s="183">
        <v>0</v>
      </c>
      <c r="AG351" s="183">
        <v>0</v>
      </c>
      <c r="AH351" s="183">
        <v>0</v>
      </c>
      <c r="AI351" s="183">
        <v>20875.61</v>
      </c>
      <c r="AJ351" s="183">
        <v>101663.91</v>
      </c>
      <c r="AK351" s="183">
        <v>0</v>
      </c>
      <c r="AL351" s="183">
        <v>24164.99</v>
      </c>
      <c r="AM351" s="183">
        <v>0</v>
      </c>
      <c r="AN351" s="183">
        <v>24092.04</v>
      </c>
      <c r="AO351" s="183">
        <v>0</v>
      </c>
      <c r="AP351" s="183">
        <v>65553.39</v>
      </c>
      <c r="AQ351" s="183">
        <v>0</v>
      </c>
      <c r="AR351" s="183">
        <v>0</v>
      </c>
      <c r="AS351" s="183">
        <v>0</v>
      </c>
      <c r="AT351" s="183">
        <v>61747.71</v>
      </c>
      <c r="AU351" s="183">
        <v>608982.02</v>
      </c>
      <c r="AV351" s="183">
        <v>0</v>
      </c>
      <c r="AW351" s="183">
        <v>0</v>
      </c>
      <c r="AX351" s="183">
        <v>0</v>
      </c>
      <c r="AY351" s="183">
        <v>0</v>
      </c>
      <c r="AZ351" s="183">
        <v>0</v>
      </c>
      <c r="BA351" s="183">
        <v>0</v>
      </c>
      <c r="BB351" s="183">
        <v>0</v>
      </c>
      <c r="BC351" s="183">
        <v>0</v>
      </c>
      <c r="BD351" s="183">
        <v>0</v>
      </c>
      <c r="BE351" s="183">
        <v>0</v>
      </c>
      <c r="BF351" s="183">
        <v>0</v>
      </c>
      <c r="BG351" s="183">
        <v>0</v>
      </c>
      <c r="BH351" s="183">
        <v>0</v>
      </c>
      <c r="BI351" s="183">
        <v>0</v>
      </c>
      <c r="BJ351" s="183">
        <v>6071.68</v>
      </c>
      <c r="BK351" s="183">
        <v>25490.21</v>
      </c>
      <c r="BL351" s="183">
        <v>0</v>
      </c>
      <c r="BM351" s="183">
        <v>21516.93</v>
      </c>
      <c r="BN351" s="183">
        <v>585311.51</v>
      </c>
      <c r="BO351" s="183">
        <v>134118.04999999999</v>
      </c>
      <c r="BP351" s="183">
        <v>0</v>
      </c>
      <c r="BQ351" s="183">
        <v>0</v>
      </c>
      <c r="BR351" s="183">
        <v>121653.23</v>
      </c>
      <c r="BS351" s="183">
        <v>0</v>
      </c>
      <c r="BT351" s="183">
        <v>256832.87</v>
      </c>
      <c r="BU351" s="183">
        <v>0</v>
      </c>
      <c r="BV351" s="183">
        <v>0</v>
      </c>
      <c r="BW351" s="183">
        <v>0</v>
      </c>
      <c r="BX351" s="183">
        <v>0</v>
      </c>
      <c r="BY351" s="183">
        <v>702471.77</v>
      </c>
      <c r="BZ351" s="183">
        <v>0</v>
      </c>
      <c r="CA351" s="183">
        <v>0</v>
      </c>
      <c r="CB351" s="183">
        <v>0</v>
      </c>
      <c r="CC351" s="205">
        <f t="shared" si="52"/>
        <v>3947683.2700000005</v>
      </c>
      <c r="CD351" s="101"/>
      <c r="CE351" s="101"/>
      <c r="CF351" s="101"/>
      <c r="CG351" s="101"/>
      <c r="CH351" s="101"/>
      <c r="CI351" s="101"/>
    </row>
    <row r="352" spans="1:87" s="102" customFormat="1" ht="22.5" customHeight="1">
      <c r="A352" s="134" t="s">
        <v>1651</v>
      </c>
      <c r="B352" s="295" t="s">
        <v>53</v>
      </c>
      <c r="C352" s="296" t="s">
        <v>54</v>
      </c>
      <c r="D352" s="297">
        <v>53030</v>
      </c>
      <c r="E352" s="103" t="s">
        <v>976</v>
      </c>
      <c r="F352" s="298" t="s">
        <v>983</v>
      </c>
      <c r="G352" s="299" t="s">
        <v>984</v>
      </c>
      <c r="H352" s="204">
        <v>284486.90000000002</v>
      </c>
      <c r="I352" s="183">
        <v>0</v>
      </c>
      <c r="J352" s="183">
        <v>0</v>
      </c>
      <c r="K352" s="183">
        <v>0</v>
      </c>
      <c r="L352" s="183">
        <v>0</v>
      </c>
      <c r="M352" s="183">
        <v>0</v>
      </c>
      <c r="N352" s="183">
        <v>0</v>
      </c>
      <c r="O352" s="183">
        <v>0</v>
      </c>
      <c r="P352" s="183">
        <v>0</v>
      </c>
      <c r="Q352" s="183">
        <v>0</v>
      </c>
      <c r="R352" s="183">
        <v>0</v>
      </c>
      <c r="S352" s="183">
        <v>0</v>
      </c>
      <c r="T352" s="183">
        <v>0</v>
      </c>
      <c r="U352" s="183">
        <v>0</v>
      </c>
      <c r="V352" s="183">
        <v>0</v>
      </c>
      <c r="W352" s="183">
        <v>4354.8100000000004</v>
      </c>
      <c r="X352" s="183">
        <v>0</v>
      </c>
      <c r="Y352" s="183">
        <v>0</v>
      </c>
      <c r="Z352" s="183">
        <v>13623.69</v>
      </c>
      <c r="AA352" s="183">
        <v>0</v>
      </c>
      <c r="AB352" s="183">
        <v>0</v>
      </c>
      <c r="AC352" s="183">
        <v>0</v>
      </c>
      <c r="AD352" s="183">
        <v>0</v>
      </c>
      <c r="AE352" s="183">
        <v>0</v>
      </c>
      <c r="AF352" s="183">
        <v>0</v>
      </c>
      <c r="AG352" s="183">
        <v>0</v>
      </c>
      <c r="AH352" s="183">
        <v>0</v>
      </c>
      <c r="AI352" s="183">
        <v>358.39</v>
      </c>
      <c r="AJ352" s="183">
        <v>0</v>
      </c>
      <c r="AK352" s="183">
        <v>0</v>
      </c>
      <c r="AL352" s="183">
        <v>0</v>
      </c>
      <c r="AM352" s="183">
        <v>0</v>
      </c>
      <c r="AN352" s="183">
        <v>0</v>
      </c>
      <c r="AO352" s="183">
        <v>0</v>
      </c>
      <c r="AP352" s="183">
        <v>0</v>
      </c>
      <c r="AQ352" s="183">
        <v>0</v>
      </c>
      <c r="AR352" s="183">
        <v>0</v>
      </c>
      <c r="AS352" s="183">
        <v>0</v>
      </c>
      <c r="AT352" s="183">
        <v>0</v>
      </c>
      <c r="AU352" s="183">
        <v>428218.93</v>
      </c>
      <c r="AV352" s="183">
        <v>0</v>
      </c>
      <c r="AW352" s="183">
        <v>0</v>
      </c>
      <c r="AX352" s="183">
        <v>0</v>
      </c>
      <c r="AY352" s="183">
        <v>0</v>
      </c>
      <c r="AZ352" s="183">
        <v>0</v>
      </c>
      <c r="BA352" s="183">
        <v>0</v>
      </c>
      <c r="BB352" s="183">
        <v>0</v>
      </c>
      <c r="BC352" s="183">
        <v>0</v>
      </c>
      <c r="BD352" s="183">
        <v>0</v>
      </c>
      <c r="BE352" s="183">
        <v>0</v>
      </c>
      <c r="BF352" s="183">
        <v>0</v>
      </c>
      <c r="BG352" s="183">
        <v>0</v>
      </c>
      <c r="BH352" s="183">
        <v>0</v>
      </c>
      <c r="BI352" s="183">
        <v>0</v>
      </c>
      <c r="BJ352" s="183">
        <v>0</v>
      </c>
      <c r="BK352" s="183">
        <v>0</v>
      </c>
      <c r="BL352" s="183">
        <v>0</v>
      </c>
      <c r="BM352" s="183">
        <v>461520.95</v>
      </c>
      <c r="BN352" s="183">
        <v>0</v>
      </c>
      <c r="BO352" s="183">
        <v>0</v>
      </c>
      <c r="BP352" s="183">
        <v>0</v>
      </c>
      <c r="BQ352" s="183">
        <v>0</v>
      </c>
      <c r="BR352" s="183">
        <v>0</v>
      </c>
      <c r="BS352" s="183">
        <v>0</v>
      </c>
      <c r="BT352" s="183">
        <v>0</v>
      </c>
      <c r="BU352" s="183">
        <v>0</v>
      </c>
      <c r="BV352" s="183">
        <v>0</v>
      </c>
      <c r="BW352" s="183">
        <v>7522.44</v>
      </c>
      <c r="BX352" s="183">
        <v>0</v>
      </c>
      <c r="BY352" s="183">
        <v>0</v>
      </c>
      <c r="BZ352" s="183">
        <v>0</v>
      </c>
      <c r="CA352" s="183">
        <v>0</v>
      </c>
      <c r="CB352" s="183">
        <v>0</v>
      </c>
      <c r="CC352" s="205">
        <f t="shared" si="52"/>
        <v>1200086.1099999999</v>
      </c>
      <c r="CD352" s="101"/>
      <c r="CE352" s="101"/>
      <c r="CF352" s="101"/>
      <c r="CG352" s="101"/>
      <c r="CH352" s="101"/>
      <c r="CI352" s="101"/>
    </row>
    <row r="353" spans="1:87" s="102" customFormat="1" ht="22.5" customHeight="1">
      <c r="A353" s="134" t="s">
        <v>1651</v>
      </c>
      <c r="B353" s="295" t="s">
        <v>53</v>
      </c>
      <c r="C353" s="296" t="s">
        <v>54</v>
      </c>
      <c r="D353" s="297">
        <v>53030</v>
      </c>
      <c r="E353" s="103" t="s">
        <v>976</v>
      </c>
      <c r="F353" s="298" t="s">
        <v>985</v>
      </c>
      <c r="G353" s="299" t="s">
        <v>986</v>
      </c>
      <c r="H353" s="204">
        <v>0</v>
      </c>
      <c r="I353" s="183">
        <v>0</v>
      </c>
      <c r="J353" s="183">
        <v>0</v>
      </c>
      <c r="K353" s="183">
        <v>0</v>
      </c>
      <c r="L353" s="183">
        <v>0</v>
      </c>
      <c r="M353" s="183">
        <v>0</v>
      </c>
      <c r="N353" s="183">
        <v>0</v>
      </c>
      <c r="O353" s="183">
        <v>402691.63</v>
      </c>
      <c r="P353" s="183">
        <v>0</v>
      </c>
      <c r="Q353" s="183">
        <v>0</v>
      </c>
      <c r="R353" s="183">
        <v>0</v>
      </c>
      <c r="S353" s="183">
        <v>0</v>
      </c>
      <c r="T353" s="183">
        <v>0</v>
      </c>
      <c r="U353" s="183">
        <v>0</v>
      </c>
      <c r="V353" s="183">
        <v>0</v>
      </c>
      <c r="W353" s="183">
        <v>0</v>
      </c>
      <c r="X353" s="183">
        <v>0</v>
      </c>
      <c r="Y353" s="183">
        <v>0</v>
      </c>
      <c r="Z353" s="183">
        <v>0</v>
      </c>
      <c r="AA353" s="183">
        <v>0</v>
      </c>
      <c r="AB353" s="183">
        <v>0</v>
      </c>
      <c r="AC353" s="183">
        <v>0</v>
      </c>
      <c r="AD353" s="183">
        <v>9073.7099999999991</v>
      </c>
      <c r="AE353" s="183">
        <v>0</v>
      </c>
      <c r="AF353" s="183">
        <v>0</v>
      </c>
      <c r="AG353" s="183">
        <v>0</v>
      </c>
      <c r="AH353" s="183">
        <v>0</v>
      </c>
      <c r="AI353" s="183">
        <v>0</v>
      </c>
      <c r="AJ353" s="183">
        <v>0</v>
      </c>
      <c r="AK353" s="183">
        <v>0</v>
      </c>
      <c r="AL353" s="183">
        <v>0</v>
      </c>
      <c r="AM353" s="183">
        <v>0</v>
      </c>
      <c r="AN353" s="183">
        <v>0</v>
      </c>
      <c r="AO353" s="183">
        <v>0</v>
      </c>
      <c r="AP353" s="183">
        <v>0</v>
      </c>
      <c r="AQ353" s="183">
        <v>0</v>
      </c>
      <c r="AR353" s="183">
        <v>0</v>
      </c>
      <c r="AS353" s="183">
        <v>0</v>
      </c>
      <c r="AT353" s="183">
        <v>0</v>
      </c>
      <c r="AU353" s="183">
        <v>14075.41</v>
      </c>
      <c r="AV353" s="183">
        <v>0</v>
      </c>
      <c r="AW353" s="183">
        <v>0</v>
      </c>
      <c r="AX353" s="183">
        <v>0</v>
      </c>
      <c r="AY353" s="183">
        <v>0</v>
      </c>
      <c r="AZ353" s="183">
        <v>0</v>
      </c>
      <c r="BA353" s="183">
        <v>0</v>
      </c>
      <c r="BB353" s="183">
        <v>0</v>
      </c>
      <c r="BC353" s="183">
        <v>0</v>
      </c>
      <c r="BD353" s="183">
        <v>0</v>
      </c>
      <c r="BE353" s="183">
        <v>0</v>
      </c>
      <c r="BF353" s="183">
        <v>0</v>
      </c>
      <c r="BG353" s="183">
        <v>0</v>
      </c>
      <c r="BH353" s="183">
        <v>0</v>
      </c>
      <c r="BI353" s="183">
        <v>0</v>
      </c>
      <c r="BJ353" s="183">
        <v>0</v>
      </c>
      <c r="BK353" s="183">
        <v>0</v>
      </c>
      <c r="BL353" s="183">
        <v>0</v>
      </c>
      <c r="BM353" s="183">
        <v>8707.0499999999993</v>
      </c>
      <c r="BN353" s="183">
        <v>0</v>
      </c>
      <c r="BO353" s="183">
        <v>0</v>
      </c>
      <c r="BP353" s="183">
        <v>0</v>
      </c>
      <c r="BQ353" s="183">
        <v>0</v>
      </c>
      <c r="BR353" s="183">
        <v>0</v>
      </c>
      <c r="BS353" s="183">
        <v>0</v>
      </c>
      <c r="BT353" s="183">
        <v>0</v>
      </c>
      <c r="BU353" s="183">
        <v>0</v>
      </c>
      <c r="BV353" s="183">
        <v>0</v>
      </c>
      <c r="BW353" s="183">
        <v>0</v>
      </c>
      <c r="BX353" s="183">
        <v>0</v>
      </c>
      <c r="BY353" s="183">
        <v>0</v>
      </c>
      <c r="BZ353" s="183">
        <v>0</v>
      </c>
      <c r="CA353" s="183">
        <v>0</v>
      </c>
      <c r="CB353" s="183">
        <v>0</v>
      </c>
      <c r="CC353" s="205">
        <f t="shared" si="52"/>
        <v>434547.8</v>
      </c>
      <c r="CD353" s="101"/>
      <c r="CE353" s="101"/>
      <c r="CF353" s="101"/>
      <c r="CG353" s="101"/>
      <c r="CH353" s="101"/>
      <c r="CI353" s="101"/>
    </row>
    <row r="354" spans="1:87" s="102" customFormat="1" ht="22.5" customHeight="1">
      <c r="A354" s="134" t="s">
        <v>1651</v>
      </c>
      <c r="B354" s="295" t="s">
        <v>53</v>
      </c>
      <c r="C354" s="296" t="s">
        <v>54</v>
      </c>
      <c r="D354" s="297">
        <v>53030</v>
      </c>
      <c r="E354" s="103" t="s">
        <v>976</v>
      </c>
      <c r="F354" s="298" t="s">
        <v>987</v>
      </c>
      <c r="G354" s="299" t="s">
        <v>988</v>
      </c>
      <c r="H354" s="204">
        <v>0</v>
      </c>
      <c r="I354" s="204">
        <v>61863.78</v>
      </c>
      <c r="J354" s="204">
        <v>0</v>
      </c>
      <c r="K354" s="204">
        <v>0</v>
      </c>
      <c r="L354" s="204">
        <v>0</v>
      </c>
      <c r="M354" s="204">
        <v>0</v>
      </c>
      <c r="N354" s="204">
        <v>0</v>
      </c>
      <c r="O354" s="204">
        <v>0</v>
      </c>
      <c r="P354" s="204">
        <v>0</v>
      </c>
      <c r="Q354" s="204">
        <v>0</v>
      </c>
      <c r="R354" s="204">
        <v>0</v>
      </c>
      <c r="S354" s="204">
        <v>415842.19</v>
      </c>
      <c r="T354" s="204">
        <v>0</v>
      </c>
      <c r="U354" s="204">
        <v>0</v>
      </c>
      <c r="V354" s="204">
        <v>0</v>
      </c>
      <c r="W354" s="204">
        <v>0</v>
      </c>
      <c r="X354" s="204">
        <v>0</v>
      </c>
      <c r="Y354" s="204">
        <v>0</v>
      </c>
      <c r="Z354" s="204">
        <v>0</v>
      </c>
      <c r="AA354" s="204">
        <v>0</v>
      </c>
      <c r="AB354" s="204">
        <v>0</v>
      </c>
      <c r="AC354" s="204">
        <v>0</v>
      </c>
      <c r="AD354" s="204">
        <v>0</v>
      </c>
      <c r="AE354" s="204">
        <v>0</v>
      </c>
      <c r="AF354" s="204">
        <v>0</v>
      </c>
      <c r="AG354" s="204">
        <v>0</v>
      </c>
      <c r="AH354" s="204">
        <v>0</v>
      </c>
      <c r="AI354" s="204">
        <v>0</v>
      </c>
      <c r="AJ354" s="204">
        <v>0</v>
      </c>
      <c r="AK354" s="204">
        <v>0</v>
      </c>
      <c r="AL354" s="204">
        <v>0</v>
      </c>
      <c r="AM354" s="204">
        <v>0</v>
      </c>
      <c r="AN354" s="204">
        <v>0</v>
      </c>
      <c r="AO354" s="204">
        <v>0</v>
      </c>
      <c r="AP354" s="204">
        <v>0</v>
      </c>
      <c r="AQ354" s="204">
        <v>0</v>
      </c>
      <c r="AR354" s="204">
        <v>0</v>
      </c>
      <c r="AS354" s="204">
        <v>0</v>
      </c>
      <c r="AT354" s="204">
        <v>0</v>
      </c>
      <c r="AU354" s="204">
        <v>1034.58</v>
      </c>
      <c r="AV354" s="204">
        <v>0</v>
      </c>
      <c r="AW354" s="204">
        <v>0</v>
      </c>
      <c r="AX354" s="204">
        <v>0</v>
      </c>
      <c r="AY354" s="204">
        <v>0</v>
      </c>
      <c r="AZ354" s="204">
        <v>0</v>
      </c>
      <c r="BA354" s="204">
        <v>0</v>
      </c>
      <c r="BB354" s="204">
        <v>0</v>
      </c>
      <c r="BC354" s="204">
        <v>0</v>
      </c>
      <c r="BD354" s="204">
        <v>0</v>
      </c>
      <c r="BE354" s="204">
        <v>0</v>
      </c>
      <c r="BF354" s="204">
        <v>0</v>
      </c>
      <c r="BG354" s="204">
        <v>0</v>
      </c>
      <c r="BH354" s="204">
        <v>0</v>
      </c>
      <c r="BI354" s="204">
        <v>0</v>
      </c>
      <c r="BJ354" s="204">
        <v>0</v>
      </c>
      <c r="BK354" s="204">
        <v>0</v>
      </c>
      <c r="BL354" s="204">
        <v>0</v>
      </c>
      <c r="BM354" s="204">
        <v>0</v>
      </c>
      <c r="BN354" s="204">
        <v>0</v>
      </c>
      <c r="BO354" s="204">
        <v>0</v>
      </c>
      <c r="BP354" s="204">
        <v>0</v>
      </c>
      <c r="BQ354" s="204">
        <v>0</v>
      </c>
      <c r="BR354" s="204">
        <v>0</v>
      </c>
      <c r="BS354" s="204">
        <v>0</v>
      </c>
      <c r="BT354" s="204">
        <v>0</v>
      </c>
      <c r="BU354" s="204">
        <v>0</v>
      </c>
      <c r="BV354" s="204">
        <v>0</v>
      </c>
      <c r="BW354" s="204">
        <v>0</v>
      </c>
      <c r="BX354" s="204">
        <v>0</v>
      </c>
      <c r="BY354" s="204">
        <v>0</v>
      </c>
      <c r="BZ354" s="204">
        <v>0</v>
      </c>
      <c r="CA354" s="204">
        <v>0</v>
      </c>
      <c r="CB354" s="204">
        <v>0</v>
      </c>
      <c r="CC354" s="205">
        <f t="shared" si="52"/>
        <v>478740.55</v>
      </c>
      <c r="CD354" s="101"/>
      <c r="CE354" s="101"/>
      <c r="CF354" s="101"/>
      <c r="CG354" s="101"/>
      <c r="CH354" s="101"/>
      <c r="CI354" s="101"/>
    </row>
    <row r="355" spans="1:87" s="102" customFormat="1" ht="22.5" customHeight="1">
      <c r="A355" s="134" t="s">
        <v>1651</v>
      </c>
      <c r="B355" s="295" t="s">
        <v>53</v>
      </c>
      <c r="C355" s="296" t="s">
        <v>54</v>
      </c>
      <c r="D355" s="297">
        <v>53030</v>
      </c>
      <c r="E355" s="103" t="s">
        <v>976</v>
      </c>
      <c r="F355" s="298" t="s">
        <v>989</v>
      </c>
      <c r="G355" s="299" t="s">
        <v>990</v>
      </c>
      <c r="H355" s="204">
        <v>30483650.48</v>
      </c>
      <c r="I355" s="183">
        <v>23898.63</v>
      </c>
      <c r="J355" s="183">
        <v>639477.5</v>
      </c>
      <c r="K355" s="183">
        <v>0</v>
      </c>
      <c r="L355" s="183">
        <v>9068.68</v>
      </c>
      <c r="M355" s="183">
        <v>0</v>
      </c>
      <c r="N355" s="183">
        <v>9816638.3800000008</v>
      </c>
      <c r="O355" s="183">
        <v>3154243.99</v>
      </c>
      <c r="P355" s="183">
        <v>0</v>
      </c>
      <c r="Q355" s="183">
        <v>5837917.2800000003</v>
      </c>
      <c r="R355" s="183">
        <v>95595.28</v>
      </c>
      <c r="S355" s="183">
        <v>649266.79</v>
      </c>
      <c r="T355" s="183">
        <v>2233760.33</v>
      </c>
      <c r="U355" s="183">
        <v>1660210.78</v>
      </c>
      <c r="V355" s="183">
        <v>0</v>
      </c>
      <c r="W355" s="183">
        <v>766575.02</v>
      </c>
      <c r="X355" s="183">
        <v>310667.28999999998</v>
      </c>
      <c r="Y355" s="183">
        <v>106546.69</v>
      </c>
      <c r="Z355" s="183">
        <v>23168013.16</v>
      </c>
      <c r="AA355" s="183">
        <v>7865443.8300000001</v>
      </c>
      <c r="AB355" s="183">
        <v>57862.89</v>
      </c>
      <c r="AC355" s="183">
        <v>0</v>
      </c>
      <c r="AD355" s="183">
        <v>1628432.02</v>
      </c>
      <c r="AE355" s="183">
        <v>201666.63</v>
      </c>
      <c r="AF355" s="183">
        <v>0</v>
      </c>
      <c r="AG355" s="183">
        <v>0</v>
      </c>
      <c r="AH355" s="183">
        <v>0</v>
      </c>
      <c r="AI355" s="183">
        <v>14641572.26</v>
      </c>
      <c r="AJ355" s="183">
        <v>1036113.48</v>
      </c>
      <c r="AK355" s="183">
        <v>0</v>
      </c>
      <c r="AL355" s="183">
        <v>321299.13</v>
      </c>
      <c r="AM355" s="183">
        <v>131202.72</v>
      </c>
      <c r="AN355" s="183">
        <v>222920.79</v>
      </c>
      <c r="AO355" s="183">
        <v>0</v>
      </c>
      <c r="AP355" s="183">
        <v>391849.6</v>
      </c>
      <c r="AQ355" s="183">
        <v>286499.99</v>
      </c>
      <c r="AR355" s="183">
        <v>16619.189999999999</v>
      </c>
      <c r="AS355" s="183">
        <v>69051.91</v>
      </c>
      <c r="AT355" s="183">
        <v>581448.85</v>
      </c>
      <c r="AU355" s="183">
        <v>33580841.600000001</v>
      </c>
      <c r="AV355" s="183">
        <v>42098.54</v>
      </c>
      <c r="AW355" s="183">
        <v>32845.74</v>
      </c>
      <c r="AX355" s="183">
        <v>25996.06</v>
      </c>
      <c r="AY355" s="183">
        <v>85152.89</v>
      </c>
      <c r="AZ355" s="183">
        <v>306237.40999999997</v>
      </c>
      <c r="BA355" s="183">
        <v>115068.23</v>
      </c>
      <c r="BB355" s="183">
        <v>0</v>
      </c>
      <c r="BC355" s="183">
        <v>155075.01</v>
      </c>
      <c r="BD355" s="183">
        <v>86666.66</v>
      </c>
      <c r="BE355" s="183">
        <v>341542.69</v>
      </c>
      <c r="BF355" s="183">
        <v>0</v>
      </c>
      <c r="BG355" s="183">
        <v>0</v>
      </c>
      <c r="BH355" s="183">
        <v>2346183.2999999998</v>
      </c>
      <c r="BI355" s="183">
        <v>363191.67</v>
      </c>
      <c r="BJ355" s="183">
        <v>274807.75</v>
      </c>
      <c r="BK355" s="183">
        <v>202344.71</v>
      </c>
      <c r="BL355" s="183">
        <v>0</v>
      </c>
      <c r="BM355" s="183">
        <v>33362648.579999998</v>
      </c>
      <c r="BN355" s="183">
        <v>2666490.67</v>
      </c>
      <c r="BO355" s="183">
        <v>618709.76000000001</v>
      </c>
      <c r="BP355" s="183">
        <v>98382.5</v>
      </c>
      <c r="BQ355" s="183">
        <v>987538.51</v>
      </c>
      <c r="BR355" s="183">
        <v>902009.08</v>
      </c>
      <c r="BS355" s="183">
        <v>328475.45</v>
      </c>
      <c r="BT355" s="183">
        <v>18663836.18</v>
      </c>
      <c r="BU355" s="183">
        <v>6811.87</v>
      </c>
      <c r="BV355" s="183">
        <v>320258.26</v>
      </c>
      <c r="BW355" s="183">
        <v>245340.77</v>
      </c>
      <c r="BX355" s="183">
        <v>322296.03999999998</v>
      </c>
      <c r="BY355" s="183">
        <v>2224564.2400000002</v>
      </c>
      <c r="BZ355" s="183">
        <v>120328.64</v>
      </c>
      <c r="CA355" s="183">
        <v>399797.87</v>
      </c>
      <c r="CB355" s="183">
        <v>20990.52</v>
      </c>
      <c r="CC355" s="205">
        <f t="shared" si="52"/>
        <v>205654044.76999995</v>
      </c>
      <c r="CD355" s="101"/>
      <c r="CE355" s="101"/>
      <c r="CF355" s="101"/>
      <c r="CG355" s="101"/>
      <c r="CH355" s="101"/>
      <c r="CI355" s="101"/>
    </row>
    <row r="356" spans="1:87" s="102" customFormat="1" ht="22.5" customHeight="1">
      <c r="A356" s="134" t="s">
        <v>1651</v>
      </c>
      <c r="B356" s="295" t="s">
        <v>53</v>
      </c>
      <c r="C356" s="296" t="s">
        <v>54</v>
      </c>
      <c r="D356" s="297">
        <v>53030</v>
      </c>
      <c r="E356" s="103" t="s">
        <v>976</v>
      </c>
      <c r="F356" s="298" t="s">
        <v>991</v>
      </c>
      <c r="G356" s="299" t="s">
        <v>992</v>
      </c>
      <c r="H356" s="204">
        <v>3305994.02</v>
      </c>
      <c r="I356" s="183">
        <v>0</v>
      </c>
      <c r="J356" s="183">
        <v>0</v>
      </c>
      <c r="K356" s="183">
        <v>0</v>
      </c>
      <c r="L356" s="183">
        <v>0</v>
      </c>
      <c r="M356" s="183">
        <v>0</v>
      </c>
      <c r="N356" s="183">
        <v>0</v>
      </c>
      <c r="O356" s="183">
        <v>0</v>
      </c>
      <c r="P356" s="183">
        <v>0</v>
      </c>
      <c r="Q356" s="183">
        <v>0</v>
      </c>
      <c r="R356" s="183">
        <v>0</v>
      </c>
      <c r="S356" s="183">
        <v>0</v>
      </c>
      <c r="T356" s="183">
        <v>0</v>
      </c>
      <c r="U356" s="183">
        <v>0</v>
      </c>
      <c r="V356" s="183">
        <v>0</v>
      </c>
      <c r="W356" s="183">
        <v>0</v>
      </c>
      <c r="X356" s="183">
        <v>0</v>
      </c>
      <c r="Y356" s="183">
        <v>0</v>
      </c>
      <c r="Z356" s="183">
        <v>3430942.54</v>
      </c>
      <c r="AA356" s="183">
        <v>0</v>
      </c>
      <c r="AB356" s="183">
        <v>0</v>
      </c>
      <c r="AC356" s="183">
        <v>0</v>
      </c>
      <c r="AD356" s="183">
        <v>0</v>
      </c>
      <c r="AE356" s="183">
        <v>0</v>
      </c>
      <c r="AF356" s="183">
        <v>0</v>
      </c>
      <c r="AG356" s="183">
        <v>0</v>
      </c>
      <c r="AH356" s="183">
        <v>0</v>
      </c>
      <c r="AI356" s="183">
        <v>0</v>
      </c>
      <c r="AJ356" s="183">
        <v>0</v>
      </c>
      <c r="AK356" s="183">
        <v>0</v>
      </c>
      <c r="AL356" s="183">
        <v>0</v>
      </c>
      <c r="AM356" s="183">
        <v>0</v>
      </c>
      <c r="AN356" s="183">
        <v>0</v>
      </c>
      <c r="AO356" s="183">
        <v>0</v>
      </c>
      <c r="AP356" s="183">
        <v>0</v>
      </c>
      <c r="AQ356" s="183">
        <v>0</v>
      </c>
      <c r="AR356" s="183">
        <v>0</v>
      </c>
      <c r="AS356" s="183">
        <v>0</v>
      </c>
      <c r="AT356" s="183">
        <v>12347.03</v>
      </c>
      <c r="AU356" s="183">
        <v>789011.39</v>
      </c>
      <c r="AV356" s="183">
        <v>0</v>
      </c>
      <c r="AW356" s="183">
        <v>0</v>
      </c>
      <c r="AX356" s="183">
        <v>0</v>
      </c>
      <c r="AY356" s="183">
        <v>0</v>
      </c>
      <c r="AZ356" s="183">
        <v>0</v>
      </c>
      <c r="BA356" s="183">
        <v>0</v>
      </c>
      <c r="BB356" s="183">
        <v>0</v>
      </c>
      <c r="BC356" s="183">
        <v>0</v>
      </c>
      <c r="BD356" s="183">
        <v>0</v>
      </c>
      <c r="BE356" s="183">
        <v>0</v>
      </c>
      <c r="BF356" s="183">
        <v>0</v>
      </c>
      <c r="BG356" s="183">
        <v>0</v>
      </c>
      <c r="BH356" s="183">
        <v>0</v>
      </c>
      <c r="BI356" s="183">
        <v>0</v>
      </c>
      <c r="BJ356" s="183">
        <v>0</v>
      </c>
      <c r="BK356" s="183">
        <v>0</v>
      </c>
      <c r="BL356" s="183">
        <v>0</v>
      </c>
      <c r="BM356" s="183">
        <v>2257085.83</v>
      </c>
      <c r="BN356" s="183">
        <v>0</v>
      </c>
      <c r="BO356" s="183">
        <v>0</v>
      </c>
      <c r="BP356" s="183">
        <v>0</v>
      </c>
      <c r="BQ356" s="183">
        <v>0</v>
      </c>
      <c r="BR356" s="183">
        <v>0</v>
      </c>
      <c r="BS356" s="183">
        <v>0</v>
      </c>
      <c r="BT356" s="183">
        <v>0</v>
      </c>
      <c r="BU356" s="183">
        <v>0</v>
      </c>
      <c r="BV356" s="183">
        <v>0</v>
      </c>
      <c r="BW356" s="183">
        <v>0</v>
      </c>
      <c r="BX356" s="183">
        <v>0</v>
      </c>
      <c r="BY356" s="183">
        <v>38194.42</v>
      </c>
      <c r="BZ356" s="183">
        <v>0</v>
      </c>
      <c r="CA356" s="183">
        <v>0</v>
      </c>
      <c r="CB356" s="183">
        <v>0</v>
      </c>
      <c r="CC356" s="205">
        <f t="shared" si="52"/>
        <v>9833575.2300000004</v>
      </c>
      <c r="CD356" s="101"/>
      <c r="CE356" s="101"/>
      <c r="CF356" s="101"/>
      <c r="CG356" s="101"/>
      <c r="CH356" s="101"/>
      <c r="CI356" s="101"/>
    </row>
    <row r="357" spans="1:87" s="102" customFormat="1" ht="22.5" customHeight="1">
      <c r="A357" s="134" t="s">
        <v>1651</v>
      </c>
      <c r="B357" s="295" t="s">
        <v>53</v>
      </c>
      <c r="C357" s="296" t="s">
        <v>54</v>
      </c>
      <c r="D357" s="297"/>
      <c r="E357" s="103"/>
      <c r="F357" s="298" t="s">
        <v>993</v>
      </c>
      <c r="G357" s="299" t="s">
        <v>994</v>
      </c>
      <c r="H357" s="204">
        <v>0</v>
      </c>
      <c r="I357" s="204">
        <v>0</v>
      </c>
      <c r="J357" s="204">
        <v>0</v>
      </c>
      <c r="K357" s="204">
        <v>0</v>
      </c>
      <c r="L357" s="204">
        <v>0</v>
      </c>
      <c r="M357" s="204">
        <v>0</v>
      </c>
      <c r="N357" s="204">
        <v>306107.11</v>
      </c>
      <c r="O357" s="204">
        <v>0</v>
      </c>
      <c r="P357" s="204">
        <v>0</v>
      </c>
      <c r="Q357" s="204">
        <v>0</v>
      </c>
      <c r="R357" s="204">
        <v>0</v>
      </c>
      <c r="S357" s="204">
        <v>0</v>
      </c>
      <c r="T357" s="204">
        <v>0</v>
      </c>
      <c r="U357" s="204">
        <v>0</v>
      </c>
      <c r="V357" s="204">
        <v>0</v>
      </c>
      <c r="W357" s="204">
        <v>0</v>
      </c>
      <c r="X357" s="204">
        <v>0</v>
      </c>
      <c r="Y357" s="204">
        <v>0</v>
      </c>
      <c r="Z357" s="204">
        <v>0</v>
      </c>
      <c r="AA357" s="204">
        <v>0</v>
      </c>
      <c r="AB357" s="204">
        <v>0</v>
      </c>
      <c r="AC357" s="204">
        <v>0</v>
      </c>
      <c r="AD357" s="204">
        <v>0</v>
      </c>
      <c r="AE357" s="204">
        <v>0</v>
      </c>
      <c r="AF357" s="204">
        <v>0</v>
      </c>
      <c r="AG357" s="204">
        <v>0</v>
      </c>
      <c r="AH357" s="204">
        <v>0</v>
      </c>
      <c r="AI357" s="204">
        <v>489286.34</v>
      </c>
      <c r="AJ357" s="204">
        <v>0</v>
      </c>
      <c r="AK357" s="204">
        <v>0</v>
      </c>
      <c r="AL357" s="204">
        <v>0</v>
      </c>
      <c r="AM357" s="204">
        <v>0</v>
      </c>
      <c r="AN357" s="204">
        <v>0</v>
      </c>
      <c r="AO357" s="204">
        <v>0</v>
      </c>
      <c r="AP357" s="204">
        <v>0</v>
      </c>
      <c r="AQ357" s="204">
        <v>0</v>
      </c>
      <c r="AR357" s="204">
        <v>0</v>
      </c>
      <c r="AS357" s="204">
        <v>0</v>
      </c>
      <c r="AT357" s="204">
        <v>0</v>
      </c>
      <c r="AU357" s="204">
        <v>0</v>
      </c>
      <c r="AV357" s="204">
        <v>0</v>
      </c>
      <c r="AW357" s="204">
        <v>0</v>
      </c>
      <c r="AX357" s="204">
        <v>0</v>
      </c>
      <c r="AY357" s="204">
        <v>0</v>
      </c>
      <c r="AZ357" s="204">
        <v>0</v>
      </c>
      <c r="BA357" s="204">
        <v>0</v>
      </c>
      <c r="BB357" s="204">
        <v>0</v>
      </c>
      <c r="BC357" s="204">
        <v>0</v>
      </c>
      <c r="BD357" s="204">
        <v>0</v>
      </c>
      <c r="BE357" s="204">
        <v>0</v>
      </c>
      <c r="BF357" s="204">
        <v>0</v>
      </c>
      <c r="BG357" s="204">
        <v>0</v>
      </c>
      <c r="BH357" s="204">
        <v>0</v>
      </c>
      <c r="BI357" s="204">
        <v>0</v>
      </c>
      <c r="BJ357" s="204">
        <v>0</v>
      </c>
      <c r="BK357" s="204">
        <v>0</v>
      </c>
      <c r="BL357" s="204">
        <v>0</v>
      </c>
      <c r="BM357" s="204">
        <v>695443.82</v>
      </c>
      <c r="BN357" s="204">
        <v>0</v>
      </c>
      <c r="BO357" s="204">
        <v>0</v>
      </c>
      <c r="BP357" s="204">
        <v>0</v>
      </c>
      <c r="BQ357" s="204">
        <v>0</v>
      </c>
      <c r="BR357" s="204">
        <v>0</v>
      </c>
      <c r="BS357" s="204">
        <v>0</v>
      </c>
      <c r="BT357" s="204">
        <v>0</v>
      </c>
      <c r="BU357" s="204">
        <v>0</v>
      </c>
      <c r="BV357" s="204">
        <v>0</v>
      </c>
      <c r="BW357" s="204">
        <v>0</v>
      </c>
      <c r="BX357" s="204">
        <v>0</v>
      </c>
      <c r="BY357" s="204">
        <v>0</v>
      </c>
      <c r="BZ357" s="204">
        <v>0</v>
      </c>
      <c r="CA357" s="204">
        <v>0</v>
      </c>
      <c r="CB357" s="204">
        <v>0</v>
      </c>
      <c r="CC357" s="205">
        <f t="shared" si="52"/>
        <v>1490837.27</v>
      </c>
      <c r="CD357" s="101"/>
      <c r="CE357" s="101"/>
      <c r="CF357" s="101"/>
      <c r="CG357" s="101"/>
      <c r="CH357" s="101"/>
      <c r="CI357" s="101"/>
    </row>
    <row r="358" spans="1:87" s="102" customFormat="1" ht="22.5" customHeight="1">
      <c r="A358" s="134" t="s">
        <v>1651</v>
      </c>
      <c r="B358" s="295" t="s">
        <v>53</v>
      </c>
      <c r="C358" s="296" t="s">
        <v>54</v>
      </c>
      <c r="D358" s="297">
        <v>53030</v>
      </c>
      <c r="E358" s="103" t="s">
        <v>976</v>
      </c>
      <c r="F358" s="298" t="s">
        <v>995</v>
      </c>
      <c r="G358" s="299" t="s">
        <v>996</v>
      </c>
      <c r="H358" s="204">
        <v>569492.03</v>
      </c>
      <c r="I358" s="183">
        <v>0</v>
      </c>
      <c r="J358" s="183">
        <v>0</v>
      </c>
      <c r="K358" s="183">
        <v>0</v>
      </c>
      <c r="L358" s="183">
        <v>0</v>
      </c>
      <c r="M358" s="183">
        <v>0</v>
      </c>
      <c r="N358" s="183">
        <v>0</v>
      </c>
      <c r="O358" s="183">
        <v>0</v>
      </c>
      <c r="P358" s="183">
        <v>0</v>
      </c>
      <c r="Q358" s="183">
        <v>0</v>
      </c>
      <c r="R358" s="183">
        <v>0</v>
      </c>
      <c r="S358" s="183">
        <v>0</v>
      </c>
      <c r="T358" s="183">
        <v>0</v>
      </c>
      <c r="U358" s="183">
        <v>0</v>
      </c>
      <c r="V358" s="183">
        <v>0</v>
      </c>
      <c r="W358" s="183">
        <v>11219.17</v>
      </c>
      <c r="X358" s="183">
        <v>0</v>
      </c>
      <c r="Y358" s="183">
        <v>0</v>
      </c>
      <c r="Z358" s="183">
        <v>70924.86</v>
      </c>
      <c r="AA358" s="183">
        <v>2442.9499999999998</v>
      </c>
      <c r="AB358" s="183">
        <v>0</v>
      </c>
      <c r="AC358" s="183">
        <v>0</v>
      </c>
      <c r="AD358" s="183">
        <v>0</v>
      </c>
      <c r="AE358" s="183">
        <v>0</v>
      </c>
      <c r="AF358" s="183">
        <v>0</v>
      </c>
      <c r="AG358" s="183">
        <v>0</v>
      </c>
      <c r="AH358" s="183">
        <v>0</v>
      </c>
      <c r="AI358" s="183">
        <v>0</v>
      </c>
      <c r="AJ358" s="183">
        <v>0</v>
      </c>
      <c r="AK358" s="183">
        <v>0</v>
      </c>
      <c r="AL358" s="183">
        <v>0</v>
      </c>
      <c r="AM358" s="183">
        <v>0</v>
      </c>
      <c r="AN358" s="183">
        <v>0</v>
      </c>
      <c r="AO358" s="183">
        <v>0</v>
      </c>
      <c r="AP358" s="183">
        <v>0</v>
      </c>
      <c r="AQ358" s="183">
        <v>0</v>
      </c>
      <c r="AR358" s="183">
        <v>0</v>
      </c>
      <c r="AS358" s="183">
        <v>18493.16</v>
      </c>
      <c r="AT358" s="183">
        <v>0</v>
      </c>
      <c r="AU358" s="183">
        <v>2998925.4</v>
      </c>
      <c r="AV358" s="183">
        <v>0</v>
      </c>
      <c r="AW358" s="183">
        <v>0</v>
      </c>
      <c r="AX358" s="183">
        <v>0</v>
      </c>
      <c r="AY358" s="183">
        <v>0</v>
      </c>
      <c r="AZ358" s="183">
        <v>0</v>
      </c>
      <c r="BA358" s="183">
        <v>0</v>
      </c>
      <c r="BB358" s="183">
        <v>0</v>
      </c>
      <c r="BC358" s="183">
        <v>0</v>
      </c>
      <c r="BD358" s="183">
        <v>0</v>
      </c>
      <c r="BE358" s="183">
        <v>0</v>
      </c>
      <c r="BF358" s="183">
        <v>0</v>
      </c>
      <c r="BG358" s="183">
        <v>0</v>
      </c>
      <c r="BH358" s="183">
        <v>0</v>
      </c>
      <c r="BI358" s="183">
        <v>0</v>
      </c>
      <c r="BJ358" s="183">
        <v>0</v>
      </c>
      <c r="BK358" s="183">
        <v>0</v>
      </c>
      <c r="BL358" s="183">
        <v>0</v>
      </c>
      <c r="BM358" s="183">
        <v>602146.36</v>
      </c>
      <c r="BN358" s="183">
        <v>0</v>
      </c>
      <c r="BO358" s="183">
        <v>0</v>
      </c>
      <c r="BP358" s="183">
        <v>0</v>
      </c>
      <c r="BQ358" s="183">
        <v>0</v>
      </c>
      <c r="BR358" s="183">
        <v>28606.880000000001</v>
      </c>
      <c r="BS358" s="183">
        <v>0</v>
      </c>
      <c r="BT358" s="183">
        <v>407428.68</v>
      </c>
      <c r="BU358" s="183">
        <v>0</v>
      </c>
      <c r="BV358" s="183">
        <v>0</v>
      </c>
      <c r="BW358" s="183">
        <v>0</v>
      </c>
      <c r="BX358" s="183">
        <v>0</v>
      </c>
      <c r="BY358" s="183">
        <v>0</v>
      </c>
      <c r="BZ358" s="183">
        <v>0</v>
      </c>
      <c r="CA358" s="183">
        <v>0</v>
      </c>
      <c r="CB358" s="183">
        <v>0</v>
      </c>
      <c r="CC358" s="205">
        <f t="shared" si="52"/>
        <v>4709679.4899999993</v>
      </c>
      <c r="CD358" s="101"/>
      <c r="CE358" s="101"/>
      <c r="CF358" s="101"/>
      <c r="CG358" s="101"/>
      <c r="CH358" s="101"/>
      <c r="CI358" s="101"/>
    </row>
    <row r="359" spans="1:87" s="102" customFormat="1" ht="22.5" customHeight="1">
      <c r="A359" s="134" t="s">
        <v>1651</v>
      </c>
      <c r="B359" s="295" t="s">
        <v>53</v>
      </c>
      <c r="C359" s="296" t="s">
        <v>54</v>
      </c>
      <c r="D359" s="297"/>
      <c r="E359" s="103"/>
      <c r="F359" s="298" t="s">
        <v>997</v>
      </c>
      <c r="G359" s="299" t="s">
        <v>998</v>
      </c>
      <c r="H359" s="204">
        <v>0</v>
      </c>
      <c r="I359" s="204">
        <v>0</v>
      </c>
      <c r="J359" s="204">
        <v>0</v>
      </c>
      <c r="K359" s="204">
        <v>0</v>
      </c>
      <c r="L359" s="204">
        <v>0</v>
      </c>
      <c r="M359" s="204">
        <v>0</v>
      </c>
      <c r="N359" s="204">
        <v>0</v>
      </c>
      <c r="O359" s="204">
        <v>0</v>
      </c>
      <c r="P359" s="204">
        <v>0</v>
      </c>
      <c r="Q359" s="204">
        <v>0</v>
      </c>
      <c r="R359" s="204">
        <v>0</v>
      </c>
      <c r="S359" s="204">
        <v>0</v>
      </c>
      <c r="T359" s="204">
        <v>0</v>
      </c>
      <c r="U359" s="204">
        <v>0</v>
      </c>
      <c r="V359" s="204">
        <v>0</v>
      </c>
      <c r="W359" s="204">
        <v>0</v>
      </c>
      <c r="X359" s="204">
        <v>0</v>
      </c>
      <c r="Y359" s="204">
        <v>0</v>
      </c>
      <c r="Z359" s="204">
        <v>0</v>
      </c>
      <c r="AA359" s="204">
        <v>0</v>
      </c>
      <c r="AB359" s="204">
        <v>0</v>
      </c>
      <c r="AC359" s="204">
        <v>0</v>
      </c>
      <c r="AD359" s="204">
        <v>0</v>
      </c>
      <c r="AE359" s="204">
        <v>0</v>
      </c>
      <c r="AF359" s="204">
        <v>0</v>
      </c>
      <c r="AG359" s="204">
        <v>0</v>
      </c>
      <c r="AH359" s="204">
        <v>0</v>
      </c>
      <c r="AI359" s="204">
        <v>0</v>
      </c>
      <c r="AJ359" s="204">
        <v>0</v>
      </c>
      <c r="AK359" s="204">
        <v>0</v>
      </c>
      <c r="AL359" s="204">
        <v>0</v>
      </c>
      <c r="AM359" s="204">
        <v>0</v>
      </c>
      <c r="AN359" s="204">
        <v>0</v>
      </c>
      <c r="AO359" s="204">
        <v>0</v>
      </c>
      <c r="AP359" s="204">
        <v>0</v>
      </c>
      <c r="AQ359" s="204">
        <v>0</v>
      </c>
      <c r="AR359" s="204">
        <v>0</v>
      </c>
      <c r="AS359" s="204">
        <v>0</v>
      </c>
      <c r="AT359" s="204">
        <v>0</v>
      </c>
      <c r="AU359" s="204">
        <v>58085.599999999999</v>
      </c>
      <c r="AV359" s="204">
        <v>0</v>
      </c>
      <c r="AW359" s="204">
        <v>0</v>
      </c>
      <c r="AX359" s="204">
        <v>0</v>
      </c>
      <c r="AY359" s="204">
        <v>0</v>
      </c>
      <c r="AZ359" s="204">
        <v>0</v>
      </c>
      <c r="BA359" s="204">
        <v>0</v>
      </c>
      <c r="BB359" s="204">
        <v>0</v>
      </c>
      <c r="BC359" s="204">
        <v>0</v>
      </c>
      <c r="BD359" s="204">
        <v>0</v>
      </c>
      <c r="BE359" s="204">
        <v>0</v>
      </c>
      <c r="BF359" s="204">
        <v>0</v>
      </c>
      <c r="BG359" s="204">
        <v>0</v>
      </c>
      <c r="BH359" s="204">
        <v>0</v>
      </c>
      <c r="BI359" s="204">
        <v>0</v>
      </c>
      <c r="BJ359" s="204">
        <v>0</v>
      </c>
      <c r="BK359" s="204">
        <v>0</v>
      </c>
      <c r="BL359" s="204">
        <v>0</v>
      </c>
      <c r="BM359" s="204">
        <v>0</v>
      </c>
      <c r="BN359" s="204">
        <v>0</v>
      </c>
      <c r="BO359" s="204">
        <v>0</v>
      </c>
      <c r="BP359" s="204">
        <v>0</v>
      </c>
      <c r="BQ359" s="204">
        <v>0</v>
      </c>
      <c r="BR359" s="204">
        <v>0</v>
      </c>
      <c r="BS359" s="204">
        <v>0</v>
      </c>
      <c r="BT359" s="204">
        <v>0</v>
      </c>
      <c r="BU359" s="204">
        <v>0</v>
      </c>
      <c r="BV359" s="204">
        <v>0</v>
      </c>
      <c r="BW359" s="204">
        <v>0</v>
      </c>
      <c r="BX359" s="204">
        <v>0</v>
      </c>
      <c r="BY359" s="204">
        <v>0</v>
      </c>
      <c r="BZ359" s="204">
        <v>0</v>
      </c>
      <c r="CA359" s="204">
        <v>0</v>
      </c>
      <c r="CB359" s="204">
        <v>0</v>
      </c>
      <c r="CC359" s="205">
        <f t="shared" si="52"/>
        <v>58085.599999999999</v>
      </c>
      <c r="CD359" s="101"/>
      <c r="CE359" s="101"/>
      <c r="CF359" s="101"/>
      <c r="CG359" s="101"/>
      <c r="CH359" s="101"/>
      <c r="CI359" s="101"/>
    </row>
    <row r="360" spans="1:87" s="102" customFormat="1" ht="22.5" customHeight="1">
      <c r="A360" s="134" t="s">
        <v>1651</v>
      </c>
      <c r="B360" s="295" t="s">
        <v>53</v>
      </c>
      <c r="C360" s="296" t="s">
        <v>54</v>
      </c>
      <c r="D360" s="297"/>
      <c r="E360" s="103"/>
      <c r="F360" s="298" t="s">
        <v>999</v>
      </c>
      <c r="G360" s="299" t="s">
        <v>1000</v>
      </c>
      <c r="H360" s="204">
        <v>0</v>
      </c>
      <c r="I360" s="204">
        <v>1486.58</v>
      </c>
      <c r="J360" s="204">
        <v>0</v>
      </c>
      <c r="K360" s="204">
        <v>0</v>
      </c>
      <c r="L360" s="204">
        <v>0</v>
      </c>
      <c r="M360" s="204">
        <v>0</v>
      </c>
      <c r="N360" s="204">
        <v>0</v>
      </c>
      <c r="O360" s="204">
        <v>0</v>
      </c>
      <c r="P360" s="204">
        <v>0</v>
      </c>
      <c r="Q360" s="204">
        <v>0</v>
      </c>
      <c r="R360" s="204">
        <v>0</v>
      </c>
      <c r="S360" s="204">
        <v>0</v>
      </c>
      <c r="T360" s="204">
        <v>0</v>
      </c>
      <c r="U360" s="204">
        <v>0</v>
      </c>
      <c r="V360" s="204">
        <v>0</v>
      </c>
      <c r="W360" s="204">
        <v>0</v>
      </c>
      <c r="X360" s="204">
        <v>0</v>
      </c>
      <c r="Y360" s="204">
        <v>0</v>
      </c>
      <c r="Z360" s="204">
        <v>0</v>
      </c>
      <c r="AA360" s="204">
        <v>0</v>
      </c>
      <c r="AB360" s="204">
        <v>0</v>
      </c>
      <c r="AC360" s="204">
        <v>0</v>
      </c>
      <c r="AD360" s="204">
        <v>0</v>
      </c>
      <c r="AE360" s="204">
        <v>0</v>
      </c>
      <c r="AF360" s="204">
        <v>0</v>
      </c>
      <c r="AG360" s="204">
        <v>0</v>
      </c>
      <c r="AH360" s="204">
        <v>0</v>
      </c>
      <c r="AI360" s="204">
        <v>0</v>
      </c>
      <c r="AJ360" s="204">
        <v>0</v>
      </c>
      <c r="AK360" s="204">
        <v>0</v>
      </c>
      <c r="AL360" s="204">
        <v>0</v>
      </c>
      <c r="AM360" s="204">
        <v>0</v>
      </c>
      <c r="AN360" s="204">
        <v>0</v>
      </c>
      <c r="AO360" s="204">
        <v>0</v>
      </c>
      <c r="AP360" s="204">
        <v>0</v>
      </c>
      <c r="AQ360" s="204">
        <v>0</v>
      </c>
      <c r="AR360" s="204">
        <v>0</v>
      </c>
      <c r="AS360" s="204">
        <v>0</v>
      </c>
      <c r="AT360" s="204">
        <v>0</v>
      </c>
      <c r="AU360" s="204">
        <v>0</v>
      </c>
      <c r="AV360" s="204">
        <v>0</v>
      </c>
      <c r="AW360" s="204">
        <v>0</v>
      </c>
      <c r="AX360" s="204">
        <v>0</v>
      </c>
      <c r="AY360" s="204">
        <v>0</v>
      </c>
      <c r="AZ360" s="204">
        <v>0</v>
      </c>
      <c r="BA360" s="204">
        <v>0</v>
      </c>
      <c r="BB360" s="204">
        <v>0</v>
      </c>
      <c r="BC360" s="204">
        <v>0</v>
      </c>
      <c r="BD360" s="204">
        <v>0</v>
      </c>
      <c r="BE360" s="204">
        <v>0</v>
      </c>
      <c r="BF360" s="204">
        <v>0</v>
      </c>
      <c r="BG360" s="204">
        <v>0</v>
      </c>
      <c r="BH360" s="204">
        <v>0</v>
      </c>
      <c r="BI360" s="204">
        <v>0</v>
      </c>
      <c r="BJ360" s="204">
        <v>0</v>
      </c>
      <c r="BK360" s="204">
        <v>0</v>
      </c>
      <c r="BL360" s="204">
        <v>0</v>
      </c>
      <c r="BM360" s="204">
        <v>0</v>
      </c>
      <c r="BN360" s="204">
        <v>0</v>
      </c>
      <c r="BO360" s="204">
        <v>0</v>
      </c>
      <c r="BP360" s="204">
        <v>0</v>
      </c>
      <c r="BQ360" s="204">
        <v>0</v>
      </c>
      <c r="BR360" s="204">
        <v>0</v>
      </c>
      <c r="BS360" s="204">
        <v>0</v>
      </c>
      <c r="BT360" s="204">
        <v>0</v>
      </c>
      <c r="BU360" s="204">
        <v>0</v>
      </c>
      <c r="BV360" s="204">
        <v>0</v>
      </c>
      <c r="BW360" s="204">
        <v>0</v>
      </c>
      <c r="BX360" s="204">
        <v>0</v>
      </c>
      <c r="BY360" s="204">
        <v>0</v>
      </c>
      <c r="BZ360" s="204">
        <v>0</v>
      </c>
      <c r="CA360" s="204">
        <v>0</v>
      </c>
      <c r="CB360" s="204">
        <v>0</v>
      </c>
      <c r="CC360" s="205">
        <f t="shared" si="52"/>
        <v>1486.58</v>
      </c>
      <c r="CD360" s="101"/>
      <c r="CE360" s="101"/>
      <c r="CF360" s="101"/>
      <c r="CG360" s="101"/>
      <c r="CH360" s="101"/>
      <c r="CI360" s="101"/>
    </row>
    <row r="361" spans="1:87" s="102" customFormat="1" ht="22.5" customHeight="1">
      <c r="A361" s="134" t="s">
        <v>1651</v>
      </c>
      <c r="B361" s="295" t="s">
        <v>53</v>
      </c>
      <c r="C361" s="296" t="s">
        <v>54</v>
      </c>
      <c r="D361" s="297"/>
      <c r="E361" s="103"/>
      <c r="F361" s="298" t="s">
        <v>1001</v>
      </c>
      <c r="G361" s="299" t="s">
        <v>1002</v>
      </c>
      <c r="H361" s="250">
        <v>0</v>
      </c>
      <c r="I361" s="250">
        <v>0</v>
      </c>
      <c r="J361" s="250">
        <v>0</v>
      </c>
      <c r="K361" s="250">
        <v>0</v>
      </c>
      <c r="L361" s="250">
        <v>0</v>
      </c>
      <c r="M361" s="250">
        <v>0</v>
      </c>
      <c r="N361" s="250">
        <v>0</v>
      </c>
      <c r="O361" s="250">
        <v>0</v>
      </c>
      <c r="P361" s="250">
        <v>0</v>
      </c>
      <c r="Q361" s="250">
        <v>0</v>
      </c>
      <c r="R361" s="250">
        <v>0</v>
      </c>
      <c r="S361" s="250">
        <v>0</v>
      </c>
      <c r="T361" s="250">
        <v>0</v>
      </c>
      <c r="U361" s="250">
        <v>0</v>
      </c>
      <c r="V361" s="250">
        <v>0</v>
      </c>
      <c r="W361" s="250">
        <v>0</v>
      </c>
      <c r="X361" s="250">
        <v>0</v>
      </c>
      <c r="Y361" s="250">
        <v>0</v>
      </c>
      <c r="Z361" s="250">
        <v>0</v>
      </c>
      <c r="AA361" s="250">
        <v>0</v>
      </c>
      <c r="AB361" s="250">
        <v>0</v>
      </c>
      <c r="AC361" s="250">
        <v>0</v>
      </c>
      <c r="AD361" s="250">
        <v>0</v>
      </c>
      <c r="AE361" s="250">
        <v>0</v>
      </c>
      <c r="AF361" s="250">
        <v>0</v>
      </c>
      <c r="AG361" s="250">
        <v>0</v>
      </c>
      <c r="AH361" s="250">
        <v>0</v>
      </c>
      <c r="AI361" s="250">
        <v>0</v>
      </c>
      <c r="AJ361" s="250">
        <v>0</v>
      </c>
      <c r="AK361" s="250">
        <v>0</v>
      </c>
      <c r="AL361" s="250">
        <v>0</v>
      </c>
      <c r="AM361" s="250">
        <v>0</v>
      </c>
      <c r="AN361" s="250">
        <v>0</v>
      </c>
      <c r="AO361" s="250">
        <v>0</v>
      </c>
      <c r="AP361" s="250">
        <v>0</v>
      </c>
      <c r="AQ361" s="250">
        <v>0</v>
      </c>
      <c r="AR361" s="250">
        <v>0</v>
      </c>
      <c r="AS361" s="250">
        <v>0</v>
      </c>
      <c r="AT361" s="250">
        <v>0</v>
      </c>
      <c r="AU361" s="250">
        <v>0</v>
      </c>
      <c r="AV361" s="250">
        <v>0</v>
      </c>
      <c r="AW361" s="250">
        <v>0</v>
      </c>
      <c r="AX361" s="250">
        <v>0</v>
      </c>
      <c r="AY361" s="250">
        <v>0</v>
      </c>
      <c r="AZ361" s="250">
        <v>0</v>
      </c>
      <c r="BA361" s="250">
        <v>0</v>
      </c>
      <c r="BB361" s="250">
        <v>0</v>
      </c>
      <c r="BC361" s="250">
        <v>0</v>
      </c>
      <c r="BD361" s="250">
        <v>0</v>
      </c>
      <c r="BE361" s="250">
        <v>0</v>
      </c>
      <c r="BF361" s="250">
        <v>0</v>
      </c>
      <c r="BG361" s="250">
        <v>0</v>
      </c>
      <c r="BH361" s="250">
        <v>0</v>
      </c>
      <c r="BI361" s="250">
        <v>0</v>
      </c>
      <c r="BJ361" s="250">
        <v>0</v>
      </c>
      <c r="BK361" s="250">
        <v>0</v>
      </c>
      <c r="BL361" s="250">
        <v>0</v>
      </c>
      <c r="BM361" s="250">
        <v>0</v>
      </c>
      <c r="BN361" s="250">
        <v>0</v>
      </c>
      <c r="BO361" s="250">
        <v>0</v>
      </c>
      <c r="BP361" s="250">
        <v>0</v>
      </c>
      <c r="BQ361" s="250">
        <v>0</v>
      </c>
      <c r="BR361" s="250">
        <v>0</v>
      </c>
      <c r="BS361" s="250">
        <v>0</v>
      </c>
      <c r="BT361" s="250">
        <v>0</v>
      </c>
      <c r="BU361" s="250">
        <v>0</v>
      </c>
      <c r="BV361" s="250">
        <v>0</v>
      </c>
      <c r="BW361" s="250">
        <v>0</v>
      </c>
      <c r="BX361" s="250">
        <v>0</v>
      </c>
      <c r="BY361" s="250">
        <v>0</v>
      </c>
      <c r="BZ361" s="250">
        <v>0</v>
      </c>
      <c r="CA361" s="250">
        <v>0</v>
      </c>
      <c r="CB361" s="250">
        <v>0</v>
      </c>
      <c r="CC361" s="205">
        <f t="shared" si="52"/>
        <v>0</v>
      </c>
      <c r="CD361" s="101"/>
      <c r="CE361" s="101"/>
      <c r="CF361" s="101"/>
      <c r="CG361" s="101"/>
      <c r="CH361" s="101"/>
      <c r="CI361" s="101"/>
    </row>
    <row r="362" spans="1:87" s="102" customFormat="1" ht="22.5" customHeight="1">
      <c r="A362" s="134" t="s">
        <v>1651</v>
      </c>
      <c r="B362" s="295" t="s">
        <v>53</v>
      </c>
      <c r="C362" s="296" t="s">
        <v>54</v>
      </c>
      <c r="D362" s="297">
        <v>53030</v>
      </c>
      <c r="E362" s="103" t="s">
        <v>976</v>
      </c>
      <c r="F362" s="298" t="s">
        <v>1003</v>
      </c>
      <c r="G362" s="299" t="s">
        <v>1004</v>
      </c>
      <c r="H362" s="204">
        <v>381482.68</v>
      </c>
      <c r="I362" s="183">
        <v>0</v>
      </c>
      <c r="J362" s="183">
        <v>0</v>
      </c>
      <c r="K362" s="183">
        <v>0</v>
      </c>
      <c r="L362" s="183">
        <v>0</v>
      </c>
      <c r="M362" s="183">
        <v>0</v>
      </c>
      <c r="N362" s="183">
        <v>0</v>
      </c>
      <c r="O362" s="183">
        <v>0</v>
      </c>
      <c r="P362" s="183">
        <v>0</v>
      </c>
      <c r="Q362" s="183">
        <v>0</v>
      </c>
      <c r="R362" s="183">
        <v>0</v>
      </c>
      <c r="S362" s="183">
        <v>0</v>
      </c>
      <c r="T362" s="183">
        <v>0</v>
      </c>
      <c r="U362" s="183">
        <v>0</v>
      </c>
      <c r="V362" s="183">
        <v>0</v>
      </c>
      <c r="W362" s="183">
        <v>0</v>
      </c>
      <c r="X362" s="183">
        <v>0</v>
      </c>
      <c r="Y362" s="183">
        <v>0</v>
      </c>
      <c r="Z362" s="183">
        <v>0</v>
      </c>
      <c r="AA362" s="183">
        <v>0</v>
      </c>
      <c r="AB362" s="183">
        <v>0</v>
      </c>
      <c r="AC362" s="183">
        <v>0</v>
      </c>
      <c r="AD362" s="183">
        <v>0</v>
      </c>
      <c r="AE362" s="183">
        <v>0</v>
      </c>
      <c r="AF362" s="183">
        <v>0</v>
      </c>
      <c r="AG362" s="183">
        <v>0</v>
      </c>
      <c r="AH362" s="183">
        <v>0</v>
      </c>
      <c r="AI362" s="183">
        <v>0</v>
      </c>
      <c r="AJ362" s="183">
        <v>0</v>
      </c>
      <c r="AK362" s="183">
        <v>0</v>
      </c>
      <c r="AL362" s="183">
        <v>0</v>
      </c>
      <c r="AM362" s="183">
        <v>0</v>
      </c>
      <c r="AN362" s="183">
        <v>0</v>
      </c>
      <c r="AO362" s="183">
        <v>0</v>
      </c>
      <c r="AP362" s="183">
        <v>0</v>
      </c>
      <c r="AQ362" s="183">
        <v>0</v>
      </c>
      <c r="AR362" s="183">
        <v>0</v>
      </c>
      <c r="AS362" s="183">
        <v>0</v>
      </c>
      <c r="AT362" s="183">
        <v>2355.06</v>
      </c>
      <c r="AU362" s="183">
        <v>42067.66</v>
      </c>
      <c r="AV362" s="183">
        <v>0</v>
      </c>
      <c r="AW362" s="183">
        <v>0</v>
      </c>
      <c r="AX362" s="183">
        <v>0</v>
      </c>
      <c r="AY362" s="183">
        <v>0</v>
      </c>
      <c r="AZ362" s="183">
        <v>0</v>
      </c>
      <c r="BA362" s="183">
        <v>0</v>
      </c>
      <c r="BB362" s="183">
        <v>0</v>
      </c>
      <c r="BC362" s="183">
        <v>0</v>
      </c>
      <c r="BD362" s="183">
        <v>0</v>
      </c>
      <c r="BE362" s="183">
        <v>0</v>
      </c>
      <c r="BF362" s="183">
        <v>0</v>
      </c>
      <c r="BG362" s="183">
        <v>0</v>
      </c>
      <c r="BH362" s="183">
        <v>0</v>
      </c>
      <c r="BI362" s="183">
        <v>0</v>
      </c>
      <c r="BJ362" s="183">
        <v>0</v>
      </c>
      <c r="BK362" s="183">
        <v>0</v>
      </c>
      <c r="BL362" s="183">
        <v>0</v>
      </c>
      <c r="BM362" s="183">
        <v>2589.0300000000002</v>
      </c>
      <c r="BN362" s="183">
        <v>0</v>
      </c>
      <c r="BO362" s="183">
        <v>0</v>
      </c>
      <c r="BP362" s="183">
        <v>0</v>
      </c>
      <c r="BQ362" s="183">
        <v>0</v>
      </c>
      <c r="BR362" s="183">
        <v>0</v>
      </c>
      <c r="BS362" s="183">
        <v>0</v>
      </c>
      <c r="BT362" s="183">
        <v>0</v>
      </c>
      <c r="BU362" s="183">
        <v>0</v>
      </c>
      <c r="BV362" s="183">
        <v>0</v>
      </c>
      <c r="BW362" s="183">
        <v>0</v>
      </c>
      <c r="BX362" s="183">
        <v>0</v>
      </c>
      <c r="BY362" s="183">
        <v>0</v>
      </c>
      <c r="BZ362" s="183">
        <v>0</v>
      </c>
      <c r="CA362" s="183">
        <v>0</v>
      </c>
      <c r="CB362" s="183">
        <v>0</v>
      </c>
      <c r="CC362" s="205">
        <f t="shared" si="52"/>
        <v>428494.43000000005</v>
      </c>
      <c r="CD362" s="101"/>
      <c r="CE362" s="101"/>
      <c r="CF362" s="101"/>
      <c r="CG362" s="101"/>
      <c r="CH362" s="101"/>
      <c r="CI362" s="101"/>
    </row>
    <row r="363" spans="1:87" s="102" customFormat="1" ht="22.5" customHeight="1">
      <c r="A363" s="134" t="s">
        <v>1651</v>
      </c>
      <c r="B363" s="295" t="s">
        <v>53</v>
      </c>
      <c r="C363" s="296" t="s">
        <v>54</v>
      </c>
      <c r="D363" s="297">
        <v>53060</v>
      </c>
      <c r="E363" s="103" t="s">
        <v>1005</v>
      </c>
      <c r="F363" s="298" t="s">
        <v>1006</v>
      </c>
      <c r="G363" s="299" t="s">
        <v>1007</v>
      </c>
      <c r="H363" s="204">
        <v>851019.01</v>
      </c>
      <c r="I363" s="204">
        <v>0</v>
      </c>
      <c r="J363" s="204">
        <v>0</v>
      </c>
      <c r="K363" s="204">
        <v>0</v>
      </c>
      <c r="L363" s="204">
        <v>0</v>
      </c>
      <c r="M363" s="204">
        <v>0</v>
      </c>
      <c r="N363" s="204">
        <v>0</v>
      </c>
      <c r="O363" s="204">
        <v>0</v>
      </c>
      <c r="P363" s="204">
        <v>0</v>
      </c>
      <c r="Q363" s="204">
        <v>0</v>
      </c>
      <c r="R363" s="204">
        <v>0</v>
      </c>
      <c r="S363" s="204">
        <v>0</v>
      </c>
      <c r="T363" s="204">
        <v>0</v>
      </c>
      <c r="U363" s="204">
        <v>0</v>
      </c>
      <c r="V363" s="204">
        <v>0</v>
      </c>
      <c r="W363" s="204">
        <v>0</v>
      </c>
      <c r="X363" s="204">
        <v>0</v>
      </c>
      <c r="Y363" s="204">
        <v>0</v>
      </c>
      <c r="Z363" s="204">
        <v>0</v>
      </c>
      <c r="AA363" s="204">
        <v>0</v>
      </c>
      <c r="AB363" s="204">
        <v>0</v>
      </c>
      <c r="AC363" s="204">
        <v>0</v>
      </c>
      <c r="AD363" s="204">
        <v>0</v>
      </c>
      <c r="AE363" s="204">
        <v>0</v>
      </c>
      <c r="AF363" s="204">
        <v>0</v>
      </c>
      <c r="AG363" s="204">
        <v>0</v>
      </c>
      <c r="AH363" s="204">
        <v>0</v>
      </c>
      <c r="AI363" s="204">
        <v>0</v>
      </c>
      <c r="AJ363" s="204">
        <v>0</v>
      </c>
      <c r="AK363" s="204">
        <v>0</v>
      </c>
      <c r="AL363" s="204">
        <v>0</v>
      </c>
      <c r="AM363" s="204">
        <v>0</v>
      </c>
      <c r="AN363" s="204">
        <v>0</v>
      </c>
      <c r="AO363" s="204">
        <v>0</v>
      </c>
      <c r="AP363" s="204">
        <v>0</v>
      </c>
      <c r="AQ363" s="204">
        <v>0</v>
      </c>
      <c r="AR363" s="204">
        <v>0</v>
      </c>
      <c r="AS363" s="204">
        <v>0</v>
      </c>
      <c r="AT363" s="204">
        <v>0</v>
      </c>
      <c r="AU363" s="204">
        <v>0</v>
      </c>
      <c r="AV363" s="204">
        <v>0</v>
      </c>
      <c r="AW363" s="204">
        <v>0</v>
      </c>
      <c r="AX363" s="204">
        <v>0</v>
      </c>
      <c r="AY363" s="204">
        <v>0</v>
      </c>
      <c r="AZ363" s="204">
        <v>0</v>
      </c>
      <c r="BA363" s="204">
        <v>0</v>
      </c>
      <c r="BB363" s="204">
        <v>0</v>
      </c>
      <c r="BC363" s="204">
        <v>0</v>
      </c>
      <c r="BD363" s="204">
        <v>0</v>
      </c>
      <c r="BE363" s="204">
        <v>0</v>
      </c>
      <c r="BF363" s="204">
        <v>0</v>
      </c>
      <c r="BG363" s="204">
        <v>0</v>
      </c>
      <c r="BH363" s="204">
        <v>0</v>
      </c>
      <c r="BI363" s="204">
        <v>0</v>
      </c>
      <c r="BJ363" s="204">
        <v>0</v>
      </c>
      <c r="BK363" s="204">
        <v>0</v>
      </c>
      <c r="BL363" s="204">
        <v>0</v>
      </c>
      <c r="BM363" s="204">
        <v>0</v>
      </c>
      <c r="BN363" s="204">
        <v>0</v>
      </c>
      <c r="BO363" s="204">
        <v>0</v>
      </c>
      <c r="BP363" s="204">
        <v>0</v>
      </c>
      <c r="BQ363" s="204">
        <v>0</v>
      </c>
      <c r="BR363" s="204">
        <v>0</v>
      </c>
      <c r="BS363" s="204">
        <v>0</v>
      </c>
      <c r="BT363" s="204">
        <v>0</v>
      </c>
      <c r="BU363" s="204">
        <v>0</v>
      </c>
      <c r="BV363" s="204">
        <v>0</v>
      </c>
      <c r="BW363" s="204">
        <v>0</v>
      </c>
      <c r="BX363" s="204">
        <v>0</v>
      </c>
      <c r="BY363" s="204">
        <v>0</v>
      </c>
      <c r="BZ363" s="204">
        <v>0</v>
      </c>
      <c r="CA363" s="204">
        <v>0</v>
      </c>
      <c r="CB363" s="204">
        <v>0</v>
      </c>
      <c r="CC363" s="205">
        <f t="shared" si="52"/>
        <v>851019.01</v>
      </c>
      <c r="CD363" s="101"/>
      <c r="CE363" s="101"/>
      <c r="CF363" s="101"/>
      <c r="CG363" s="101"/>
      <c r="CH363" s="101"/>
      <c r="CI363" s="101"/>
    </row>
    <row r="364" spans="1:87" s="102" customFormat="1" ht="22.5" customHeight="1">
      <c r="A364" s="134" t="s">
        <v>1651</v>
      </c>
      <c r="B364" s="295" t="s">
        <v>53</v>
      </c>
      <c r="C364" s="296" t="s">
        <v>54</v>
      </c>
      <c r="D364" s="297">
        <v>53060</v>
      </c>
      <c r="E364" s="103" t="s">
        <v>1005</v>
      </c>
      <c r="F364" s="298" t="s">
        <v>1008</v>
      </c>
      <c r="G364" s="299" t="s">
        <v>1009</v>
      </c>
      <c r="H364" s="250">
        <v>0</v>
      </c>
      <c r="I364" s="250">
        <v>0</v>
      </c>
      <c r="J364" s="250">
        <v>0</v>
      </c>
      <c r="K364" s="250">
        <v>0</v>
      </c>
      <c r="L364" s="250">
        <v>0</v>
      </c>
      <c r="M364" s="250">
        <v>0</v>
      </c>
      <c r="N364" s="250">
        <v>0</v>
      </c>
      <c r="O364" s="250">
        <v>0</v>
      </c>
      <c r="P364" s="250">
        <v>0</v>
      </c>
      <c r="Q364" s="250">
        <v>0</v>
      </c>
      <c r="R364" s="250">
        <v>0</v>
      </c>
      <c r="S364" s="250">
        <v>0</v>
      </c>
      <c r="T364" s="250">
        <v>0</v>
      </c>
      <c r="U364" s="250">
        <v>0</v>
      </c>
      <c r="V364" s="250">
        <v>0</v>
      </c>
      <c r="W364" s="250">
        <v>0</v>
      </c>
      <c r="X364" s="250">
        <v>0</v>
      </c>
      <c r="Y364" s="250">
        <v>0</v>
      </c>
      <c r="Z364" s="250">
        <v>0</v>
      </c>
      <c r="AA364" s="250">
        <v>0</v>
      </c>
      <c r="AB364" s="250">
        <v>0</v>
      </c>
      <c r="AC364" s="250">
        <v>0</v>
      </c>
      <c r="AD364" s="250">
        <v>0</v>
      </c>
      <c r="AE364" s="250">
        <v>0</v>
      </c>
      <c r="AF364" s="250">
        <v>0</v>
      </c>
      <c r="AG364" s="250">
        <v>0</v>
      </c>
      <c r="AH364" s="250">
        <v>0</v>
      </c>
      <c r="AI364" s="250">
        <v>0</v>
      </c>
      <c r="AJ364" s="250">
        <v>0</v>
      </c>
      <c r="AK364" s="250">
        <v>0</v>
      </c>
      <c r="AL364" s="250">
        <v>0</v>
      </c>
      <c r="AM364" s="250">
        <v>0</v>
      </c>
      <c r="AN364" s="250">
        <v>0</v>
      </c>
      <c r="AO364" s="250">
        <v>0</v>
      </c>
      <c r="AP364" s="250">
        <v>0</v>
      </c>
      <c r="AQ364" s="250">
        <v>0</v>
      </c>
      <c r="AR364" s="250">
        <v>0</v>
      </c>
      <c r="AS364" s="250">
        <v>0</v>
      </c>
      <c r="AT364" s="250">
        <v>0</v>
      </c>
      <c r="AU364" s="250">
        <v>0</v>
      </c>
      <c r="AV364" s="250">
        <v>0</v>
      </c>
      <c r="AW364" s="250">
        <v>0</v>
      </c>
      <c r="AX364" s="250">
        <v>0</v>
      </c>
      <c r="AY364" s="250">
        <v>0</v>
      </c>
      <c r="AZ364" s="250">
        <v>0</v>
      </c>
      <c r="BA364" s="250">
        <v>0</v>
      </c>
      <c r="BB364" s="250">
        <v>0</v>
      </c>
      <c r="BC364" s="250">
        <v>0</v>
      </c>
      <c r="BD364" s="250">
        <v>0</v>
      </c>
      <c r="BE364" s="250">
        <v>0</v>
      </c>
      <c r="BF364" s="250">
        <v>0</v>
      </c>
      <c r="BG364" s="250">
        <v>0</v>
      </c>
      <c r="BH364" s="250">
        <v>0</v>
      </c>
      <c r="BI364" s="250">
        <v>0</v>
      </c>
      <c r="BJ364" s="250">
        <v>0</v>
      </c>
      <c r="BK364" s="250">
        <v>0</v>
      </c>
      <c r="BL364" s="250">
        <v>0</v>
      </c>
      <c r="BM364" s="250">
        <v>0</v>
      </c>
      <c r="BN364" s="250">
        <v>0</v>
      </c>
      <c r="BO364" s="250">
        <v>0</v>
      </c>
      <c r="BP364" s="250">
        <v>0</v>
      </c>
      <c r="BQ364" s="250">
        <v>0</v>
      </c>
      <c r="BR364" s="250">
        <v>0</v>
      </c>
      <c r="BS364" s="250">
        <v>0</v>
      </c>
      <c r="BT364" s="250">
        <v>0</v>
      </c>
      <c r="BU364" s="250">
        <v>0</v>
      </c>
      <c r="BV364" s="250">
        <v>0</v>
      </c>
      <c r="BW364" s="250">
        <v>0</v>
      </c>
      <c r="BX364" s="250">
        <v>0</v>
      </c>
      <c r="BY364" s="250">
        <v>0</v>
      </c>
      <c r="BZ364" s="250">
        <v>0</v>
      </c>
      <c r="CA364" s="250">
        <v>0</v>
      </c>
      <c r="CB364" s="250">
        <v>0</v>
      </c>
      <c r="CC364" s="205">
        <f t="shared" si="52"/>
        <v>0</v>
      </c>
      <c r="CD364" s="101"/>
      <c r="CE364" s="101"/>
      <c r="CF364" s="101"/>
      <c r="CG364" s="101"/>
      <c r="CH364" s="101"/>
      <c r="CI364" s="101"/>
    </row>
    <row r="365" spans="1:87" s="102" customFormat="1" ht="22.5" customHeight="1">
      <c r="A365" s="134" t="s">
        <v>1651</v>
      </c>
      <c r="B365" s="295" t="s">
        <v>53</v>
      </c>
      <c r="C365" s="296" t="s">
        <v>54</v>
      </c>
      <c r="D365" s="297">
        <v>53020</v>
      </c>
      <c r="E365" s="103" t="s">
        <v>957</v>
      </c>
      <c r="F365" s="298" t="s">
        <v>1010</v>
      </c>
      <c r="G365" s="299" t="s">
        <v>1011</v>
      </c>
      <c r="H365" s="204">
        <v>0</v>
      </c>
      <c r="I365" s="204">
        <v>118384.66</v>
      </c>
      <c r="J365" s="204">
        <v>0</v>
      </c>
      <c r="K365" s="204">
        <v>0</v>
      </c>
      <c r="L365" s="204">
        <v>0</v>
      </c>
      <c r="M365" s="204">
        <v>0</v>
      </c>
      <c r="N365" s="204">
        <v>32939.019999999997</v>
      </c>
      <c r="O365" s="204">
        <v>0</v>
      </c>
      <c r="P365" s="204">
        <v>0</v>
      </c>
      <c r="Q365" s="204">
        <v>0</v>
      </c>
      <c r="R365" s="204">
        <v>0</v>
      </c>
      <c r="S365" s="204">
        <v>0</v>
      </c>
      <c r="T365" s="204">
        <v>0</v>
      </c>
      <c r="U365" s="204">
        <v>0</v>
      </c>
      <c r="V365" s="204">
        <v>0</v>
      </c>
      <c r="W365" s="204">
        <v>0</v>
      </c>
      <c r="X365" s="204">
        <v>0</v>
      </c>
      <c r="Y365" s="204">
        <v>0</v>
      </c>
      <c r="Z365" s="204">
        <v>0</v>
      </c>
      <c r="AA365" s="204">
        <v>0</v>
      </c>
      <c r="AB365" s="204">
        <v>0</v>
      </c>
      <c r="AC365" s="204">
        <v>0</v>
      </c>
      <c r="AD365" s="204">
        <v>0</v>
      </c>
      <c r="AE365" s="204">
        <v>0</v>
      </c>
      <c r="AF365" s="204">
        <v>0</v>
      </c>
      <c r="AG365" s="204">
        <v>0</v>
      </c>
      <c r="AH365" s="204">
        <v>0</v>
      </c>
      <c r="AI365" s="204">
        <v>0</v>
      </c>
      <c r="AJ365" s="204">
        <v>0</v>
      </c>
      <c r="AK365" s="204">
        <v>0</v>
      </c>
      <c r="AL365" s="204">
        <v>0</v>
      </c>
      <c r="AM365" s="204">
        <v>0</v>
      </c>
      <c r="AN365" s="204">
        <v>0</v>
      </c>
      <c r="AO365" s="204">
        <v>0</v>
      </c>
      <c r="AP365" s="204">
        <v>0</v>
      </c>
      <c r="AQ365" s="204">
        <v>0</v>
      </c>
      <c r="AR365" s="204">
        <v>0</v>
      </c>
      <c r="AS365" s="204">
        <v>0</v>
      </c>
      <c r="AT365" s="204">
        <v>0</v>
      </c>
      <c r="AU365" s="204">
        <v>0</v>
      </c>
      <c r="AV365" s="204">
        <v>0</v>
      </c>
      <c r="AW365" s="204">
        <v>0</v>
      </c>
      <c r="AX365" s="204">
        <v>0</v>
      </c>
      <c r="AY365" s="204">
        <v>0</v>
      </c>
      <c r="AZ365" s="204">
        <v>0</v>
      </c>
      <c r="BA365" s="204">
        <v>0</v>
      </c>
      <c r="BB365" s="204">
        <v>0</v>
      </c>
      <c r="BC365" s="204">
        <v>0</v>
      </c>
      <c r="BD365" s="204">
        <v>0</v>
      </c>
      <c r="BE365" s="204">
        <v>0</v>
      </c>
      <c r="BF365" s="204">
        <v>0</v>
      </c>
      <c r="BG365" s="204">
        <v>0</v>
      </c>
      <c r="BH365" s="204">
        <v>0</v>
      </c>
      <c r="BI365" s="204">
        <v>0</v>
      </c>
      <c r="BJ365" s="204">
        <v>0</v>
      </c>
      <c r="BK365" s="204">
        <v>0</v>
      </c>
      <c r="BL365" s="204">
        <v>0</v>
      </c>
      <c r="BM365" s="204">
        <v>0</v>
      </c>
      <c r="BN365" s="204">
        <v>0</v>
      </c>
      <c r="BO365" s="204">
        <v>0</v>
      </c>
      <c r="BP365" s="204">
        <v>0</v>
      </c>
      <c r="BQ365" s="204">
        <v>0</v>
      </c>
      <c r="BR365" s="204">
        <v>0</v>
      </c>
      <c r="BS365" s="204">
        <v>0</v>
      </c>
      <c r="BT365" s="204">
        <v>0</v>
      </c>
      <c r="BU365" s="204">
        <v>0</v>
      </c>
      <c r="BV365" s="204">
        <v>0</v>
      </c>
      <c r="BW365" s="204">
        <v>0</v>
      </c>
      <c r="BX365" s="204">
        <v>0</v>
      </c>
      <c r="BY365" s="204">
        <v>0</v>
      </c>
      <c r="BZ365" s="204">
        <v>0</v>
      </c>
      <c r="CA365" s="204">
        <v>0</v>
      </c>
      <c r="CB365" s="204">
        <v>0</v>
      </c>
      <c r="CC365" s="205">
        <f t="shared" si="52"/>
        <v>151323.68</v>
      </c>
      <c r="CD365" s="101"/>
      <c r="CE365" s="101"/>
      <c r="CF365" s="101"/>
      <c r="CG365" s="101"/>
      <c r="CH365" s="101"/>
      <c r="CI365" s="101"/>
    </row>
    <row r="366" spans="1:87" s="102" customFormat="1" ht="22.5" customHeight="1">
      <c r="A366" s="134" t="s">
        <v>1651</v>
      </c>
      <c r="B366" s="295" t="s">
        <v>53</v>
      </c>
      <c r="C366" s="296" t="s">
        <v>54</v>
      </c>
      <c r="D366" s="297">
        <v>53020</v>
      </c>
      <c r="E366" s="103" t="s">
        <v>957</v>
      </c>
      <c r="F366" s="298" t="s">
        <v>1012</v>
      </c>
      <c r="G366" s="299" t="s">
        <v>1013</v>
      </c>
      <c r="H366" s="204">
        <v>0</v>
      </c>
      <c r="I366" s="183">
        <v>9517.3700000000008</v>
      </c>
      <c r="J366" s="183">
        <v>2218678.81</v>
      </c>
      <c r="K366" s="183">
        <v>323811</v>
      </c>
      <c r="L366" s="183">
        <v>0</v>
      </c>
      <c r="M366" s="183">
        <v>0</v>
      </c>
      <c r="N366" s="183">
        <v>3145332.67</v>
      </c>
      <c r="O366" s="183">
        <v>1334700.28</v>
      </c>
      <c r="P366" s="183">
        <v>0</v>
      </c>
      <c r="Q366" s="183">
        <v>0</v>
      </c>
      <c r="R366" s="183">
        <v>352623.37</v>
      </c>
      <c r="S366" s="183">
        <v>0</v>
      </c>
      <c r="T366" s="183">
        <v>2074193</v>
      </c>
      <c r="U366" s="183">
        <v>796691.45</v>
      </c>
      <c r="V366" s="183">
        <v>0</v>
      </c>
      <c r="W366" s="183">
        <v>101574.79</v>
      </c>
      <c r="X366" s="183">
        <v>686250.29</v>
      </c>
      <c r="Y366" s="183">
        <v>0</v>
      </c>
      <c r="Z366" s="183">
        <v>1264803.96</v>
      </c>
      <c r="AA366" s="183">
        <v>0</v>
      </c>
      <c r="AB366" s="183">
        <v>0</v>
      </c>
      <c r="AC366" s="183">
        <v>0</v>
      </c>
      <c r="AD366" s="183">
        <v>0</v>
      </c>
      <c r="AE366" s="183">
        <v>0</v>
      </c>
      <c r="AF366" s="183">
        <v>37010.949999999997</v>
      </c>
      <c r="AG366" s="183">
        <v>0</v>
      </c>
      <c r="AH366" s="183">
        <v>0</v>
      </c>
      <c r="AI366" s="183">
        <v>997181.39</v>
      </c>
      <c r="AJ366" s="183">
        <v>206787.44</v>
      </c>
      <c r="AK366" s="183">
        <v>38219.78</v>
      </c>
      <c r="AL366" s="183">
        <v>205303.9</v>
      </c>
      <c r="AM366" s="183">
        <v>57010.33</v>
      </c>
      <c r="AN366" s="183">
        <v>364097.51</v>
      </c>
      <c r="AO366" s="183">
        <v>97693.56</v>
      </c>
      <c r="AP366" s="183">
        <v>525826.5</v>
      </c>
      <c r="AQ366" s="183">
        <v>554937.61</v>
      </c>
      <c r="AR366" s="183">
        <v>586596.48</v>
      </c>
      <c r="AS366" s="183">
        <v>403006.05</v>
      </c>
      <c r="AT366" s="183">
        <v>369781.32</v>
      </c>
      <c r="AU366" s="183">
        <v>0</v>
      </c>
      <c r="AV366" s="183">
        <v>0</v>
      </c>
      <c r="AW366" s="183">
        <v>9166.67</v>
      </c>
      <c r="AX366" s="183">
        <v>247458.39</v>
      </c>
      <c r="AY366" s="183">
        <v>0</v>
      </c>
      <c r="AZ366" s="183">
        <v>13918.51</v>
      </c>
      <c r="BA366" s="183">
        <v>7484.05</v>
      </c>
      <c r="BB366" s="183">
        <v>0</v>
      </c>
      <c r="BC366" s="183">
        <v>313083.3</v>
      </c>
      <c r="BD366" s="183">
        <v>30822.77</v>
      </c>
      <c r="BE366" s="183">
        <v>0</v>
      </c>
      <c r="BF366" s="183">
        <v>848994.63</v>
      </c>
      <c r="BG366" s="183">
        <v>0</v>
      </c>
      <c r="BH366" s="183">
        <v>572131.5699</v>
      </c>
      <c r="BI366" s="183">
        <v>1181199.73</v>
      </c>
      <c r="BJ366" s="183">
        <v>0</v>
      </c>
      <c r="BK366" s="183">
        <v>0</v>
      </c>
      <c r="BL366" s="183">
        <v>0</v>
      </c>
      <c r="BM366" s="183">
        <v>0</v>
      </c>
      <c r="BN366" s="183">
        <v>1433814.4</v>
      </c>
      <c r="BO366" s="183">
        <v>274197.15000000002</v>
      </c>
      <c r="BP366" s="183">
        <v>384585.85</v>
      </c>
      <c r="BQ366" s="183">
        <v>0</v>
      </c>
      <c r="BR366" s="183">
        <v>0</v>
      </c>
      <c r="BS366" s="183">
        <v>261227.58</v>
      </c>
      <c r="BT366" s="183">
        <v>0</v>
      </c>
      <c r="BU366" s="183">
        <v>84825.91</v>
      </c>
      <c r="BV366" s="183">
        <v>0</v>
      </c>
      <c r="BW366" s="183">
        <v>181246.89</v>
      </c>
      <c r="BX366" s="183">
        <v>0</v>
      </c>
      <c r="BY366" s="183">
        <v>656596.6</v>
      </c>
      <c r="BZ366" s="183">
        <v>478976.03</v>
      </c>
      <c r="CA366" s="183">
        <v>0</v>
      </c>
      <c r="CB366" s="183">
        <v>0</v>
      </c>
      <c r="CC366" s="205">
        <f t="shared" si="52"/>
        <v>23731359.839899998</v>
      </c>
      <c r="CD366" s="101"/>
      <c r="CE366" s="101"/>
      <c r="CF366" s="101"/>
      <c r="CG366" s="101"/>
      <c r="CH366" s="101"/>
      <c r="CI366" s="101"/>
    </row>
    <row r="367" spans="1:87" s="102" customFormat="1" ht="22.5" customHeight="1">
      <c r="A367" s="134" t="s">
        <v>1651</v>
      </c>
      <c r="B367" s="295" t="s">
        <v>53</v>
      </c>
      <c r="C367" s="296" t="s">
        <v>54</v>
      </c>
      <c r="D367" s="297">
        <v>53020</v>
      </c>
      <c r="E367" s="103" t="s">
        <v>957</v>
      </c>
      <c r="F367" s="298" t="s">
        <v>1014</v>
      </c>
      <c r="G367" s="299" t="s">
        <v>1015</v>
      </c>
      <c r="H367" s="204">
        <v>0</v>
      </c>
      <c r="I367" s="183">
        <v>15064.75</v>
      </c>
      <c r="J367" s="183">
        <v>168590.35</v>
      </c>
      <c r="K367" s="183">
        <v>2790733</v>
      </c>
      <c r="L367" s="183">
        <v>0</v>
      </c>
      <c r="M367" s="183">
        <v>628969.9</v>
      </c>
      <c r="N367" s="183">
        <v>12319375.720000001</v>
      </c>
      <c r="O367" s="183">
        <v>3460398.87</v>
      </c>
      <c r="P367" s="183">
        <v>0</v>
      </c>
      <c r="Q367" s="183">
        <v>0</v>
      </c>
      <c r="R367" s="183">
        <v>530508</v>
      </c>
      <c r="S367" s="183">
        <v>0</v>
      </c>
      <c r="T367" s="183">
        <v>3902764</v>
      </c>
      <c r="U367" s="183">
        <v>111359.2</v>
      </c>
      <c r="V367" s="183">
        <v>0</v>
      </c>
      <c r="W367" s="183">
        <v>0</v>
      </c>
      <c r="X367" s="183">
        <v>410665.53</v>
      </c>
      <c r="Y367" s="183">
        <v>0</v>
      </c>
      <c r="Z367" s="183">
        <v>6806116.1399999997</v>
      </c>
      <c r="AA367" s="183">
        <v>34011.39</v>
      </c>
      <c r="AB367" s="183">
        <v>638963.54</v>
      </c>
      <c r="AC367" s="183">
        <v>84772.56</v>
      </c>
      <c r="AD367" s="183">
        <v>14667.24</v>
      </c>
      <c r="AE367" s="183">
        <v>0</v>
      </c>
      <c r="AF367" s="183">
        <v>2464975.61</v>
      </c>
      <c r="AG367" s="183">
        <v>0</v>
      </c>
      <c r="AH367" s="183">
        <v>0</v>
      </c>
      <c r="AI367" s="183">
        <v>0</v>
      </c>
      <c r="AJ367" s="183">
        <v>254512.84</v>
      </c>
      <c r="AK367" s="183">
        <v>215921.44</v>
      </c>
      <c r="AL367" s="183">
        <v>457039.02</v>
      </c>
      <c r="AM367" s="183">
        <v>158801.49</v>
      </c>
      <c r="AN367" s="183">
        <v>33717.300000000003</v>
      </c>
      <c r="AO367" s="183">
        <v>89232.07</v>
      </c>
      <c r="AP367" s="183">
        <v>801644.6</v>
      </c>
      <c r="AQ367" s="183">
        <v>127938.83</v>
      </c>
      <c r="AR367" s="183">
        <v>830860.36</v>
      </c>
      <c r="AS367" s="183">
        <v>445277.23</v>
      </c>
      <c r="AT367" s="183">
        <v>741745.57</v>
      </c>
      <c r="AU367" s="183">
        <v>0</v>
      </c>
      <c r="AV367" s="183">
        <v>0</v>
      </c>
      <c r="AW367" s="183">
        <v>42897.65</v>
      </c>
      <c r="AX367" s="183">
        <v>118117.24</v>
      </c>
      <c r="AY367" s="183">
        <v>71275.289999999994</v>
      </c>
      <c r="AZ367" s="183">
        <v>137842.79</v>
      </c>
      <c r="BA367" s="183">
        <v>21831.56</v>
      </c>
      <c r="BB367" s="183">
        <v>0</v>
      </c>
      <c r="BC367" s="183">
        <v>377067.73</v>
      </c>
      <c r="BD367" s="183">
        <v>0</v>
      </c>
      <c r="BE367" s="183">
        <v>0</v>
      </c>
      <c r="BF367" s="183">
        <v>0</v>
      </c>
      <c r="BG367" s="183">
        <v>0</v>
      </c>
      <c r="BH367" s="183">
        <v>2150344.2799</v>
      </c>
      <c r="BI367" s="183">
        <v>0</v>
      </c>
      <c r="BJ367" s="183">
        <v>121185.11</v>
      </c>
      <c r="BK367" s="183">
        <v>0</v>
      </c>
      <c r="BL367" s="183">
        <v>0</v>
      </c>
      <c r="BM367" s="183">
        <v>2386078.4300000002</v>
      </c>
      <c r="BN367" s="183">
        <v>114428.83</v>
      </c>
      <c r="BO367" s="183">
        <v>0</v>
      </c>
      <c r="BP367" s="183">
        <v>58020.01</v>
      </c>
      <c r="BQ367" s="183">
        <v>0</v>
      </c>
      <c r="BR367" s="183">
        <v>0</v>
      </c>
      <c r="BS367" s="183">
        <v>0</v>
      </c>
      <c r="BT367" s="183">
        <v>0</v>
      </c>
      <c r="BU367" s="183">
        <v>0</v>
      </c>
      <c r="BV367" s="183">
        <v>515476.41</v>
      </c>
      <c r="BW367" s="183">
        <v>684488.09</v>
      </c>
      <c r="BX367" s="183">
        <v>0</v>
      </c>
      <c r="BY367" s="183">
        <v>1853947.59</v>
      </c>
      <c r="BZ367" s="183">
        <v>71756.639999999999</v>
      </c>
      <c r="CA367" s="183">
        <v>0</v>
      </c>
      <c r="CB367" s="183">
        <v>0</v>
      </c>
      <c r="CC367" s="205">
        <f t="shared" si="52"/>
        <v>47263384.199899994</v>
      </c>
      <c r="CD367" s="101"/>
      <c r="CE367" s="101"/>
      <c r="CF367" s="101"/>
      <c r="CG367" s="101"/>
      <c r="CH367" s="101"/>
      <c r="CI367" s="101"/>
    </row>
    <row r="368" spans="1:87" s="102" customFormat="1" ht="22.5" customHeight="1">
      <c r="A368" s="134" t="s">
        <v>1651</v>
      </c>
      <c r="B368" s="295" t="s">
        <v>53</v>
      </c>
      <c r="C368" s="296" t="s">
        <v>54</v>
      </c>
      <c r="D368" s="297">
        <v>53020</v>
      </c>
      <c r="E368" s="103" t="s">
        <v>957</v>
      </c>
      <c r="F368" s="298" t="s">
        <v>1016</v>
      </c>
      <c r="G368" s="299" t="s">
        <v>1017</v>
      </c>
      <c r="H368" s="204">
        <v>13150831.619999999</v>
      </c>
      <c r="I368" s="183">
        <v>139253.10999999999</v>
      </c>
      <c r="J368" s="183">
        <v>44278.27</v>
      </c>
      <c r="K368" s="183">
        <v>58175</v>
      </c>
      <c r="L368" s="183">
        <v>71955.83</v>
      </c>
      <c r="M368" s="183">
        <v>1433895.07</v>
      </c>
      <c r="N368" s="183">
        <v>4432980.9000000004</v>
      </c>
      <c r="O368" s="183">
        <v>10033.31</v>
      </c>
      <c r="P368" s="183">
        <v>0</v>
      </c>
      <c r="Q368" s="183">
        <v>11241257.93</v>
      </c>
      <c r="R368" s="183">
        <v>99254.1</v>
      </c>
      <c r="S368" s="183">
        <v>2955346.1</v>
      </c>
      <c r="T368" s="183">
        <v>0</v>
      </c>
      <c r="U368" s="183">
        <v>2988265.1</v>
      </c>
      <c r="V368" s="183">
        <v>0</v>
      </c>
      <c r="W368" s="183">
        <v>59064.669800000003</v>
      </c>
      <c r="X368" s="183">
        <v>0</v>
      </c>
      <c r="Y368" s="183">
        <v>150688.88</v>
      </c>
      <c r="Z368" s="183">
        <v>1994845.85</v>
      </c>
      <c r="AA368" s="183">
        <v>0</v>
      </c>
      <c r="AB368" s="183">
        <v>667913.56999999995</v>
      </c>
      <c r="AC368" s="183">
        <v>26399.52</v>
      </c>
      <c r="AD368" s="183">
        <v>11468.7</v>
      </c>
      <c r="AE368" s="183">
        <v>0</v>
      </c>
      <c r="AF368" s="183">
        <v>77457.11</v>
      </c>
      <c r="AG368" s="183">
        <v>1231815.8</v>
      </c>
      <c r="AH368" s="183">
        <v>0</v>
      </c>
      <c r="AI368" s="183">
        <v>0</v>
      </c>
      <c r="AJ368" s="183">
        <v>83902.27</v>
      </c>
      <c r="AK368" s="183">
        <v>171872.55</v>
      </c>
      <c r="AL368" s="183">
        <v>186506.87</v>
      </c>
      <c r="AM368" s="183">
        <v>294093.43</v>
      </c>
      <c r="AN368" s="183">
        <v>41010.639999999999</v>
      </c>
      <c r="AO368" s="183">
        <v>983136.18</v>
      </c>
      <c r="AP368" s="183">
        <v>185363.76</v>
      </c>
      <c r="AQ368" s="183">
        <v>83189.33</v>
      </c>
      <c r="AR368" s="183">
        <v>0</v>
      </c>
      <c r="AS368" s="183">
        <v>61387.68</v>
      </c>
      <c r="AT368" s="183">
        <v>200687.43</v>
      </c>
      <c r="AU368" s="183">
        <v>0</v>
      </c>
      <c r="AV368" s="183">
        <v>0</v>
      </c>
      <c r="AW368" s="183">
        <v>0</v>
      </c>
      <c r="AX368" s="183">
        <v>0</v>
      </c>
      <c r="AY368" s="183">
        <v>109478.05</v>
      </c>
      <c r="AZ368" s="183">
        <v>0</v>
      </c>
      <c r="BA368" s="183">
        <v>61498.82</v>
      </c>
      <c r="BB368" s="183">
        <v>0</v>
      </c>
      <c r="BC368" s="183">
        <v>0</v>
      </c>
      <c r="BD368" s="183">
        <v>656517.6</v>
      </c>
      <c r="BE368" s="183">
        <v>0</v>
      </c>
      <c r="BF368" s="183">
        <v>4420273.33</v>
      </c>
      <c r="BG368" s="183">
        <v>0</v>
      </c>
      <c r="BH368" s="183">
        <v>359071.09</v>
      </c>
      <c r="BI368" s="183">
        <v>390495.83</v>
      </c>
      <c r="BJ368" s="183">
        <v>79710.16</v>
      </c>
      <c r="BK368" s="183">
        <v>112019.71</v>
      </c>
      <c r="BL368" s="183">
        <v>93724.51</v>
      </c>
      <c r="BM368" s="183">
        <v>1356646.08</v>
      </c>
      <c r="BN368" s="183">
        <v>4004757</v>
      </c>
      <c r="BO368" s="183">
        <v>446465.53</v>
      </c>
      <c r="BP368" s="183">
        <v>48044.26</v>
      </c>
      <c r="BQ368" s="183">
        <v>271136.61</v>
      </c>
      <c r="BR368" s="183">
        <v>1189185.3500000001</v>
      </c>
      <c r="BS368" s="183">
        <v>556004.66</v>
      </c>
      <c r="BT368" s="183">
        <v>5718329.6600000001</v>
      </c>
      <c r="BU368" s="183">
        <v>173659.05</v>
      </c>
      <c r="BV368" s="183">
        <v>13009.1</v>
      </c>
      <c r="BW368" s="183">
        <v>175894.62</v>
      </c>
      <c r="BX368" s="183">
        <v>47709.21</v>
      </c>
      <c r="BY368" s="183">
        <v>72728.37</v>
      </c>
      <c r="BZ368" s="183">
        <v>871733.25</v>
      </c>
      <c r="CA368" s="183">
        <v>24628.42</v>
      </c>
      <c r="CB368" s="183">
        <v>22843.63</v>
      </c>
      <c r="CC368" s="205">
        <f t="shared" si="52"/>
        <v>64411894.479799978</v>
      </c>
      <c r="CD368" s="101"/>
      <c r="CE368" s="101"/>
      <c r="CF368" s="101"/>
      <c r="CG368" s="101"/>
      <c r="CH368" s="101"/>
      <c r="CI368" s="101"/>
    </row>
    <row r="369" spans="1:87" s="102" customFormat="1" ht="22.5" customHeight="1">
      <c r="A369" s="134" t="s">
        <v>1651</v>
      </c>
      <c r="B369" s="295" t="s">
        <v>53</v>
      </c>
      <c r="C369" s="296" t="s">
        <v>54</v>
      </c>
      <c r="D369" s="297">
        <v>53020</v>
      </c>
      <c r="E369" s="103" t="s">
        <v>957</v>
      </c>
      <c r="F369" s="298" t="s">
        <v>1018</v>
      </c>
      <c r="G369" s="299" t="s">
        <v>1019</v>
      </c>
      <c r="H369" s="204">
        <v>26254.03</v>
      </c>
      <c r="I369" s="183">
        <v>468258.21</v>
      </c>
      <c r="J369" s="183">
        <v>396513.36</v>
      </c>
      <c r="K369" s="183">
        <v>209026</v>
      </c>
      <c r="L369" s="183">
        <v>0</v>
      </c>
      <c r="M369" s="183">
        <v>56168.77</v>
      </c>
      <c r="N369" s="183">
        <v>0</v>
      </c>
      <c r="O369" s="183">
        <v>0</v>
      </c>
      <c r="P369" s="183">
        <v>0</v>
      </c>
      <c r="Q369" s="183">
        <v>2075923.94</v>
      </c>
      <c r="R369" s="183">
        <v>9838.84</v>
      </c>
      <c r="S369" s="183">
        <v>0</v>
      </c>
      <c r="T369" s="183">
        <v>0</v>
      </c>
      <c r="U369" s="183">
        <v>133798.62</v>
      </c>
      <c r="V369" s="183">
        <v>0</v>
      </c>
      <c r="W369" s="183">
        <v>33600.009899999997</v>
      </c>
      <c r="X369" s="183">
        <v>0</v>
      </c>
      <c r="Y369" s="183">
        <v>0</v>
      </c>
      <c r="Z369" s="183">
        <v>904.34</v>
      </c>
      <c r="AA369" s="183">
        <v>0</v>
      </c>
      <c r="AB369" s="183">
        <v>1029316.18</v>
      </c>
      <c r="AC369" s="183">
        <v>128981.7</v>
      </c>
      <c r="AD369" s="183">
        <v>39651.56</v>
      </c>
      <c r="AE369" s="183">
        <v>0</v>
      </c>
      <c r="AF369" s="183">
        <v>126438</v>
      </c>
      <c r="AG369" s="183">
        <v>587048.19999999995</v>
      </c>
      <c r="AH369" s="183">
        <v>0</v>
      </c>
      <c r="AI369" s="183">
        <v>0</v>
      </c>
      <c r="AJ369" s="183">
        <v>29422.27</v>
      </c>
      <c r="AK369" s="183">
        <v>378044.21</v>
      </c>
      <c r="AL369" s="183">
        <v>45187.23</v>
      </c>
      <c r="AM369" s="183">
        <v>108591.89</v>
      </c>
      <c r="AN369" s="183">
        <v>122937.46</v>
      </c>
      <c r="AO369" s="183">
        <v>564535.93000000005</v>
      </c>
      <c r="AP369" s="183">
        <v>49309.83</v>
      </c>
      <c r="AQ369" s="183">
        <v>208338.35</v>
      </c>
      <c r="AR369" s="183">
        <v>384010.55</v>
      </c>
      <c r="AS369" s="183">
        <v>54804.33</v>
      </c>
      <c r="AT369" s="183">
        <v>24836.79</v>
      </c>
      <c r="AU369" s="183">
        <v>0</v>
      </c>
      <c r="AV369" s="183">
        <v>0</v>
      </c>
      <c r="AW369" s="183">
        <v>210578.4</v>
      </c>
      <c r="AX369" s="183">
        <v>0</v>
      </c>
      <c r="AY369" s="183">
        <v>33707.870000000003</v>
      </c>
      <c r="AZ369" s="183">
        <v>15796.35</v>
      </c>
      <c r="BA369" s="183">
        <v>28536.89</v>
      </c>
      <c r="BB369" s="183">
        <v>0</v>
      </c>
      <c r="BC369" s="183">
        <v>98366.7</v>
      </c>
      <c r="BD369" s="183">
        <v>304301.25</v>
      </c>
      <c r="BE369" s="183">
        <v>0</v>
      </c>
      <c r="BF369" s="183">
        <v>0</v>
      </c>
      <c r="BG369" s="183">
        <v>0</v>
      </c>
      <c r="BH369" s="183">
        <v>1252012.31</v>
      </c>
      <c r="BI369" s="183">
        <v>279864.38</v>
      </c>
      <c r="BJ369" s="183">
        <v>43934.45</v>
      </c>
      <c r="BK369" s="183">
        <v>16347.6</v>
      </c>
      <c r="BL369" s="183">
        <v>0</v>
      </c>
      <c r="BM369" s="183">
        <v>320433.87</v>
      </c>
      <c r="BN369" s="183">
        <v>322621.56</v>
      </c>
      <c r="BO369" s="183">
        <v>166178.56</v>
      </c>
      <c r="BP369" s="183">
        <v>0</v>
      </c>
      <c r="BQ369" s="183">
        <v>4462.26</v>
      </c>
      <c r="BR369" s="183">
        <v>355782.46</v>
      </c>
      <c r="BS369" s="183">
        <v>6879.36</v>
      </c>
      <c r="BT369" s="183">
        <v>447202.2</v>
      </c>
      <c r="BU369" s="183">
        <v>1223944.5</v>
      </c>
      <c r="BV369" s="183">
        <v>15406.25</v>
      </c>
      <c r="BW369" s="183">
        <v>145186.25</v>
      </c>
      <c r="BX369" s="183">
        <v>66463.38</v>
      </c>
      <c r="BY369" s="183">
        <v>52216.56</v>
      </c>
      <c r="BZ369" s="183">
        <v>125525.48</v>
      </c>
      <c r="CA369" s="183">
        <v>158075.63</v>
      </c>
      <c r="CB369" s="183">
        <v>69024.429999999993</v>
      </c>
      <c r="CC369" s="205">
        <f t="shared" si="52"/>
        <v>13054589.549900001</v>
      </c>
      <c r="CD369" s="101"/>
      <c r="CE369" s="101"/>
      <c r="CF369" s="101"/>
      <c r="CG369" s="101"/>
      <c r="CH369" s="101"/>
      <c r="CI369" s="101"/>
    </row>
    <row r="370" spans="1:87" s="102" customFormat="1" ht="22.5" customHeight="1">
      <c r="A370" s="134" t="s">
        <v>1651</v>
      </c>
      <c r="B370" s="295" t="s">
        <v>53</v>
      </c>
      <c r="C370" s="296" t="s">
        <v>54</v>
      </c>
      <c r="D370" s="297">
        <v>53020</v>
      </c>
      <c r="E370" s="103" t="s">
        <v>957</v>
      </c>
      <c r="F370" s="298" t="s">
        <v>1020</v>
      </c>
      <c r="G370" s="299" t="s">
        <v>1021</v>
      </c>
      <c r="H370" s="204">
        <v>0</v>
      </c>
      <c r="I370" s="183">
        <v>0</v>
      </c>
      <c r="J370" s="183">
        <v>8122.54</v>
      </c>
      <c r="K370" s="183">
        <v>0</v>
      </c>
      <c r="L370" s="183">
        <v>0</v>
      </c>
      <c r="M370" s="183">
        <v>820.82</v>
      </c>
      <c r="N370" s="183">
        <v>0</v>
      </c>
      <c r="O370" s="183">
        <v>0</v>
      </c>
      <c r="P370" s="183">
        <v>0</v>
      </c>
      <c r="Q370" s="183">
        <v>0</v>
      </c>
      <c r="R370" s="183">
        <v>0</v>
      </c>
      <c r="S370" s="183">
        <v>0</v>
      </c>
      <c r="T370" s="183">
        <v>0</v>
      </c>
      <c r="U370" s="183">
        <v>0</v>
      </c>
      <c r="V370" s="183">
        <v>0</v>
      </c>
      <c r="W370" s="183">
        <v>0</v>
      </c>
      <c r="X370" s="183">
        <v>0</v>
      </c>
      <c r="Y370" s="183">
        <v>0</v>
      </c>
      <c r="Z370" s="183">
        <v>0</v>
      </c>
      <c r="AA370" s="183">
        <v>0</v>
      </c>
      <c r="AB370" s="183">
        <v>215664.74</v>
      </c>
      <c r="AC370" s="183">
        <v>0</v>
      </c>
      <c r="AD370" s="183">
        <v>0</v>
      </c>
      <c r="AE370" s="183">
        <v>0</v>
      </c>
      <c r="AF370" s="183">
        <v>27225.19</v>
      </c>
      <c r="AG370" s="183">
        <v>0</v>
      </c>
      <c r="AH370" s="183">
        <v>0</v>
      </c>
      <c r="AI370" s="183">
        <v>0</v>
      </c>
      <c r="AJ370" s="183">
        <v>0</v>
      </c>
      <c r="AK370" s="183">
        <v>0</v>
      </c>
      <c r="AL370" s="183">
        <v>79255</v>
      </c>
      <c r="AM370" s="183">
        <v>0</v>
      </c>
      <c r="AN370" s="183">
        <v>0</v>
      </c>
      <c r="AO370" s="183">
        <v>0</v>
      </c>
      <c r="AP370" s="183">
        <v>0</v>
      </c>
      <c r="AQ370" s="183">
        <v>0</v>
      </c>
      <c r="AR370" s="183">
        <v>0</v>
      </c>
      <c r="AS370" s="183">
        <v>0</v>
      </c>
      <c r="AT370" s="183">
        <v>52147.53</v>
      </c>
      <c r="AU370" s="183">
        <v>0</v>
      </c>
      <c r="AV370" s="183">
        <v>0</v>
      </c>
      <c r="AW370" s="183">
        <v>3983.63</v>
      </c>
      <c r="AX370" s="183">
        <v>0</v>
      </c>
      <c r="AY370" s="183">
        <v>0</v>
      </c>
      <c r="AZ370" s="183">
        <v>0</v>
      </c>
      <c r="BA370" s="183">
        <v>0</v>
      </c>
      <c r="BB370" s="183">
        <v>0</v>
      </c>
      <c r="BC370" s="183">
        <v>0</v>
      </c>
      <c r="BD370" s="183">
        <v>0</v>
      </c>
      <c r="BE370" s="183">
        <v>1460.15</v>
      </c>
      <c r="BF370" s="183">
        <v>0</v>
      </c>
      <c r="BG370" s="183">
        <v>0</v>
      </c>
      <c r="BH370" s="183">
        <v>0</v>
      </c>
      <c r="BI370" s="183">
        <v>208575.94</v>
      </c>
      <c r="BJ370" s="183">
        <v>0</v>
      </c>
      <c r="BK370" s="183">
        <v>0</v>
      </c>
      <c r="BL370" s="183">
        <v>0</v>
      </c>
      <c r="BM370" s="183">
        <v>0</v>
      </c>
      <c r="BN370" s="183">
        <v>77426.22</v>
      </c>
      <c r="BO370" s="183">
        <v>56387.040000000001</v>
      </c>
      <c r="BP370" s="183">
        <v>0</v>
      </c>
      <c r="BQ370" s="183">
        <v>99717.68</v>
      </c>
      <c r="BR370" s="183">
        <v>6723.81</v>
      </c>
      <c r="BS370" s="183">
        <v>0</v>
      </c>
      <c r="BT370" s="183">
        <v>0</v>
      </c>
      <c r="BU370" s="183">
        <v>0</v>
      </c>
      <c r="BV370" s="183">
        <v>0</v>
      </c>
      <c r="BW370" s="183">
        <v>0</v>
      </c>
      <c r="BX370" s="183">
        <v>8726.3799999999992</v>
      </c>
      <c r="BY370" s="183">
        <v>0</v>
      </c>
      <c r="BZ370" s="183">
        <v>0</v>
      </c>
      <c r="CA370" s="183">
        <v>0</v>
      </c>
      <c r="CB370" s="183">
        <v>0</v>
      </c>
      <c r="CC370" s="205">
        <f t="shared" si="52"/>
        <v>846236.67</v>
      </c>
      <c r="CD370" s="101"/>
      <c r="CE370" s="101"/>
      <c r="CF370" s="101"/>
      <c r="CG370" s="101"/>
      <c r="CH370" s="101"/>
      <c r="CI370" s="101"/>
    </row>
    <row r="371" spans="1:87" s="102" customFormat="1" ht="22.5" customHeight="1">
      <c r="A371" s="134" t="s">
        <v>1651</v>
      </c>
      <c r="B371" s="295" t="s">
        <v>53</v>
      </c>
      <c r="C371" s="296" t="s">
        <v>54</v>
      </c>
      <c r="D371" s="297">
        <v>53020</v>
      </c>
      <c r="E371" s="103" t="s">
        <v>957</v>
      </c>
      <c r="F371" s="298" t="s">
        <v>1022</v>
      </c>
      <c r="G371" s="299" t="s">
        <v>1023</v>
      </c>
      <c r="H371" s="204">
        <v>0</v>
      </c>
      <c r="I371" s="183">
        <v>0</v>
      </c>
      <c r="J371" s="183">
        <v>181347.82</v>
      </c>
      <c r="K371" s="183">
        <v>0</v>
      </c>
      <c r="L371" s="183">
        <v>0</v>
      </c>
      <c r="M371" s="183">
        <v>0</v>
      </c>
      <c r="N371" s="183">
        <v>0</v>
      </c>
      <c r="O371" s="183">
        <v>0</v>
      </c>
      <c r="P371" s="183">
        <v>0</v>
      </c>
      <c r="Q371" s="183">
        <v>0</v>
      </c>
      <c r="R371" s="183">
        <v>38718.35</v>
      </c>
      <c r="S371" s="183">
        <v>0</v>
      </c>
      <c r="T371" s="183">
        <v>0</v>
      </c>
      <c r="U371" s="183">
        <v>187461.08</v>
      </c>
      <c r="V371" s="183">
        <v>0</v>
      </c>
      <c r="W371" s="183">
        <v>0</v>
      </c>
      <c r="X371" s="183">
        <v>0</v>
      </c>
      <c r="Y371" s="183">
        <v>0</v>
      </c>
      <c r="Z371" s="183">
        <v>0</v>
      </c>
      <c r="AA371" s="183">
        <v>0</v>
      </c>
      <c r="AB371" s="183">
        <v>0</v>
      </c>
      <c r="AC371" s="183">
        <v>0</v>
      </c>
      <c r="AD371" s="183">
        <v>0</v>
      </c>
      <c r="AE371" s="183">
        <v>0</v>
      </c>
      <c r="AF371" s="183">
        <v>0</v>
      </c>
      <c r="AG371" s="183">
        <v>0</v>
      </c>
      <c r="AH371" s="183">
        <v>0</v>
      </c>
      <c r="AI371" s="183">
        <v>0</v>
      </c>
      <c r="AJ371" s="183">
        <v>0</v>
      </c>
      <c r="AK371" s="183">
        <v>33068.92</v>
      </c>
      <c r="AL371" s="183">
        <v>0</v>
      </c>
      <c r="AM371" s="183">
        <v>158430.9</v>
      </c>
      <c r="AN371" s="183">
        <v>4656.41</v>
      </c>
      <c r="AO371" s="183">
        <v>0</v>
      </c>
      <c r="AP371" s="183">
        <v>0</v>
      </c>
      <c r="AQ371" s="183">
        <v>0</v>
      </c>
      <c r="AR371" s="183">
        <v>0</v>
      </c>
      <c r="AS371" s="183">
        <v>0</v>
      </c>
      <c r="AT371" s="183">
        <v>0</v>
      </c>
      <c r="AU371" s="183">
        <v>0</v>
      </c>
      <c r="AV371" s="183">
        <v>0</v>
      </c>
      <c r="AW371" s="183">
        <v>14407.34</v>
      </c>
      <c r="AX371" s="183">
        <v>184732.62</v>
      </c>
      <c r="AY371" s="183">
        <v>0</v>
      </c>
      <c r="AZ371" s="183">
        <v>0</v>
      </c>
      <c r="BA371" s="183">
        <v>0</v>
      </c>
      <c r="BB371" s="183">
        <v>0</v>
      </c>
      <c r="BC371" s="183">
        <v>0</v>
      </c>
      <c r="BD371" s="183">
        <v>0</v>
      </c>
      <c r="BE371" s="183">
        <v>0</v>
      </c>
      <c r="BF371" s="183">
        <v>0</v>
      </c>
      <c r="BG371" s="183">
        <v>0</v>
      </c>
      <c r="BH371" s="183">
        <v>0</v>
      </c>
      <c r="BI371" s="183">
        <v>28248</v>
      </c>
      <c r="BJ371" s="183">
        <v>33945.15</v>
      </c>
      <c r="BK371" s="183">
        <v>0</v>
      </c>
      <c r="BL371" s="183">
        <v>0</v>
      </c>
      <c r="BM371" s="183">
        <v>0</v>
      </c>
      <c r="BN371" s="183">
        <v>15459.9</v>
      </c>
      <c r="BO371" s="183">
        <v>9005.17</v>
      </c>
      <c r="BP371" s="183">
        <v>0</v>
      </c>
      <c r="BQ371" s="183">
        <v>0</v>
      </c>
      <c r="BR371" s="183">
        <v>19944.900000000001</v>
      </c>
      <c r="BS371" s="183">
        <v>0</v>
      </c>
      <c r="BT371" s="183">
        <v>0</v>
      </c>
      <c r="BU371" s="183">
        <v>0</v>
      </c>
      <c r="BV371" s="183">
        <v>0</v>
      </c>
      <c r="BW371" s="183">
        <v>0</v>
      </c>
      <c r="BX371" s="183">
        <v>36501.870000000003</v>
      </c>
      <c r="BY371" s="183">
        <v>54541.63</v>
      </c>
      <c r="BZ371" s="183">
        <v>494334.16</v>
      </c>
      <c r="CA371" s="183">
        <v>0</v>
      </c>
      <c r="CB371" s="183">
        <v>0</v>
      </c>
      <c r="CC371" s="205">
        <f t="shared" si="52"/>
        <v>1494804.22</v>
      </c>
      <c r="CD371" s="101"/>
      <c r="CE371" s="101"/>
      <c r="CF371" s="101"/>
      <c r="CG371" s="101"/>
      <c r="CH371" s="101"/>
      <c r="CI371" s="101"/>
    </row>
    <row r="372" spans="1:87" s="102" customFormat="1" ht="22.5" customHeight="1">
      <c r="A372" s="134" t="s">
        <v>1651</v>
      </c>
      <c r="B372" s="295" t="s">
        <v>53</v>
      </c>
      <c r="C372" s="296" t="s">
        <v>54</v>
      </c>
      <c r="D372" s="297">
        <v>53020</v>
      </c>
      <c r="E372" s="103" t="s">
        <v>957</v>
      </c>
      <c r="F372" s="298" t="s">
        <v>1024</v>
      </c>
      <c r="G372" s="299" t="s">
        <v>1025</v>
      </c>
      <c r="H372" s="204">
        <v>0</v>
      </c>
      <c r="I372" s="183">
        <v>399706.25</v>
      </c>
      <c r="J372" s="183">
        <v>13674.91</v>
      </c>
      <c r="K372" s="183">
        <v>0</v>
      </c>
      <c r="L372" s="183">
        <v>0</v>
      </c>
      <c r="M372" s="183">
        <v>245479.46</v>
      </c>
      <c r="N372" s="183">
        <v>107656.27</v>
      </c>
      <c r="O372" s="183">
        <v>0</v>
      </c>
      <c r="P372" s="183">
        <v>0</v>
      </c>
      <c r="Q372" s="183">
        <v>0</v>
      </c>
      <c r="R372" s="183">
        <v>0</v>
      </c>
      <c r="S372" s="183">
        <v>0</v>
      </c>
      <c r="T372" s="183">
        <v>0</v>
      </c>
      <c r="U372" s="183">
        <v>222512.99</v>
      </c>
      <c r="V372" s="183">
        <v>0</v>
      </c>
      <c r="W372" s="183">
        <v>0</v>
      </c>
      <c r="X372" s="183">
        <v>0</v>
      </c>
      <c r="Y372" s="183">
        <v>0</v>
      </c>
      <c r="Z372" s="183">
        <v>0</v>
      </c>
      <c r="AA372" s="183">
        <v>0</v>
      </c>
      <c r="AB372" s="183">
        <v>10178.129999999999</v>
      </c>
      <c r="AC372" s="183">
        <v>0</v>
      </c>
      <c r="AD372" s="183">
        <v>0</v>
      </c>
      <c r="AE372" s="183">
        <v>0</v>
      </c>
      <c r="AF372" s="183">
        <v>0</v>
      </c>
      <c r="AG372" s="183">
        <v>0</v>
      </c>
      <c r="AH372" s="183">
        <v>0</v>
      </c>
      <c r="AI372" s="183">
        <v>0</v>
      </c>
      <c r="AJ372" s="183">
        <v>0</v>
      </c>
      <c r="AK372" s="183">
        <v>0</v>
      </c>
      <c r="AL372" s="183">
        <v>8030</v>
      </c>
      <c r="AM372" s="183">
        <v>0</v>
      </c>
      <c r="AN372" s="183">
        <v>41925.85</v>
      </c>
      <c r="AO372" s="183">
        <v>16787.22</v>
      </c>
      <c r="AP372" s="183">
        <v>0</v>
      </c>
      <c r="AQ372" s="183">
        <v>0</v>
      </c>
      <c r="AR372" s="183">
        <v>0</v>
      </c>
      <c r="AS372" s="183">
        <v>72745.97</v>
      </c>
      <c r="AT372" s="183">
        <v>0</v>
      </c>
      <c r="AU372" s="183">
        <v>0</v>
      </c>
      <c r="AV372" s="183">
        <v>112184.05</v>
      </c>
      <c r="AW372" s="183">
        <v>32736.63</v>
      </c>
      <c r="AX372" s="183">
        <v>0</v>
      </c>
      <c r="AY372" s="183">
        <v>0</v>
      </c>
      <c r="AZ372" s="183">
        <v>0</v>
      </c>
      <c r="BA372" s="183">
        <v>39153.94</v>
      </c>
      <c r="BB372" s="183">
        <v>0</v>
      </c>
      <c r="BC372" s="183">
        <v>124357.09</v>
      </c>
      <c r="BD372" s="183">
        <v>0</v>
      </c>
      <c r="BE372" s="183">
        <v>0</v>
      </c>
      <c r="BF372" s="183">
        <v>0</v>
      </c>
      <c r="BG372" s="183">
        <v>0</v>
      </c>
      <c r="BH372" s="183">
        <v>115733.61</v>
      </c>
      <c r="BI372" s="183">
        <v>282035.40000000002</v>
      </c>
      <c r="BJ372" s="183">
        <v>0</v>
      </c>
      <c r="BK372" s="183">
        <v>0</v>
      </c>
      <c r="BL372" s="183">
        <v>0</v>
      </c>
      <c r="BM372" s="183">
        <v>403319.21</v>
      </c>
      <c r="BN372" s="183">
        <v>136504.9</v>
      </c>
      <c r="BO372" s="183">
        <v>12312.15</v>
      </c>
      <c r="BP372" s="183">
        <v>0</v>
      </c>
      <c r="BQ372" s="183">
        <v>0</v>
      </c>
      <c r="BR372" s="183">
        <v>0</v>
      </c>
      <c r="BS372" s="183">
        <v>0</v>
      </c>
      <c r="BT372" s="183">
        <v>0</v>
      </c>
      <c r="BU372" s="183">
        <v>0</v>
      </c>
      <c r="BV372" s="183">
        <v>0</v>
      </c>
      <c r="BW372" s="183">
        <v>96941.9</v>
      </c>
      <c r="BX372" s="183">
        <v>86678.61</v>
      </c>
      <c r="BY372" s="183">
        <v>30634.89</v>
      </c>
      <c r="BZ372" s="183">
        <v>0</v>
      </c>
      <c r="CA372" s="183">
        <v>0</v>
      </c>
      <c r="CB372" s="183">
        <v>14115.01</v>
      </c>
      <c r="CC372" s="205">
        <f t="shared" si="52"/>
        <v>2625404.4399999995</v>
      </c>
      <c r="CD372" s="101"/>
      <c r="CE372" s="101"/>
      <c r="CF372" s="101"/>
      <c r="CG372" s="101"/>
      <c r="CH372" s="101"/>
      <c r="CI372" s="101"/>
    </row>
    <row r="373" spans="1:87" s="102" customFormat="1" ht="22.5" customHeight="1">
      <c r="A373" s="134" t="s">
        <v>1651</v>
      </c>
      <c r="B373" s="295" t="s">
        <v>53</v>
      </c>
      <c r="C373" s="296" t="s">
        <v>54</v>
      </c>
      <c r="D373" s="297">
        <v>53020</v>
      </c>
      <c r="E373" s="103" t="s">
        <v>957</v>
      </c>
      <c r="F373" s="298" t="s">
        <v>1026</v>
      </c>
      <c r="G373" s="299" t="s">
        <v>1027</v>
      </c>
      <c r="H373" s="204">
        <v>0</v>
      </c>
      <c r="I373" s="204">
        <v>0</v>
      </c>
      <c r="J373" s="204">
        <v>0</v>
      </c>
      <c r="K373" s="204">
        <v>0</v>
      </c>
      <c r="L373" s="204">
        <v>0</v>
      </c>
      <c r="M373" s="204">
        <v>0</v>
      </c>
      <c r="N373" s="204">
        <v>0</v>
      </c>
      <c r="O373" s="204">
        <v>0</v>
      </c>
      <c r="P373" s="204">
        <v>0</v>
      </c>
      <c r="Q373" s="204">
        <v>0</v>
      </c>
      <c r="R373" s="204">
        <v>0</v>
      </c>
      <c r="S373" s="204">
        <v>0</v>
      </c>
      <c r="T373" s="204">
        <v>0</v>
      </c>
      <c r="U373" s="204">
        <v>0</v>
      </c>
      <c r="V373" s="204">
        <v>0</v>
      </c>
      <c r="W373" s="204">
        <v>0</v>
      </c>
      <c r="X373" s="204">
        <v>0</v>
      </c>
      <c r="Y373" s="204">
        <v>0</v>
      </c>
      <c r="Z373" s="204">
        <v>0</v>
      </c>
      <c r="AA373" s="204">
        <v>0</v>
      </c>
      <c r="AB373" s="204">
        <v>6762.85</v>
      </c>
      <c r="AC373" s="204">
        <v>0</v>
      </c>
      <c r="AD373" s="204">
        <v>0</v>
      </c>
      <c r="AE373" s="204">
        <v>0</v>
      </c>
      <c r="AF373" s="204">
        <v>0</v>
      </c>
      <c r="AG373" s="204">
        <v>0</v>
      </c>
      <c r="AH373" s="204">
        <v>0</v>
      </c>
      <c r="AI373" s="204">
        <v>0</v>
      </c>
      <c r="AJ373" s="204">
        <v>0</v>
      </c>
      <c r="AK373" s="204">
        <v>0</v>
      </c>
      <c r="AL373" s="204">
        <v>0</v>
      </c>
      <c r="AM373" s="204">
        <v>0</v>
      </c>
      <c r="AN373" s="204">
        <v>0</v>
      </c>
      <c r="AO373" s="204">
        <v>0</v>
      </c>
      <c r="AP373" s="204">
        <v>0</v>
      </c>
      <c r="AQ373" s="204">
        <v>0</v>
      </c>
      <c r="AR373" s="204">
        <v>0</v>
      </c>
      <c r="AS373" s="204">
        <v>0</v>
      </c>
      <c r="AT373" s="204">
        <v>0</v>
      </c>
      <c r="AU373" s="204">
        <v>0</v>
      </c>
      <c r="AV373" s="204">
        <v>0</v>
      </c>
      <c r="AW373" s="204">
        <v>0</v>
      </c>
      <c r="AX373" s="204">
        <v>0</v>
      </c>
      <c r="AY373" s="204">
        <v>0</v>
      </c>
      <c r="AZ373" s="204">
        <v>0</v>
      </c>
      <c r="BA373" s="204">
        <v>0</v>
      </c>
      <c r="BB373" s="204">
        <v>0</v>
      </c>
      <c r="BC373" s="204">
        <v>10472.61</v>
      </c>
      <c r="BD373" s="204">
        <v>0</v>
      </c>
      <c r="BE373" s="204">
        <v>5819.55</v>
      </c>
      <c r="BF373" s="204">
        <v>0</v>
      </c>
      <c r="BG373" s="204">
        <v>0</v>
      </c>
      <c r="BH373" s="204">
        <v>0</v>
      </c>
      <c r="BI373" s="204">
        <v>0</v>
      </c>
      <c r="BJ373" s="204">
        <v>0</v>
      </c>
      <c r="BK373" s="204">
        <v>0</v>
      </c>
      <c r="BL373" s="204">
        <v>0</v>
      </c>
      <c r="BM373" s="204">
        <v>0</v>
      </c>
      <c r="BN373" s="204">
        <v>8427.5</v>
      </c>
      <c r="BO373" s="204">
        <v>0</v>
      </c>
      <c r="BP373" s="204">
        <v>0</v>
      </c>
      <c r="BQ373" s="204">
        <v>0</v>
      </c>
      <c r="BR373" s="204">
        <v>0</v>
      </c>
      <c r="BS373" s="204">
        <v>0</v>
      </c>
      <c r="BT373" s="204">
        <v>0</v>
      </c>
      <c r="BU373" s="204">
        <v>0</v>
      </c>
      <c r="BV373" s="204">
        <v>0</v>
      </c>
      <c r="BW373" s="204">
        <v>0</v>
      </c>
      <c r="BX373" s="204">
        <v>61945.61</v>
      </c>
      <c r="BY373" s="204">
        <v>0</v>
      </c>
      <c r="BZ373" s="204">
        <v>0</v>
      </c>
      <c r="CA373" s="204">
        <v>0</v>
      </c>
      <c r="CB373" s="204">
        <v>0</v>
      </c>
      <c r="CC373" s="205">
        <f t="shared" si="52"/>
        <v>93428.12</v>
      </c>
      <c r="CD373" s="101"/>
      <c r="CE373" s="101"/>
      <c r="CF373" s="101"/>
      <c r="CG373" s="101"/>
      <c r="CH373" s="101"/>
      <c r="CI373" s="101"/>
    </row>
    <row r="374" spans="1:87" s="102" customFormat="1" ht="22.5" customHeight="1">
      <c r="A374" s="134" t="s">
        <v>1651</v>
      </c>
      <c r="B374" s="295" t="s">
        <v>53</v>
      </c>
      <c r="C374" s="296" t="s">
        <v>54</v>
      </c>
      <c r="D374" s="297">
        <v>53020</v>
      </c>
      <c r="E374" s="103" t="s">
        <v>957</v>
      </c>
      <c r="F374" s="298" t="s">
        <v>1028</v>
      </c>
      <c r="G374" s="299" t="s">
        <v>1029</v>
      </c>
      <c r="H374" s="204">
        <v>0</v>
      </c>
      <c r="I374" s="183">
        <v>26807.89</v>
      </c>
      <c r="J374" s="183">
        <v>276203.11</v>
      </c>
      <c r="K374" s="183">
        <v>333745</v>
      </c>
      <c r="L374" s="183">
        <v>0</v>
      </c>
      <c r="M374" s="183">
        <v>47349.04</v>
      </c>
      <c r="N374" s="183">
        <v>0</v>
      </c>
      <c r="O374" s="183">
        <v>0</v>
      </c>
      <c r="P374" s="183">
        <v>0</v>
      </c>
      <c r="Q374" s="183">
        <v>0</v>
      </c>
      <c r="R374" s="183">
        <v>109054.99</v>
      </c>
      <c r="S374" s="183">
        <v>0</v>
      </c>
      <c r="T374" s="183">
        <v>102663</v>
      </c>
      <c r="U374" s="183">
        <v>0</v>
      </c>
      <c r="V374" s="183">
        <v>0</v>
      </c>
      <c r="W374" s="183">
        <v>0</v>
      </c>
      <c r="X374" s="183">
        <v>248997.21</v>
      </c>
      <c r="Y374" s="183">
        <v>0</v>
      </c>
      <c r="Z374" s="183">
        <v>0</v>
      </c>
      <c r="AA374" s="183">
        <v>0</v>
      </c>
      <c r="AB374" s="183">
        <v>208258.51</v>
      </c>
      <c r="AC374" s="183">
        <v>21708</v>
      </c>
      <c r="AD374" s="183">
        <v>0</v>
      </c>
      <c r="AE374" s="183">
        <v>0</v>
      </c>
      <c r="AF374" s="183">
        <v>0</v>
      </c>
      <c r="AG374" s="183">
        <v>0</v>
      </c>
      <c r="AH374" s="183">
        <v>0</v>
      </c>
      <c r="AI374" s="183">
        <v>0</v>
      </c>
      <c r="AJ374" s="183">
        <v>0</v>
      </c>
      <c r="AK374" s="183">
        <v>0</v>
      </c>
      <c r="AL374" s="183">
        <v>205642.58</v>
      </c>
      <c r="AM374" s="183">
        <v>83191.8</v>
      </c>
      <c r="AN374" s="183">
        <v>0</v>
      </c>
      <c r="AO374" s="183">
        <v>120745.01</v>
      </c>
      <c r="AP374" s="183">
        <v>0</v>
      </c>
      <c r="AQ374" s="183">
        <v>87055.46</v>
      </c>
      <c r="AR374" s="183">
        <v>130560.01</v>
      </c>
      <c r="AS374" s="183">
        <v>108487.81</v>
      </c>
      <c r="AT374" s="183">
        <v>41272.68</v>
      </c>
      <c r="AU374" s="183">
        <v>0</v>
      </c>
      <c r="AV374" s="183">
        <v>0</v>
      </c>
      <c r="AW374" s="183">
        <v>4418.57</v>
      </c>
      <c r="AX374" s="183">
        <v>129944.36</v>
      </c>
      <c r="AY374" s="183">
        <v>0</v>
      </c>
      <c r="AZ374" s="183">
        <v>0</v>
      </c>
      <c r="BA374" s="183">
        <v>0</v>
      </c>
      <c r="BB374" s="183">
        <v>0</v>
      </c>
      <c r="BC374" s="183">
        <v>770415.69</v>
      </c>
      <c r="BD374" s="183">
        <v>0</v>
      </c>
      <c r="BE374" s="183">
        <v>197464.46</v>
      </c>
      <c r="BF374" s="183">
        <v>0</v>
      </c>
      <c r="BG374" s="183">
        <v>0</v>
      </c>
      <c r="BH374" s="183">
        <v>41048.300000000003</v>
      </c>
      <c r="BI374" s="183">
        <v>33678.33</v>
      </c>
      <c r="BJ374" s="183">
        <v>13091.3</v>
      </c>
      <c r="BK374" s="183">
        <v>0</v>
      </c>
      <c r="BL374" s="183">
        <v>0</v>
      </c>
      <c r="BM374" s="183">
        <v>0</v>
      </c>
      <c r="BN374" s="183">
        <v>76056.19</v>
      </c>
      <c r="BO374" s="183">
        <v>0</v>
      </c>
      <c r="BP374" s="183">
        <v>0</v>
      </c>
      <c r="BQ374" s="183">
        <v>0</v>
      </c>
      <c r="BR374" s="183">
        <v>31180.54</v>
      </c>
      <c r="BS374" s="183">
        <v>0</v>
      </c>
      <c r="BT374" s="183">
        <v>0</v>
      </c>
      <c r="BU374" s="183">
        <v>0</v>
      </c>
      <c r="BV374" s="183">
        <v>41959.5</v>
      </c>
      <c r="BW374" s="183">
        <v>0</v>
      </c>
      <c r="BX374" s="183">
        <v>278365.40000000002</v>
      </c>
      <c r="BY374" s="183">
        <v>0</v>
      </c>
      <c r="BZ374" s="183">
        <v>0</v>
      </c>
      <c r="CA374" s="183">
        <v>0</v>
      </c>
      <c r="CB374" s="183">
        <v>0</v>
      </c>
      <c r="CC374" s="205">
        <f t="shared" si="52"/>
        <v>3769364.7399999993</v>
      </c>
      <c r="CD374" s="101"/>
      <c r="CE374" s="101"/>
      <c r="CF374" s="101"/>
      <c r="CG374" s="101"/>
      <c r="CH374" s="101"/>
      <c r="CI374" s="101"/>
    </row>
    <row r="375" spans="1:87" s="102" customFormat="1" ht="22.5" customHeight="1">
      <c r="A375" s="134" t="s">
        <v>1651</v>
      </c>
      <c r="B375" s="295" t="s">
        <v>53</v>
      </c>
      <c r="C375" s="296" t="s">
        <v>54</v>
      </c>
      <c r="D375" s="297">
        <v>53030</v>
      </c>
      <c r="E375" s="103" t="s">
        <v>976</v>
      </c>
      <c r="F375" s="298" t="s">
        <v>1030</v>
      </c>
      <c r="G375" s="299" t="s">
        <v>1031</v>
      </c>
      <c r="H375" s="204">
        <v>2299167.5699999998</v>
      </c>
      <c r="I375" s="183">
        <v>1644204.75</v>
      </c>
      <c r="J375" s="183">
        <v>1293001.31</v>
      </c>
      <c r="K375" s="183">
        <v>556847</v>
      </c>
      <c r="L375" s="183">
        <v>742040.43</v>
      </c>
      <c r="M375" s="183">
        <v>342573.78</v>
      </c>
      <c r="N375" s="183">
        <v>8598970.1999999993</v>
      </c>
      <c r="O375" s="183">
        <v>1595943.32</v>
      </c>
      <c r="P375" s="183">
        <v>1436374.2</v>
      </c>
      <c r="Q375" s="183">
        <v>3698772.08</v>
      </c>
      <c r="R375" s="183">
        <v>258945.83</v>
      </c>
      <c r="S375" s="183">
        <v>668760.55000000005</v>
      </c>
      <c r="T375" s="183">
        <v>1738948.98</v>
      </c>
      <c r="U375" s="183">
        <v>4821216.72</v>
      </c>
      <c r="V375" s="183">
        <v>87557.73</v>
      </c>
      <c r="W375" s="183">
        <v>152016.07999999999</v>
      </c>
      <c r="X375" s="183">
        <v>206449.35</v>
      </c>
      <c r="Y375" s="183">
        <v>472264.93</v>
      </c>
      <c r="Z375" s="183">
        <v>6271514.8399999999</v>
      </c>
      <c r="AA375" s="183">
        <v>975966.91</v>
      </c>
      <c r="AB375" s="183">
        <v>191148.79999999999</v>
      </c>
      <c r="AC375" s="183">
        <v>4123657.55</v>
      </c>
      <c r="AD375" s="183">
        <v>83866.87</v>
      </c>
      <c r="AE375" s="183">
        <v>90693.46</v>
      </c>
      <c r="AF375" s="183">
        <v>334124.67</v>
      </c>
      <c r="AG375" s="183">
        <v>32073.89</v>
      </c>
      <c r="AH375" s="183">
        <v>110268.07</v>
      </c>
      <c r="AI375" s="183">
        <v>5156887.74</v>
      </c>
      <c r="AJ375" s="183">
        <v>436139.42</v>
      </c>
      <c r="AK375" s="183">
        <v>111110.66</v>
      </c>
      <c r="AL375" s="183">
        <v>133265.47</v>
      </c>
      <c r="AM375" s="183">
        <v>265525.03000000003</v>
      </c>
      <c r="AN375" s="183">
        <v>101311.85</v>
      </c>
      <c r="AO375" s="183">
        <v>427209.01</v>
      </c>
      <c r="AP375" s="183">
        <v>339353.41</v>
      </c>
      <c r="AQ375" s="183">
        <v>258380.59</v>
      </c>
      <c r="AR375" s="183">
        <v>180637.13</v>
      </c>
      <c r="AS375" s="183">
        <v>90788.21</v>
      </c>
      <c r="AT375" s="183">
        <v>157374.39000000001</v>
      </c>
      <c r="AU375" s="183">
        <v>0</v>
      </c>
      <c r="AV375" s="183">
        <v>120213.51</v>
      </c>
      <c r="AW375" s="183">
        <v>332742.96000000002</v>
      </c>
      <c r="AX375" s="183">
        <v>183502.46</v>
      </c>
      <c r="AY375" s="183">
        <v>107055.97</v>
      </c>
      <c r="AZ375" s="183">
        <v>49067.63</v>
      </c>
      <c r="BA375" s="183">
        <v>127797.47</v>
      </c>
      <c r="BB375" s="183">
        <v>3651703.18</v>
      </c>
      <c r="BC375" s="183">
        <v>583232.18000000005</v>
      </c>
      <c r="BD375" s="183">
        <v>562740.67000000004</v>
      </c>
      <c r="BE375" s="183">
        <v>401579.38</v>
      </c>
      <c r="BF375" s="183">
        <v>68575.649999999994</v>
      </c>
      <c r="BG375" s="183">
        <v>147746.59</v>
      </c>
      <c r="BH375" s="183">
        <v>724141.97990000003</v>
      </c>
      <c r="BI375" s="183">
        <v>398252.93</v>
      </c>
      <c r="BJ375" s="183">
        <v>860439.13</v>
      </c>
      <c r="BK375" s="183">
        <v>190532.38</v>
      </c>
      <c r="BL375" s="183">
        <v>209132.25</v>
      </c>
      <c r="BM375" s="183">
        <v>3102009.51</v>
      </c>
      <c r="BN375" s="183">
        <v>398584.7</v>
      </c>
      <c r="BO375" s="183">
        <v>291651.98</v>
      </c>
      <c r="BP375" s="183">
        <v>140441.9</v>
      </c>
      <c r="BQ375" s="183">
        <v>244232.13</v>
      </c>
      <c r="BR375" s="183">
        <v>371985.1</v>
      </c>
      <c r="BS375" s="183">
        <v>238802.89</v>
      </c>
      <c r="BT375" s="183">
        <v>2501235.39</v>
      </c>
      <c r="BU375" s="183">
        <v>202250.61</v>
      </c>
      <c r="BV375" s="183">
        <v>547430.55000000005</v>
      </c>
      <c r="BW375" s="183">
        <v>327902.13</v>
      </c>
      <c r="BX375" s="183">
        <v>764732.92</v>
      </c>
      <c r="BY375" s="183">
        <v>394934.29</v>
      </c>
      <c r="BZ375" s="183">
        <v>250717.53</v>
      </c>
      <c r="CA375" s="183">
        <v>297715.45</v>
      </c>
      <c r="CB375" s="183">
        <v>406613.16</v>
      </c>
      <c r="CC375" s="205">
        <f t="shared" si="52"/>
        <v>69685049.339900017</v>
      </c>
      <c r="CD375" s="101"/>
      <c r="CE375" s="101"/>
      <c r="CF375" s="101"/>
      <c r="CG375" s="101"/>
      <c r="CH375" s="101"/>
      <c r="CI375" s="101"/>
    </row>
    <row r="376" spans="1:87" s="102" customFormat="1" ht="22.5" customHeight="1">
      <c r="A376" s="134" t="s">
        <v>1651</v>
      </c>
      <c r="B376" s="295" t="s">
        <v>53</v>
      </c>
      <c r="C376" s="296" t="s">
        <v>54</v>
      </c>
      <c r="D376" s="297">
        <v>53030</v>
      </c>
      <c r="E376" s="103" t="s">
        <v>976</v>
      </c>
      <c r="F376" s="298" t="s">
        <v>1032</v>
      </c>
      <c r="G376" s="299" t="s">
        <v>1033</v>
      </c>
      <c r="H376" s="204">
        <v>3117.74</v>
      </c>
      <c r="I376" s="183">
        <v>836624.79</v>
      </c>
      <c r="J376" s="183">
        <v>856820.76</v>
      </c>
      <c r="K376" s="183">
        <v>857575</v>
      </c>
      <c r="L376" s="183">
        <v>150375.63</v>
      </c>
      <c r="M376" s="183">
        <v>728243.48</v>
      </c>
      <c r="N376" s="183">
        <v>2456941.67</v>
      </c>
      <c r="O376" s="183">
        <v>1104792.69</v>
      </c>
      <c r="P376" s="183">
        <v>629108.26</v>
      </c>
      <c r="Q376" s="183">
        <v>941324.67</v>
      </c>
      <c r="R376" s="183">
        <v>146666.63</v>
      </c>
      <c r="S376" s="183">
        <v>1078348.3600000001</v>
      </c>
      <c r="T376" s="183">
        <v>898570</v>
      </c>
      <c r="U376" s="183">
        <v>1508288.65</v>
      </c>
      <c r="V376" s="183">
        <v>14557.82</v>
      </c>
      <c r="W376" s="183">
        <v>1347181.6399000001</v>
      </c>
      <c r="X376" s="183">
        <v>747450</v>
      </c>
      <c r="Y376" s="183">
        <v>519713</v>
      </c>
      <c r="Z376" s="183">
        <v>795223.43</v>
      </c>
      <c r="AA376" s="183">
        <v>466698.54</v>
      </c>
      <c r="AB376" s="183">
        <v>482436.14</v>
      </c>
      <c r="AC376" s="183">
        <v>905012.95</v>
      </c>
      <c r="AD376" s="183">
        <v>0</v>
      </c>
      <c r="AE376" s="183">
        <v>371829.92</v>
      </c>
      <c r="AF376" s="183">
        <v>438203.78</v>
      </c>
      <c r="AG376" s="183">
        <v>473238</v>
      </c>
      <c r="AH376" s="183">
        <v>1411448.83</v>
      </c>
      <c r="AI376" s="183">
        <v>4659639.0599999996</v>
      </c>
      <c r="AJ376" s="183">
        <v>250793.63</v>
      </c>
      <c r="AK376" s="183">
        <v>277316.67</v>
      </c>
      <c r="AL376" s="183">
        <v>8766.65</v>
      </c>
      <c r="AM376" s="183">
        <v>0</v>
      </c>
      <c r="AN376" s="183">
        <v>945339.87</v>
      </c>
      <c r="AO376" s="183">
        <v>400245.22</v>
      </c>
      <c r="AP376" s="183">
        <v>352306.12</v>
      </c>
      <c r="AQ376" s="183">
        <v>756263.28</v>
      </c>
      <c r="AR376" s="183">
        <v>573057.54</v>
      </c>
      <c r="AS376" s="183">
        <v>419113.3</v>
      </c>
      <c r="AT376" s="183">
        <v>292734.11</v>
      </c>
      <c r="AU376" s="183">
        <v>0</v>
      </c>
      <c r="AV376" s="183">
        <v>78338.570000000007</v>
      </c>
      <c r="AW376" s="183">
        <v>81867.33</v>
      </c>
      <c r="AX376" s="183">
        <v>130533.51</v>
      </c>
      <c r="AY376" s="183">
        <v>362743.9</v>
      </c>
      <c r="AZ376" s="183">
        <v>0</v>
      </c>
      <c r="BA376" s="183">
        <v>174627.77</v>
      </c>
      <c r="BB376" s="183">
        <v>0</v>
      </c>
      <c r="BC376" s="183">
        <v>663948.72</v>
      </c>
      <c r="BD376" s="183">
        <v>391588.67</v>
      </c>
      <c r="BE376" s="183">
        <v>113116.52</v>
      </c>
      <c r="BF376" s="183">
        <v>235452.36</v>
      </c>
      <c r="BG376" s="183">
        <v>177533.75</v>
      </c>
      <c r="BH376" s="183">
        <v>618633.36</v>
      </c>
      <c r="BI376" s="183">
        <v>486538.1</v>
      </c>
      <c r="BJ376" s="183">
        <v>411467.58</v>
      </c>
      <c r="BK376" s="183">
        <v>2312</v>
      </c>
      <c r="BL376" s="183">
        <v>98279.83</v>
      </c>
      <c r="BM376" s="183">
        <v>1275438.2</v>
      </c>
      <c r="BN376" s="183">
        <v>870290.06</v>
      </c>
      <c r="BO376" s="183">
        <v>0</v>
      </c>
      <c r="BP376" s="183">
        <v>15986.72</v>
      </c>
      <c r="BQ376" s="183">
        <v>458616.62</v>
      </c>
      <c r="BR376" s="183">
        <v>947361.28000000003</v>
      </c>
      <c r="BS376" s="183">
        <v>0</v>
      </c>
      <c r="BT376" s="183">
        <v>341391.88</v>
      </c>
      <c r="BU376" s="183">
        <v>142500.64000000001</v>
      </c>
      <c r="BV376" s="183">
        <v>288867.58</v>
      </c>
      <c r="BW376" s="183">
        <v>494871.75</v>
      </c>
      <c r="BX376" s="183">
        <v>1015844.96</v>
      </c>
      <c r="BY376" s="183">
        <v>544145.87</v>
      </c>
      <c r="BZ376" s="183">
        <v>498230.31</v>
      </c>
      <c r="CA376" s="183">
        <v>369516.78</v>
      </c>
      <c r="CB376" s="183">
        <v>243208.4</v>
      </c>
      <c r="CC376" s="205">
        <f t="shared" si="52"/>
        <v>40638620.8499</v>
      </c>
      <c r="CD376" s="101"/>
      <c r="CE376" s="101"/>
      <c r="CF376" s="101"/>
      <c r="CG376" s="101"/>
      <c r="CH376" s="101"/>
      <c r="CI376" s="101"/>
    </row>
    <row r="377" spans="1:87" s="102" customFormat="1" ht="22.5" customHeight="1">
      <c r="A377" s="134" t="s">
        <v>1651</v>
      </c>
      <c r="B377" s="295" t="s">
        <v>53</v>
      </c>
      <c r="C377" s="296" t="s">
        <v>54</v>
      </c>
      <c r="D377" s="297">
        <v>53030</v>
      </c>
      <c r="E377" s="103" t="s">
        <v>976</v>
      </c>
      <c r="F377" s="298" t="s">
        <v>1034</v>
      </c>
      <c r="G377" s="299" t="s">
        <v>1035</v>
      </c>
      <c r="H377" s="204">
        <v>202908.79999999999</v>
      </c>
      <c r="I377" s="183">
        <v>417513.9</v>
      </c>
      <c r="J377" s="183">
        <v>683082.01</v>
      </c>
      <c r="K377" s="183">
        <v>335737</v>
      </c>
      <c r="L377" s="183">
        <v>12369.11</v>
      </c>
      <c r="M377" s="183">
        <v>63320.94</v>
      </c>
      <c r="N377" s="183">
        <v>2736817.98</v>
      </c>
      <c r="O377" s="183">
        <v>64324.93</v>
      </c>
      <c r="P377" s="183">
        <v>99397.42</v>
      </c>
      <c r="Q377" s="183">
        <v>767285.53</v>
      </c>
      <c r="R377" s="183">
        <v>1100</v>
      </c>
      <c r="S377" s="183">
        <v>55392.7</v>
      </c>
      <c r="T377" s="183">
        <v>871725.88</v>
      </c>
      <c r="U377" s="183">
        <v>643914.56000000006</v>
      </c>
      <c r="V377" s="183">
        <v>355610.38</v>
      </c>
      <c r="W377" s="183">
        <v>5620.6099000000004</v>
      </c>
      <c r="X377" s="183">
        <v>283443.49</v>
      </c>
      <c r="Y377" s="183">
        <v>70842.3</v>
      </c>
      <c r="Z377" s="183">
        <v>455655.5</v>
      </c>
      <c r="AA377" s="183">
        <v>377155.86</v>
      </c>
      <c r="AB377" s="183">
        <v>37724.629999999997</v>
      </c>
      <c r="AC377" s="183">
        <v>1096763.17</v>
      </c>
      <c r="AD377" s="183">
        <v>13753.5</v>
      </c>
      <c r="AE377" s="183">
        <v>4775.6499999999996</v>
      </c>
      <c r="AF377" s="183">
        <v>25219.13</v>
      </c>
      <c r="AG377" s="183">
        <v>2390</v>
      </c>
      <c r="AH377" s="183">
        <v>0</v>
      </c>
      <c r="AI377" s="183">
        <v>2096537.04</v>
      </c>
      <c r="AJ377" s="183">
        <v>91604.21</v>
      </c>
      <c r="AK377" s="183">
        <v>131793.28</v>
      </c>
      <c r="AL377" s="183">
        <v>10410.290000000001</v>
      </c>
      <c r="AM377" s="183">
        <v>89375.41</v>
      </c>
      <c r="AN377" s="183">
        <v>43510.23</v>
      </c>
      <c r="AO377" s="183">
        <v>479961.18</v>
      </c>
      <c r="AP377" s="183">
        <v>238869.41</v>
      </c>
      <c r="AQ377" s="183">
        <v>712028.98</v>
      </c>
      <c r="AR377" s="183">
        <v>46861.51</v>
      </c>
      <c r="AS377" s="183">
        <v>2399.83</v>
      </c>
      <c r="AT377" s="183">
        <v>97068.31</v>
      </c>
      <c r="AU377" s="183">
        <v>0</v>
      </c>
      <c r="AV377" s="183">
        <v>19959.099999999999</v>
      </c>
      <c r="AW377" s="183">
        <v>59740.27</v>
      </c>
      <c r="AX377" s="183">
        <v>96970.01</v>
      </c>
      <c r="AY377" s="183">
        <v>8415.11</v>
      </c>
      <c r="AZ377" s="183">
        <v>8240.34</v>
      </c>
      <c r="BA377" s="183">
        <v>6075.17</v>
      </c>
      <c r="BB377" s="183">
        <v>1030090.68</v>
      </c>
      <c r="BC377" s="183">
        <v>737659.93</v>
      </c>
      <c r="BD377" s="183">
        <v>329514.67</v>
      </c>
      <c r="BE377" s="183">
        <v>169022.4</v>
      </c>
      <c r="BF377" s="183">
        <v>0</v>
      </c>
      <c r="BG377" s="183">
        <v>3798.88</v>
      </c>
      <c r="BH377" s="183">
        <v>255956.0099</v>
      </c>
      <c r="BI377" s="183">
        <v>52458.17</v>
      </c>
      <c r="BJ377" s="183">
        <v>151663.54</v>
      </c>
      <c r="BK377" s="183">
        <v>12323.61</v>
      </c>
      <c r="BL377" s="183">
        <v>68936.37</v>
      </c>
      <c r="BM377" s="183">
        <v>713375.02</v>
      </c>
      <c r="BN377" s="183">
        <v>22645.06</v>
      </c>
      <c r="BO377" s="183">
        <v>57733.39</v>
      </c>
      <c r="BP377" s="183">
        <v>29181.83</v>
      </c>
      <c r="BQ377" s="183">
        <v>27692.85</v>
      </c>
      <c r="BR377" s="183">
        <v>157183.63</v>
      </c>
      <c r="BS377" s="183">
        <v>4907.41</v>
      </c>
      <c r="BT377" s="183">
        <v>175646.16</v>
      </c>
      <c r="BU377" s="183">
        <v>82776.679999999993</v>
      </c>
      <c r="BV377" s="183">
        <v>16239.87</v>
      </c>
      <c r="BW377" s="183">
        <v>341234.99</v>
      </c>
      <c r="BX377" s="183">
        <v>36972.36</v>
      </c>
      <c r="BY377" s="183">
        <v>61865.87</v>
      </c>
      <c r="BZ377" s="183">
        <v>52801.7</v>
      </c>
      <c r="CA377" s="183">
        <v>68046.149999999994</v>
      </c>
      <c r="CB377" s="183">
        <v>20770.240000000002</v>
      </c>
      <c r="CC377" s="205">
        <f t="shared" si="52"/>
        <v>18604162.129799992</v>
      </c>
      <c r="CD377" s="101"/>
      <c r="CE377" s="101"/>
      <c r="CF377" s="101"/>
      <c r="CG377" s="101"/>
      <c r="CH377" s="101"/>
      <c r="CI377" s="101"/>
    </row>
    <row r="378" spans="1:87" s="102" customFormat="1" ht="22.5" customHeight="1">
      <c r="A378" s="134" t="s">
        <v>1651</v>
      </c>
      <c r="B378" s="295" t="s">
        <v>53</v>
      </c>
      <c r="C378" s="296" t="s">
        <v>54</v>
      </c>
      <c r="D378" s="297">
        <v>53030</v>
      </c>
      <c r="E378" s="103" t="s">
        <v>976</v>
      </c>
      <c r="F378" s="298" t="s">
        <v>1036</v>
      </c>
      <c r="G378" s="299" t="s">
        <v>1037</v>
      </c>
      <c r="H378" s="204">
        <v>544150.17000000004</v>
      </c>
      <c r="I378" s="183">
        <v>364886.04</v>
      </c>
      <c r="J378" s="183">
        <v>107274.49</v>
      </c>
      <c r="K378" s="183">
        <v>49345</v>
      </c>
      <c r="L378" s="183">
        <v>66994.460000000006</v>
      </c>
      <c r="M378" s="183">
        <v>19133.02</v>
      </c>
      <c r="N378" s="183">
        <v>2647393</v>
      </c>
      <c r="O378" s="183">
        <v>266681.2</v>
      </c>
      <c r="P378" s="183">
        <v>81309.259999999995</v>
      </c>
      <c r="Q378" s="183">
        <v>516467.84</v>
      </c>
      <c r="R378" s="183">
        <v>71130.509999999995</v>
      </c>
      <c r="S378" s="183">
        <v>118865.84</v>
      </c>
      <c r="T378" s="183">
        <v>259337.60000000001</v>
      </c>
      <c r="U378" s="183">
        <v>333380.18</v>
      </c>
      <c r="V378" s="183">
        <v>1418.47</v>
      </c>
      <c r="W378" s="183">
        <v>43021.53</v>
      </c>
      <c r="X378" s="183">
        <v>27028.44</v>
      </c>
      <c r="Y378" s="183">
        <v>93803.63</v>
      </c>
      <c r="Z378" s="183">
        <v>337660.36</v>
      </c>
      <c r="AA378" s="183">
        <v>205644.37</v>
      </c>
      <c r="AB378" s="183">
        <v>115513.77</v>
      </c>
      <c r="AC378" s="183">
        <v>424579.59</v>
      </c>
      <c r="AD378" s="183">
        <v>118432.69</v>
      </c>
      <c r="AE378" s="183">
        <v>14330.36</v>
      </c>
      <c r="AF378" s="183">
        <v>63826.77</v>
      </c>
      <c r="AG378" s="183">
        <v>10664.8</v>
      </c>
      <c r="AH378" s="183">
        <v>0</v>
      </c>
      <c r="AI378" s="183">
        <v>2213776.4500000002</v>
      </c>
      <c r="AJ378" s="183">
        <v>52759.58</v>
      </c>
      <c r="AK378" s="183">
        <v>15656.67</v>
      </c>
      <c r="AL378" s="183">
        <v>57643.9</v>
      </c>
      <c r="AM378" s="183">
        <v>33010.959999999999</v>
      </c>
      <c r="AN378" s="183">
        <v>3138.65</v>
      </c>
      <c r="AO378" s="183">
        <v>46333.85</v>
      </c>
      <c r="AP378" s="183">
        <v>36149.89</v>
      </c>
      <c r="AQ378" s="183">
        <v>21638.5</v>
      </c>
      <c r="AR378" s="183">
        <v>99856.79</v>
      </c>
      <c r="AS378" s="183">
        <v>18408.080000000002</v>
      </c>
      <c r="AT378" s="183">
        <v>18645.88</v>
      </c>
      <c r="AU378" s="183">
        <v>0</v>
      </c>
      <c r="AV378" s="183">
        <v>70994.83</v>
      </c>
      <c r="AW378" s="183">
        <v>37584.370000000003</v>
      </c>
      <c r="AX378" s="183">
        <v>49286.46</v>
      </c>
      <c r="AY378" s="183">
        <v>38957.33</v>
      </c>
      <c r="AZ378" s="183">
        <v>25161.67</v>
      </c>
      <c r="BA378" s="183">
        <v>34585.300000000003</v>
      </c>
      <c r="BB378" s="183">
        <v>1076861.5</v>
      </c>
      <c r="BC378" s="183">
        <v>99276.11</v>
      </c>
      <c r="BD378" s="183">
        <v>92987.41</v>
      </c>
      <c r="BE378" s="183">
        <v>93810.14</v>
      </c>
      <c r="BF378" s="183">
        <v>0</v>
      </c>
      <c r="BG378" s="183">
        <v>10731.58</v>
      </c>
      <c r="BH378" s="183">
        <v>184282.87</v>
      </c>
      <c r="BI378" s="183">
        <v>141188.96</v>
      </c>
      <c r="BJ378" s="183">
        <v>100772.19</v>
      </c>
      <c r="BK378" s="183">
        <v>34462.97</v>
      </c>
      <c r="BL378" s="183">
        <v>45724.7</v>
      </c>
      <c r="BM378" s="183">
        <v>733306.52</v>
      </c>
      <c r="BN378" s="183">
        <v>36182.89</v>
      </c>
      <c r="BO378" s="183">
        <v>22706.05</v>
      </c>
      <c r="BP378" s="183">
        <v>7124.78</v>
      </c>
      <c r="BQ378" s="183">
        <v>2831.24</v>
      </c>
      <c r="BR378" s="183">
        <v>76206.77</v>
      </c>
      <c r="BS378" s="183">
        <v>5476.3</v>
      </c>
      <c r="BT378" s="183">
        <v>337281.03</v>
      </c>
      <c r="BU378" s="183">
        <v>29227.73</v>
      </c>
      <c r="BV378" s="183">
        <v>185990.94</v>
      </c>
      <c r="BW378" s="183">
        <v>2965.44</v>
      </c>
      <c r="BX378" s="183">
        <v>36249.01</v>
      </c>
      <c r="BY378" s="183">
        <v>39928.67</v>
      </c>
      <c r="BZ378" s="183">
        <v>88539.45</v>
      </c>
      <c r="CA378" s="183">
        <v>55175.21</v>
      </c>
      <c r="CB378" s="183">
        <v>74295.81</v>
      </c>
      <c r="CC378" s="205">
        <f t="shared" si="52"/>
        <v>13389448.820000002</v>
      </c>
      <c r="CD378" s="101"/>
      <c r="CE378" s="101"/>
      <c r="CF378" s="101"/>
      <c r="CG378" s="101"/>
      <c r="CH378" s="101"/>
      <c r="CI378" s="101"/>
    </row>
    <row r="379" spans="1:87" s="102" customFormat="1" ht="22.5" customHeight="1">
      <c r="A379" s="134" t="s">
        <v>1651</v>
      </c>
      <c r="B379" s="295" t="s">
        <v>53</v>
      </c>
      <c r="C379" s="296" t="s">
        <v>54</v>
      </c>
      <c r="D379" s="297">
        <v>53030</v>
      </c>
      <c r="E379" s="103" t="s">
        <v>976</v>
      </c>
      <c r="F379" s="298" t="s">
        <v>1038</v>
      </c>
      <c r="G379" s="299" t="s">
        <v>1039</v>
      </c>
      <c r="H379" s="204">
        <v>0</v>
      </c>
      <c r="I379" s="183">
        <v>91078.86</v>
      </c>
      <c r="J379" s="183">
        <v>0</v>
      </c>
      <c r="K379" s="183">
        <v>24625</v>
      </c>
      <c r="L379" s="183">
        <v>15143.6</v>
      </c>
      <c r="M379" s="183">
        <v>0</v>
      </c>
      <c r="N379" s="183">
        <v>497391.84</v>
      </c>
      <c r="O379" s="183">
        <v>23059.86</v>
      </c>
      <c r="P379" s="183">
        <v>5617.5</v>
      </c>
      <c r="Q379" s="183">
        <v>66175.78</v>
      </c>
      <c r="R379" s="183">
        <v>46583.3</v>
      </c>
      <c r="S379" s="183">
        <v>32770.339999999997</v>
      </c>
      <c r="T379" s="183">
        <v>0</v>
      </c>
      <c r="U379" s="183">
        <v>116558.93</v>
      </c>
      <c r="V379" s="183">
        <v>9521.7099999999991</v>
      </c>
      <c r="W379" s="183">
        <v>289.49</v>
      </c>
      <c r="X379" s="183">
        <v>0</v>
      </c>
      <c r="Y379" s="183">
        <v>1177.8699999999999</v>
      </c>
      <c r="Z379" s="183">
        <v>0</v>
      </c>
      <c r="AA379" s="183">
        <v>5333.93</v>
      </c>
      <c r="AB379" s="183">
        <v>69599.08</v>
      </c>
      <c r="AC379" s="183">
        <v>36492.57</v>
      </c>
      <c r="AD379" s="183">
        <v>1678.37</v>
      </c>
      <c r="AE379" s="183">
        <v>3503.94</v>
      </c>
      <c r="AF379" s="183">
        <v>9875.1</v>
      </c>
      <c r="AG379" s="183">
        <v>7886.4</v>
      </c>
      <c r="AH379" s="183">
        <v>0</v>
      </c>
      <c r="AI379" s="183">
        <v>79166.13</v>
      </c>
      <c r="AJ379" s="183">
        <v>54817.11</v>
      </c>
      <c r="AK379" s="183">
        <v>7273.5</v>
      </c>
      <c r="AL379" s="183">
        <v>0</v>
      </c>
      <c r="AM379" s="183">
        <v>0</v>
      </c>
      <c r="AN379" s="183">
        <v>16743.13</v>
      </c>
      <c r="AO379" s="183">
        <v>37508.43</v>
      </c>
      <c r="AP379" s="183">
        <v>7007.04</v>
      </c>
      <c r="AQ379" s="183">
        <v>3144.17</v>
      </c>
      <c r="AR379" s="183">
        <v>30029.200000000001</v>
      </c>
      <c r="AS379" s="183">
        <v>0</v>
      </c>
      <c r="AT379" s="183">
        <v>4140.5600000000004</v>
      </c>
      <c r="AU379" s="183">
        <v>0</v>
      </c>
      <c r="AV379" s="183">
        <v>794.38</v>
      </c>
      <c r="AW379" s="183">
        <v>11063.95</v>
      </c>
      <c r="AX379" s="183">
        <v>12200.2</v>
      </c>
      <c r="AY379" s="183">
        <v>0</v>
      </c>
      <c r="AZ379" s="183">
        <v>0</v>
      </c>
      <c r="BA379" s="183">
        <v>3077.16</v>
      </c>
      <c r="BB379" s="183">
        <v>46499.57</v>
      </c>
      <c r="BC379" s="183">
        <v>86869.77</v>
      </c>
      <c r="BD379" s="183">
        <v>0</v>
      </c>
      <c r="BE379" s="183">
        <v>271592.96999999997</v>
      </c>
      <c r="BF379" s="183">
        <v>0</v>
      </c>
      <c r="BG379" s="183">
        <v>17186.16</v>
      </c>
      <c r="BH379" s="183">
        <v>18546.009999999998</v>
      </c>
      <c r="BI379" s="183">
        <v>17647.830000000002</v>
      </c>
      <c r="BJ379" s="183">
        <v>34125.03</v>
      </c>
      <c r="BK379" s="183">
        <v>5678.01</v>
      </c>
      <c r="BL379" s="183">
        <v>1530.79</v>
      </c>
      <c r="BM379" s="183">
        <v>241971.23</v>
      </c>
      <c r="BN379" s="183">
        <v>28191.16</v>
      </c>
      <c r="BO379" s="183">
        <v>3035.17</v>
      </c>
      <c r="BP379" s="183">
        <v>4945.29</v>
      </c>
      <c r="BQ379" s="183">
        <v>472.74</v>
      </c>
      <c r="BR379" s="183">
        <v>0</v>
      </c>
      <c r="BS379" s="183">
        <v>3207.16</v>
      </c>
      <c r="BT379" s="183">
        <v>66035.64</v>
      </c>
      <c r="BU379" s="183">
        <v>0</v>
      </c>
      <c r="BV379" s="183">
        <v>19050.73</v>
      </c>
      <c r="BW379" s="183">
        <v>24551.09</v>
      </c>
      <c r="BX379" s="183">
        <v>1534.06</v>
      </c>
      <c r="BY379" s="183">
        <v>60743.3</v>
      </c>
      <c r="BZ379" s="183">
        <v>36238.959999999999</v>
      </c>
      <c r="CA379" s="183">
        <v>755.91</v>
      </c>
      <c r="CB379" s="183">
        <v>0</v>
      </c>
      <c r="CC379" s="205">
        <f t="shared" si="52"/>
        <v>2321737.0099999998</v>
      </c>
      <c r="CD379" s="101"/>
      <c r="CE379" s="101"/>
      <c r="CF379" s="101"/>
      <c r="CG379" s="101"/>
      <c r="CH379" s="101"/>
      <c r="CI379" s="101"/>
    </row>
    <row r="380" spans="1:87" s="102" customFormat="1" ht="22.5" customHeight="1">
      <c r="A380" s="134" t="s">
        <v>1651</v>
      </c>
      <c r="B380" s="295" t="s">
        <v>53</v>
      </c>
      <c r="C380" s="296" t="s">
        <v>54</v>
      </c>
      <c r="D380" s="297">
        <v>53030</v>
      </c>
      <c r="E380" s="103" t="s">
        <v>976</v>
      </c>
      <c r="F380" s="298" t="s">
        <v>1040</v>
      </c>
      <c r="G380" s="299" t="s">
        <v>1041</v>
      </c>
      <c r="H380" s="204">
        <v>0</v>
      </c>
      <c r="I380" s="183">
        <v>227585.84</v>
      </c>
      <c r="J380" s="183">
        <v>87016.71</v>
      </c>
      <c r="K380" s="183">
        <v>52951</v>
      </c>
      <c r="L380" s="183">
        <v>8384.57</v>
      </c>
      <c r="M380" s="183">
        <v>15035.62</v>
      </c>
      <c r="N380" s="183">
        <v>0</v>
      </c>
      <c r="O380" s="183">
        <v>285.33</v>
      </c>
      <c r="P380" s="183">
        <v>0</v>
      </c>
      <c r="Q380" s="183">
        <v>10588.38</v>
      </c>
      <c r="R380" s="183">
        <v>2291.63</v>
      </c>
      <c r="S380" s="183">
        <v>0</v>
      </c>
      <c r="T380" s="183">
        <v>444.03</v>
      </c>
      <c r="U380" s="183">
        <v>349055.75</v>
      </c>
      <c r="V380" s="183">
        <v>0</v>
      </c>
      <c r="W380" s="183">
        <v>0</v>
      </c>
      <c r="X380" s="183">
        <v>0</v>
      </c>
      <c r="Y380" s="183">
        <v>0</v>
      </c>
      <c r="Z380" s="183">
        <v>0</v>
      </c>
      <c r="AA380" s="183">
        <v>0</v>
      </c>
      <c r="AB380" s="183">
        <v>0</v>
      </c>
      <c r="AC380" s="183">
        <v>4717.66</v>
      </c>
      <c r="AD380" s="183">
        <v>0</v>
      </c>
      <c r="AE380" s="183">
        <v>0</v>
      </c>
      <c r="AF380" s="183">
        <v>0</v>
      </c>
      <c r="AG380" s="183">
        <v>3180.6</v>
      </c>
      <c r="AH380" s="183">
        <v>0</v>
      </c>
      <c r="AI380" s="183">
        <v>0</v>
      </c>
      <c r="AJ380" s="183">
        <v>0</v>
      </c>
      <c r="AK380" s="183">
        <v>0</v>
      </c>
      <c r="AL380" s="183">
        <v>0</v>
      </c>
      <c r="AM380" s="183">
        <v>338.62</v>
      </c>
      <c r="AN380" s="183">
        <v>2774.18</v>
      </c>
      <c r="AO380" s="183">
        <v>0</v>
      </c>
      <c r="AP380" s="183">
        <v>0</v>
      </c>
      <c r="AQ380" s="183">
        <v>2496.2199999999998</v>
      </c>
      <c r="AR380" s="183">
        <v>0</v>
      </c>
      <c r="AS380" s="183">
        <v>0</v>
      </c>
      <c r="AT380" s="183">
        <v>0</v>
      </c>
      <c r="AU380" s="183">
        <v>0</v>
      </c>
      <c r="AV380" s="183">
        <v>13675.55</v>
      </c>
      <c r="AW380" s="183">
        <v>0</v>
      </c>
      <c r="AX380" s="183">
        <v>26268.76</v>
      </c>
      <c r="AY380" s="183">
        <v>0</v>
      </c>
      <c r="AZ380" s="183">
        <v>0</v>
      </c>
      <c r="BA380" s="183">
        <v>0</v>
      </c>
      <c r="BB380" s="183">
        <v>0</v>
      </c>
      <c r="BC380" s="183">
        <v>3343.96</v>
      </c>
      <c r="BD380" s="183">
        <v>46391.76</v>
      </c>
      <c r="BE380" s="183">
        <v>8249.89</v>
      </c>
      <c r="BF380" s="183">
        <v>0</v>
      </c>
      <c r="BG380" s="183">
        <v>0</v>
      </c>
      <c r="BH380" s="183">
        <v>1268.3715</v>
      </c>
      <c r="BI380" s="183">
        <v>113224.28</v>
      </c>
      <c r="BJ380" s="183">
        <v>1620.14</v>
      </c>
      <c r="BK380" s="183">
        <v>0</v>
      </c>
      <c r="BL380" s="183">
        <v>0</v>
      </c>
      <c r="BM380" s="183">
        <v>15859.45</v>
      </c>
      <c r="BN380" s="183">
        <v>494580.96</v>
      </c>
      <c r="BO380" s="183">
        <v>0</v>
      </c>
      <c r="BP380" s="183">
        <v>55259.61</v>
      </c>
      <c r="BQ380" s="183">
        <v>25600.560000000001</v>
      </c>
      <c r="BR380" s="183">
        <v>0</v>
      </c>
      <c r="BS380" s="183">
        <v>8033.33</v>
      </c>
      <c r="BT380" s="183">
        <v>0</v>
      </c>
      <c r="BU380" s="183">
        <v>0</v>
      </c>
      <c r="BV380" s="183">
        <v>11697.72</v>
      </c>
      <c r="BW380" s="183">
        <v>111347.82</v>
      </c>
      <c r="BX380" s="183">
        <v>3007.48</v>
      </c>
      <c r="BY380" s="183">
        <v>20128.009999999998</v>
      </c>
      <c r="BZ380" s="183">
        <v>0</v>
      </c>
      <c r="CA380" s="183">
        <v>1868.16</v>
      </c>
      <c r="CB380" s="183">
        <v>1027.32</v>
      </c>
      <c r="CC380" s="205">
        <f t="shared" si="52"/>
        <v>1729599.2715000005</v>
      </c>
      <c r="CD380" s="101"/>
      <c r="CE380" s="101"/>
      <c r="CF380" s="101"/>
      <c r="CG380" s="101"/>
      <c r="CH380" s="101"/>
      <c r="CI380" s="101"/>
    </row>
    <row r="381" spans="1:87" s="102" customFormat="1" ht="22.5" customHeight="1">
      <c r="A381" s="134" t="s">
        <v>1651</v>
      </c>
      <c r="B381" s="295" t="s">
        <v>53</v>
      </c>
      <c r="C381" s="296" t="s">
        <v>54</v>
      </c>
      <c r="D381" s="297">
        <v>53030</v>
      </c>
      <c r="E381" s="103" t="s">
        <v>976</v>
      </c>
      <c r="F381" s="298" t="s">
        <v>1042</v>
      </c>
      <c r="G381" s="299" t="s">
        <v>1043</v>
      </c>
      <c r="H381" s="204">
        <v>29145008.670000002</v>
      </c>
      <c r="I381" s="183">
        <v>7355978.5199999996</v>
      </c>
      <c r="J381" s="183">
        <v>13577523.789999999</v>
      </c>
      <c r="K381" s="183">
        <v>4542992</v>
      </c>
      <c r="L381" s="183">
        <v>3866329.43</v>
      </c>
      <c r="M381" s="183">
        <v>1591196.43</v>
      </c>
      <c r="N381" s="183">
        <v>104050907.94</v>
      </c>
      <c r="O381" s="183">
        <v>16462845.050000001</v>
      </c>
      <c r="P381" s="183">
        <v>2725882.55</v>
      </c>
      <c r="Q381" s="183">
        <v>41294899.560000002</v>
      </c>
      <c r="R381" s="183">
        <v>1528429.32</v>
      </c>
      <c r="S381" s="183">
        <v>5566176.7999999998</v>
      </c>
      <c r="T381" s="183">
        <v>22180739.5</v>
      </c>
      <c r="U381" s="183">
        <v>15732178.630000001</v>
      </c>
      <c r="V381" s="183">
        <v>900672.59</v>
      </c>
      <c r="W381" s="183">
        <v>3117610.2897999999</v>
      </c>
      <c r="X381" s="183">
        <v>3429588.35</v>
      </c>
      <c r="Y381" s="183">
        <v>1878656.39</v>
      </c>
      <c r="Z381" s="183">
        <v>44565326.130000003</v>
      </c>
      <c r="AA381" s="183">
        <v>12037142.74</v>
      </c>
      <c r="AB381" s="183">
        <v>6287299.2400000002</v>
      </c>
      <c r="AC381" s="183">
        <v>19928174.460000001</v>
      </c>
      <c r="AD381" s="183">
        <v>1374249.31</v>
      </c>
      <c r="AE381" s="183">
        <v>1545136.34</v>
      </c>
      <c r="AF381" s="183">
        <v>1888690.18</v>
      </c>
      <c r="AG381" s="183">
        <v>532558.29</v>
      </c>
      <c r="AH381" s="183">
        <v>245112.82</v>
      </c>
      <c r="AI381" s="183">
        <v>91051912.659999996</v>
      </c>
      <c r="AJ381" s="183">
        <v>3858275.92</v>
      </c>
      <c r="AK381" s="183">
        <v>1200796.33</v>
      </c>
      <c r="AL381" s="183">
        <v>1092130.48</v>
      </c>
      <c r="AM381" s="183">
        <v>1474213.36</v>
      </c>
      <c r="AN381" s="183">
        <v>3203582.74</v>
      </c>
      <c r="AO381" s="183">
        <v>1763476.6</v>
      </c>
      <c r="AP381" s="183">
        <v>2128576.2999999998</v>
      </c>
      <c r="AQ381" s="183">
        <v>4530404.1100000003</v>
      </c>
      <c r="AR381" s="183">
        <v>2604212.4900000002</v>
      </c>
      <c r="AS381" s="183">
        <v>1788009.64</v>
      </c>
      <c r="AT381" s="183">
        <v>1270115.68</v>
      </c>
      <c r="AU381" s="183">
        <v>0</v>
      </c>
      <c r="AV381" s="183">
        <v>2076571.85</v>
      </c>
      <c r="AW381" s="183">
        <v>2165333.4300000002</v>
      </c>
      <c r="AX381" s="183">
        <v>2381394.9</v>
      </c>
      <c r="AY381" s="183">
        <v>1171614.01</v>
      </c>
      <c r="AZ381" s="183">
        <v>164945.26</v>
      </c>
      <c r="BA381" s="183">
        <v>1348383.73</v>
      </c>
      <c r="BB381" s="183">
        <v>43369984.75</v>
      </c>
      <c r="BC381" s="183">
        <v>2415748.73</v>
      </c>
      <c r="BD381" s="183">
        <v>3867627.99</v>
      </c>
      <c r="BE381" s="183">
        <v>2990969.07</v>
      </c>
      <c r="BF381" s="183">
        <v>357139.42</v>
      </c>
      <c r="BG381" s="183">
        <v>1237019.81</v>
      </c>
      <c r="BH381" s="183">
        <v>8822392.5800000001</v>
      </c>
      <c r="BI381" s="183">
        <v>6382734.3099999996</v>
      </c>
      <c r="BJ381" s="183">
        <v>2401843.9700000002</v>
      </c>
      <c r="BK381" s="183">
        <v>1158143.6599999999</v>
      </c>
      <c r="BL381" s="183">
        <v>346846.01</v>
      </c>
      <c r="BM381" s="183">
        <v>33670887.979999997</v>
      </c>
      <c r="BN381" s="183">
        <v>18321327.690000001</v>
      </c>
      <c r="BO381" s="183">
        <v>1825247.73</v>
      </c>
      <c r="BP381" s="183">
        <v>1072909.3799999999</v>
      </c>
      <c r="BQ381" s="183">
        <v>2297498.77</v>
      </c>
      <c r="BR381" s="183">
        <v>2213191.0099999998</v>
      </c>
      <c r="BS381" s="183">
        <v>1209997.1399999999</v>
      </c>
      <c r="BT381" s="183">
        <v>21571322.149999999</v>
      </c>
      <c r="BU381" s="183">
        <v>1766271.06</v>
      </c>
      <c r="BV381" s="183">
        <v>3336487.66</v>
      </c>
      <c r="BW381" s="183">
        <v>2955842.89</v>
      </c>
      <c r="BX381" s="183">
        <v>1270830.49</v>
      </c>
      <c r="BY381" s="183">
        <v>3057585.34</v>
      </c>
      <c r="BZ381" s="183">
        <v>2203281.2400000002</v>
      </c>
      <c r="CA381" s="183">
        <v>1019144.15</v>
      </c>
      <c r="CB381" s="183">
        <v>1268250.32</v>
      </c>
      <c r="CC381" s="205">
        <f t="shared" si="52"/>
        <v>665035780.10979998</v>
      </c>
      <c r="CD381" s="101"/>
      <c r="CE381" s="101"/>
      <c r="CF381" s="101"/>
      <c r="CG381" s="101"/>
      <c r="CH381" s="101"/>
      <c r="CI381" s="101"/>
    </row>
    <row r="382" spans="1:87" s="102" customFormat="1" ht="22.5" customHeight="1">
      <c r="A382" s="134" t="s">
        <v>1651</v>
      </c>
      <c r="B382" s="295" t="s">
        <v>53</v>
      </c>
      <c r="C382" s="296" t="s">
        <v>54</v>
      </c>
      <c r="D382" s="297">
        <v>53030</v>
      </c>
      <c r="E382" s="103" t="s">
        <v>976</v>
      </c>
      <c r="F382" s="298" t="s">
        <v>1044</v>
      </c>
      <c r="G382" s="299" t="s">
        <v>1045</v>
      </c>
      <c r="H382" s="204">
        <v>612828.65</v>
      </c>
      <c r="I382" s="183">
        <v>350572.28</v>
      </c>
      <c r="J382" s="183">
        <v>732859.99</v>
      </c>
      <c r="K382" s="183">
        <v>412709</v>
      </c>
      <c r="L382" s="183">
        <v>597155.88</v>
      </c>
      <c r="M382" s="183">
        <v>123706.43</v>
      </c>
      <c r="N382" s="183">
        <v>7559655.7800000003</v>
      </c>
      <c r="O382" s="183">
        <v>806402.44</v>
      </c>
      <c r="P382" s="183">
        <v>222409.49</v>
      </c>
      <c r="Q382" s="183">
        <v>2426105.39</v>
      </c>
      <c r="R382" s="183">
        <v>218999.33</v>
      </c>
      <c r="S382" s="183">
        <v>698745.1</v>
      </c>
      <c r="T382" s="183">
        <v>931082.22</v>
      </c>
      <c r="U382" s="183">
        <v>2636970.79</v>
      </c>
      <c r="V382" s="183">
        <v>1094.73</v>
      </c>
      <c r="W382" s="183">
        <v>203716.89</v>
      </c>
      <c r="X382" s="183">
        <v>344731.08</v>
      </c>
      <c r="Y382" s="183">
        <v>186946.02</v>
      </c>
      <c r="Z382" s="183">
        <v>2901868.59</v>
      </c>
      <c r="AA382" s="183">
        <v>523152.02</v>
      </c>
      <c r="AB382" s="183">
        <v>672776.65</v>
      </c>
      <c r="AC382" s="183">
        <v>1098841.81</v>
      </c>
      <c r="AD382" s="183">
        <v>261948.75</v>
      </c>
      <c r="AE382" s="183">
        <v>148014.35</v>
      </c>
      <c r="AF382" s="183">
        <v>263079.78000000003</v>
      </c>
      <c r="AG382" s="183">
        <v>42576.49</v>
      </c>
      <c r="AH382" s="183">
        <v>0</v>
      </c>
      <c r="AI382" s="183">
        <v>2399113.31</v>
      </c>
      <c r="AJ382" s="183">
        <v>217835.71</v>
      </c>
      <c r="AK382" s="183">
        <v>151240.49</v>
      </c>
      <c r="AL382" s="183">
        <v>344046.14</v>
      </c>
      <c r="AM382" s="183">
        <v>216977.61</v>
      </c>
      <c r="AN382" s="183">
        <v>170999.25</v>
      </c>
      <c r="AO382" s="183">
        <v>407034.19</v>
      </c>
      <c r="AP382" s="183">
        <v>298832.8</v>
      </c>
      <c r="AQ382" s="183">
        <v>524268.25</v>
      </c>
      <c r="AR382" s="183">
        <v>399176.32</v>
      </c>
      <c r="AS382" s="183">
        <v>353600.55</v>
      </c>
      <c r="AT382" s="183">
        <v>284833.42</v>
      </c>
      <c r="AU382" s="183">
        <v>0</v>
      </c>
      <c r="AV382" s="183">
        <v>87685.72</v>
      </c>
      <c r="AW382" s="183">
        <v>315957.71999999997</v>
      </c>
      <c r="AX382" s="183">
        <v>265861.93</v>
      </c>
      <c r="AY382" s="183">
        <v>212258.19</v>
      </c>
      <c r="AZ382" s="183">
        <v>26733.16</v>
      </c>
      <c r="BA382" s="183">
        <v>122225.85</v>
      </c>
      <c r="BB382" s="183">
        <v>4298994.8</v>
      </c>
      <c r="BC382" s="183">
        <v>611012.67000000004</v>
      </c>
      <c r="BD382" s="183">
        <v>875139.35</v>
      </c>
      <c r="BE382" s="183">
        <v>444928.86</v>
      </c>
      <c r="BF382" s="183">
        <v>12652.75</v>
      </c>
      <c r="BG382" s="183">
        <v>144190.62</v>
      </c>
      <c r="BH382" s="183">
        <v>494212.2599</v>
      </c>
      <c r="BI382" s="183">
        <v>197050.94</v>
      </c>
      <c r="BJ382" s="183">
        <v>379689.67</v>
      </c>
      <c r="BK382" s="183">
        <v>120679.85</v>
      </c>
      <c r="BL382" s="183">
        <v>208801.84</v>
      </c>
      <c r="BM382" s="183">
        <v>627060.79</v>
      </c>
      <c r="BN382" s="183">
        <v>496159.58</v>
      </c>
      <c r="BO382" s="183">
        <v>305005</v>
      </c>
      <c r="BP382" s="183">
        <v>268108.44</v>
      </c>
      <c r="BQ382" s="183">
        <v>382546.79</v>
      </c>
      <c r="BR382" s="183">
        <v>574348.44999999995</v>
      </c>
      <c r="BS382" s="183">
        <v>103331.32</v>
      </c>
      <c r="BT382" s="183">
        <v>1057541.54</v>
      </c>
      <c r="BU382" s="183">
        <v>320697.44</v>
      </c>
      <c r="BV382" s="183">
        <v>396210.74</v>
      </c>
      <c r="BW382" s="183">
        <v>443209.82</v>
      </c>
      <c r="BX382" s="183">
        <v>683913.21</v>
      </c>
      <c r="BY382" s="183">
        <v>275478.76</v>
      </c>
      <c r="BZ382" s="183">
        <v>435646.25</v>
      </c>
      <c r="CA382" s="183">
        <v>426528.55</v>
      </c>
      <c r="CB382" s="183">
        <v>679598.23</v>
      </c>
      <c r="CC382" s="205">
        <f t="shared" si="52"/>
        <v>47040369.059899993</v>
      </c>
      <c r="CD382" s="101"/>
      <c r="CE382" s="101"/>
      <c r="CF382" s="101"/>
      <c r="CG382" s="101"/>
      <c r="CH382" s="101"/>
      <c r="CI382" s="101"/>
    </row>
    <row r="383" spans="1:87" s="102" customFormat="1" ht="22.5" customHeight="1">
      <c r="A383" s="134" t="s">
        <v>1651</v>
      </c>
      <c r="B383" s="295" t="s">
        <v>53</v>
      </c>
      <c r="C383" s="296" t="s">
        <v>54</v>
      </c>
      <c r="D383" s="297">
        <v>53030</v>
      </c>
      <c r="E383" s="103" t="s">
        <v>976</v>
      </c>
      <c r="F383" s="298" t="s">
        <v>1046</v>
      </c>
      <c r="G383" s="299" t="s">
        <v>1047</v>
      </c>
      <c r="H383" s="204">
        <v>326845.08</v>
      </c>
      <c r="I383" s="183">
        <v>511674.69</v>
      </c>
      <c r="J383" s="183">
        <v>692406.24</v>
      </c>
      <c r="K383" s="183">
        <v>211103</v>
      </c>
      <c r="L383" s="183">
        <v>244174.33</v>
      </c>
      <c r="M383" s="183">
        <v>52163.31</v>
      </c>
      <c r="N383" s="183">
        <v>2809690.31</v>
      </c>
      <c r="O383" s="183">
        <v>482401.94</v>
      </c>
      <c r="P383" s="183">
        <v>117356.47</v>
      </c>
      <c r="Q383" s="183">
        <v>956767.11</v>
      </c>
      <c r="R383" s="183">
        <v>145652.21</v>
      </c>
      <c r="S383" s="183">
        <v>224536.46</v>
      </c>
      <c r="T383" s="183">
        <v>259074.09</v>
      </c>
      <c r="U383" s="183">
        <v>789168.62</v>
      </c>
      <c r="V383" s="183">
        <v>0</v>
      </c>
      <c r="W383" s="183">
        <v>36362.99</v>
      </c>
      <c r="X383" s="183">
        <v>520762.96</v>
      </c>
      <c r="Y383" s="183">
        <v>150745.60000000001</v>
      </c>
      <c r="Z383" s="183">
        <v>833968.64000000001</v>
      </c>
      <c r="AA383" s="183">
        <v>314546.94</v>
      </c>
      <c r="AB383" s="183">
        <v>177246.51</v>
      </c>
      <c r="AC383" s="183">
        <v>716667.24</v>
      </c>
      <c r="AD383" s="183">
        <v>34091.61</v>
      </c>
      <c r="AE383" s="183">
        <v>59190.45</v>
      </c>
      <c r="AF383" s="183">
        <v>90730.86</v>
      </c>
      <c r="AG383" s="183">
        <v>10602</v>
      </c>
      <c r="AH383" s="183">
        <v>0</v>
      </c>
      <c r="AI383" s="183">
        <v>1806377.74</v>
      </c>
      <c r="AJ383" s="183">
        <v>142778.53</v>
      </c>
      <c r="AK383" s="183">
        <v>7629.72</v>
      </c>
      <c r="AL383" s="183">
        <v>27533.88</v>
      </c>
      <c r="AM383" s="183">
        <v>29071.57</v>
      </c>
      <c r="AN383" s="183">
        <v>112556.63</v>
      </c>
      <c r="AO383" s="183">
        <v>160855.62</v>
      </c>
      <c r="AP383" s="183">
        <v>106345.05</v>
      </c>
      <c r="AQ383" s="183">
        <v>250612.56</v>
      </c>
      <c r="AR383" s="183">
        <v>120006.17</v>
      </c>
      <c r="AS383" s="183">
        <v>17016.689999999999</v>
      </c>
      <c r="AT383" s="183">
        <v>115965.62</v>
      </c>
      <c r="AU383" s="183">
        <v>0</v>
      </c>
      <c r="AV383" s="183">
        <v>31573.46</v>
      </c>
      <c r="AW383" s="183">
        <v>308599.18</v>
      </c>
      <c r="AX383" s="183">
        <v>168285.35</v>
      </c>
      <c r="AY383" s="183">
        <v>72924.78</v>
      </c>
      <c r="AZ383" s="183">
        <v>33972.080000000002</v>
      </c>
      <c r="BA383" s="183">
        <v>98582.09</v>
      </c>
      <c r="BB383" s="183">
        <v>619788.01</v>
      </c>
      <c r="BC383" s="183">
        <v>194550.05</v>
      </c>
      <c r="BD383" s="183">
        <v>58307.54</v>
      </c>
      <c r="BE383" s="183">
        <v>139305.70000000001</v>
      </c>
      <c r="BF383" s="183">
        <v>2872.21</v>
      </c>
      <c r="BG383" s="183">
        <v>30125</v>
      </c>
      <c r="BH383" s="183">
        <v>505501.17979999998</v>
      </c>
      <c r="BI383" s="183">
        <v>104964.28</v>
      </c>
      <c r="BJ383" s="183">
        <v>178462.78</v>
      </c>
      <c r="BK383" s="183">
        <v>8695.3700000000008</v>
      </c>
      <c r="BL383" s="183">
        <v>20149.59</v>
      </c>
      <c r="BM383" s="183">
        <v>732835.33</v>
      </c>
      <c r="BN383" s="183">
        <v>194273.63</v>
      </c>
      <c r="BO383" s="183">
        <v>9842</v>
      </c>
      <c r="BP383" s="183">
        <v>65295.57</v>
      </c>
      <c r="BQ383" s="183">
        <v>91909.05</v>
      </c>
      <c r="BR383" s="183">
        <v>164834.73000000001</v>
      </c>
      <c r="BS383" s="183">
        <v>16980.93</v>
      </c>
      <c r="BT383" s="183">
        <v>936638.68</v>
      </c>
      <c r="BU383" s="183">
        <v>30762.78</v>
      </c>
      <c r="BV383" s="183">
        <v>361797.44</v>
      </c>
      <c r="BW383" s="183">
        <v>25228.66</v>
      </c>
      <c r="BX383" s="183">
        <v>222051.54</v>
      </c>
      <c r="BY383" s="183">
        <v>74202.320000000007</v>
      </c>
      <c r="BZ383" s="183">
        <v>17570.509999999998</v>
      </c>
      <c r="CA383" s="183">
        <v>318762.74</v>
      </c>
      <c r="CB383" s="183">
        <v>303179.52000000002</v>
      </c>
      <c r="CC383" s="205">
        <f t="shared" si="52"/>
        <v>19807503.519799996</v>
      </c>
      <c r="CD383" s="101"/>
      <c r="CE383" s="101"/>
      <c r="CF383" s="101"/>
      <c r="CG383" s="101"/>
      <c r="CH383" s="101"/>
      <c r="CI383" s="101"/>
    </row>
    <row r="384" spans="1:87" s="102" customFormat="1" ht="22.5" customHeight="1">
      <c r="A384" s="134" t="s">
        <v>1651</v>
      </c>
      <c r="B384" s="295" t="s">
        <v>53</v>
      </c>
      <c r="C384" s="296" t="s">
        <v>54</v>
      </c>
      <c r="D384" s="297">
        <v>53030</v>
      </c>
      <c r="E384" s="103" t="s">
        <v>976</v>
      </c>
      <c r="F384" s="298" t="s">
        <v>1048</v>
      </c>
      <c r="G384" s="299" t="s">
        <v>1049</v>
      </c>
      <c r="H384" s="204">
        <v>125018.83</v>
      </c>
      <c r="I384" s="183">
        <v>0</v>
      </c>
      <c r="J384" s="183">
        <v>123476.08</v>
      </c>
      <c r="K384" s="183">
        <v>14434</v>
      </c>
      <c r="L384" s="183">
        <v>0</v>
      </c>
      <c r="M384" s="183">
        <v>0</v>
      </c>
      <c r="N384" s="183">
        <v>1376695.33</v>
      </c>
      <c r="O384" s="183">
        <v>59254.94</v>
      </c>
      <c r="P384" s="183">
        <v>33265</v>
      </c>
      <c r="Q384" s="183">
        <v>18507.669999999998</v>
      </c>
      <c r="R384" s="183">
        <v>5052.8</v>
      </c>
      <c r="S384" s="183">
        <v>0</v>
      </c>
      <c r="T384" s="183">
        <v>69300</v>
      </c>
      <c r="U384" s="183">
        <v>17399.57</v>
      </c>
      <c r="V384" s="183">
        <v>0</v>
      </c>
      <c r="W384" s="183">
        <v>2256.83</v>
      </c>
      <c r="X384" s="183">
        <v>4583.37</v>
      </c>
      <c r="Y384" s="183">
        <v>15192.02</v>
      </c>
      <c r="Z384" s="183">
        <v>0</v>
      </c>
      <c r="AA384" s="183">
        <v>8674.9699999999993</v>
      </c>
      <c r="AB384" s="183">
        <v>0</v>
      </c>
      <c r="AC384" s="183">
        <v>9394.2099999999991</v>
      </c>
      <c r="AD384" s="183">
        <v>2392.9699999999998</v>
      </c>
      <c r="AE384" s="183">
        <v>0</v>
      </c>
      <c r="AF384" s="183">
        <v>0</v>
      </c>
      <c r="AG384" s="183">
        <v>0</v>
      </c>
      <c r="AH384" s="183">
        <v>0</v>
      </c>
      <c r="AI384" s="183">
        <v>1580330.78</v>
      </c>
      <c r="AJ384" s="183">
        <v>44998.51</v>
      </c>
      <c r="AK384" s="183">
        <v>4438.96</v>
      </c>
      <c r="AL384" s="183">
        <v>16831.099999999999</v>
      </c>
      <c r="AM384" s="183">
        <v>3333.33</v>
      </c>
      <c r="AN384" s="183">
        <v>6204.2</v>
      </c>
      <c r="AO384" s="183">
        <v>22461.58</v>
      </c>
      <c r="AP384" s="183">
        <v>0</v>
      </c>
      <c r="AQ384" s="183">
        <v>46292.17</v>
      </c>
      <c r="AR384" s="183">
        <v>7030.52</v>
      </c>
      <c r="AS384" s="183">
        <v>0</v>
      </c>
      <c r="AT384" s="183">
        <v>0</v>
      </c>
      <c r="AU384" s="183">
        <v>0</v>
      </c>
      <c r="AV384" s="183">
        <v>0</v>
      </c>
      <c r="AW384" s="183">
        <v>8177</v>
      </c>
      <c r="AX384" s="183">
        <v>0</v>
      </c>
      <c r="AY384" s="183">
        <v>0</v>
      </c>
      <c r="AZ384" s="183">
        <v>17396.22</v>
      </c>
      <c r="BA384" s="183">
        <v>31976.76</v>
      </c>
      <c r="BB384" s="183">
        <v>279549.58</v>
      </c>
      <c r="BC384" s="183">
        <v>0</v>
      </c>
      <c r="BD384" s="183">
        <v>165246.76999999999</v>
      </c>
      <c r="BE384" s="183">
        <v>24571.89</v>
      </c>
      <c r="BF384" s="183">
        <v>0</v>
      </c>
      <c r="BG384" s="183">
        <v>0</v>
      </c>
      <c r="BH384" s="183">
        <v>221964.1899</v>
      </c>
      <c r="BI384" s="183">
        <v>1212.31</v>
      </c>
      <c r="BJ384" s="183">
        <v>112.65</v>
      </c>
      <c r="BK384" s="183">
        <v>0</v>
      </c>
      <c r="BL384" s="183">
        <v>0</v>
      </c>
      <c r="BM384" s="183">
        <v>9603.1200000000008</v>
      </c>
      <c r="BN384" s="183">
        <v>5092.12</v>
      </c>
      <c r="BO384" s="183">
        <v>0</v>
      </c>
      <c r="BP384" s="183">
        <v>51847.32</v>
      </c>
      <c r="BQ384" s="183">
        <v>0</v>
      </c>
      <c r="BR384" s="183">
        <v>2169.6</v>
      </c>
      <c r="BS384" s="183">
        <v>0</v>
      </c>
      <c r="BT384" s="183">
        <v>97896.68</v>
      </c>
      <c r="BU384" s="183">
        <v>1294.8800000000001</v>
      </c>
      <c r="BV384" s="183">
        <v>0</v>
      </c>
      <c r="BW384" s="183">
        <v>0</v>
      </c>
      <c r="BX384" s="183">
        <v>0</v>
      </c>
      <c r="BY384" s="183">
        <v>4707.62</v>
      </c>
      <c r="BZ384" s="183">
        <v>0</v>
      </c>
      <c r="CA384" s="183">
        <v>2464.37</v>
      </c>
      <c r="CB384" s="183">
        <v>4733.53</v>
      </c>
      <c r="CC384" s="205">
        <f t="shared" si="52"/>
        <v>4546836.3499000007</v>
      </c>
      <c r="CD384" s="101"/>
      <c r="CE384" s="101"/>
      <c r="CF384" s="101"/>
      <c r="CG384" s="101"/>
      <c r="CH384" s="101"/>
      <c r="CI384" s="101"/>
    </row>
    <row r="385" spans="1:87" s="102" customFormat="1" ht="22.5" customHeight="1">
      <c r="A385" s="134" t="s">
        <v>1651</v>
      </c>
      <c r="B385" s="295" t="s">
        <v>53</v>
      </c>
      <c r="C385" s="296" t="s">
        <v>54</v>
      </c>
      <c r="D385" s="297">
        <v>53060</v>
      </c>
      <c r="E385" s="103" t="s">
        <v>1005</v>
      </c>
      <c r="F385" s="298" t="s">
        <v>1050</v>
      </c>
      <c r="G385" s="299" t="s">
        <v>1051</v>
      </c>
      <c r="H385" s="204">
        <v>0</v>
      </c>
      <c r="I385" s="183">
        <v>108532.92</v>
      </c>
      <c r="J385" s="183">
        <v>372592.06</v>
      </c>
      <c r="K385" s="183">
        <v>9205</v>
      </c>
      <c r="L385" s="183">
        <v>73367.67</v>
      </c>
      <c r="M385" s="183">
        <v>546.17999999999995</v>
      </c>
      <c r="N385" s="183">
        <v>2053292.22</v>
      </c>
      <c r="O385" s="183">
        <v>0</v>
      </c>
      <c r="P385" s="183">
        <v>0</v>
      </c>
      <c r="Q385" s="183">
        <v>17842</v>
      </c>
      <c r="R385" s="183">
        <v>0</v>
      </c>
      <c r="S385" s="183">
        <v>0</v>
      </c>
      <c r="T385" s="183">
        <v>28532.240000000002</v>
      </c>
      <c r="U385" s="183">
        <v>0</v>
      </c>
      <c r="V385" s="183">
        <v>0</v>
      </c>
      <c r="W385" s="183">
        <v>0</v>
      </c>
      <c r="X385" s="183">
        <v>0</v>
      </c>
      <c r="Y385" s="183">
        <v>0</v>
      </c>
      <c r="Z385" s="183">
        <v>0</v>
      </c>
      <c r="AA385" s="183">
        <v>0</v>
      </c>
      <c r="AB385" s="183">
        <v>17858.439999999999</v>
      </c>
      <c r="AC385" s="183">
        <v>0</v>
      </c>
      <c r="AD385" s="183">
        <v>6076.05</v>
      </c>
      <c r="AE385" s="183">
        <v>0</v>
      </c>
      <c r="AF385" s="183">
        <v>0</v>
      </c>
      <c r="AG385" s="183">
        <v>0</v>
      </c>
      <c r="AH385" s="183">
        <v>0</v>
      </c>
      <c r="AI385" s="183">
        <v>0</v>
      </c>
      <c r="AJ385" s="183">
        <v>0</v>
      </c>
      <c r="AK385" s="183">
        <v>37888.89</v>
      </c>
      <c r="AL385" s="183">
        <v>0</v>
      </c>
      <c r="AM385" s="183">
        <v>27500</v>
      </c>
      <c r="AN385" s="183">
        <v>0</v>
      </c>
      <c r="AO385" s="183">
        <v>0</v>
      </c>
      <c r="AP385" s="183">
        <v>20974.22</v>
      </c>
      <c r="AQ385" s="183">
        <v>34833.339999999997</v>
      </c>
      <c r="AR385" s="183">
        <v>39416.629999999997</v>
      </c>
      <c r="AS385" s="183">
        <v>0</v>
      </c>
      <c r="AT385" s="183">
        <v>0</v>
      </c>
      <c r="AU385" s="183">
        <v>0</v>
      </c>
      <c r="AV385" s="183">
        <v>0</v>
      </c>
      <c r="AW385" s="183">
        <v>0</v>
      </c>
      <c r="AX385" s="183">
        <v>0</v>
      </c>
      <c r="AY385" s="183">
        <v>0</v>
      </c>
      <c r="AZ385" s="183">
        <v>0</v>
      </c>
      <c r="BA385" s="183">
        <v>0</v>
      </c>
      <c r="BB385" s="183">
        <v>0</v>
      </c>
      <c r="BC385" s="183">
        <v>68069.429999999993</v>
      </c>
      <c r="BD385" s="183">
        <v>0</v>
      </c>
      <c r="BE385" s="183">
        <v>0</v>
      </c>
      <c r="BF385" s="183">
        <v>0</v>
      </c>
      <c r="BG385" s="183">
        <v>0</v>
      </c>
      <c r="BH385" s="183">
        <v>38333.300000000003</v>
      </c>
      <c r="BI385" s="183">
        <v>2637.89</v>
      </c>
      <c r="BJ385" s="183">
        <v>0</v>
      </c>
      <c r="BK385" s="183">
        <v>0</v>
      </c>
      <c r="BL385" s="183">
        <v>0</v>
      </c>
      <c r="BM385" s="183">
        <v>9725.83</v>
      </c>
      <c r="BN385" s="183">
        <v>0</v>
      </c>
      <c r="BO385" s="183">
        <v>0</v>
      </c>
      <c r="BP385" s="183">
        <v>1744.96</v>
      </c>
      <c r="BQ385" s="183">
        <v>0</v>
      </c>
      <c r="BR385" s="183">
        <v>13478.57</v>
      </c>
      <c r="BS385" s="183">
        <v>0</v>
      </c>
      <c r="BT385" s="183">
        <v>181041.1</v>
      </c>
      <c r="BU385" s="183">
        <v>30377.78</v>
      </c>
      <c r="BV385" s="183">
        <v>0</v>
      </c>
      <c r="BW385" s="183">
        <v>23983.63</v>
      </c>
      <c r="BX385" s="183">
        <v>0</v>
      </c>
      <c r="BY385" s="183">
        <v>0</v>
      </c>
      <c r="BZ385" s="183">
        <v>0</v>
      </c>
      <c r="CA385" s="183">
        <v>0</v>
      </c>
      <c r="CB385" s="183">
        <v>328756.38</v>
      </c>
      <c r="CC385" s="205">
        <f t="shared" ref="CC385:CC448" si="58">SUM(H385:CB385)</f>
        <v>3546606.7299999995</v>
      </c>
      <c r="CD385" s="101"/>
      <c r="CE385" s="101"/>
      <c r="CF385" s="101"/>
      <c r="CG385" s="101"/>
      <c r="CH385" s="101"/>
      <c r="CI385" s="101"/>
    </row>
    <row r="386" spans="1:87" s="102" customFormat="1" ht="22.5" customHeight="1">
      <c r="A386" s="134" t="s">
        <v>1651</v>
      </c>
      <c r="B386" s="295" t="s">
        <v>53</v>
      </c>
      <c r="C386" s="296" t="s">
        <v>54</v>
      </c>
      <c r="D386" s="297">
        <v>53060</v>
      </c>
      <c r="E386" s="103" t="s">
        <v>1005</v>
      </c>
      <c r="F386" s="298" t="s">
        <v>1052</v>
      </c>
      <c r="G386" s="299" t="s">
        <v>1053</v>
      </c>
      <c r="H386" s="250">
        <v>0</v>
      </c>
      <c r="I386" s="250">
        <v>0</v>
      </c>
      <c r="J386" s="250">
        <v>0</v>
      </c>
      <c r="K386" s="250">
        <v>0</v>
      </c>
      <c r="L386" s="250">
        <v>0</v>
      </c>
      <c r="M386" s="250">
        <v>0</v>
      </c>
      <c r="N386" s="250">
        <v>0</v>
      </c>
      <c r="O386" s="250">
        <v>0</v>
      </c>
      <c r="P386" s="250">
        <v>0</v>
      </c>
      <c r="Q386" s="250">
        <v>0</v>
      </c>
      <c r="R386" s="250">
        <v>0</v>
      </c>
      <c r="S386" s="250">
        <v>0</v>
      </c>
      <c r="T386" s="250">
        <v>0</v>
      </c>
      <c r="U386" s="250">
        <v>0</v>
      </c>
      <c r="V386" s="250">
        <v>0</v>
      </c>
      <c r="W386" s="250">
        <v>0</v>
      </c>
      <c r="X386" s="250">
        <v>0</v>
      </c>
      <c r="Y386" s="250">
        <v>0</v>
      </c>
      <c r="Z386" s="250">
        <v>0</v>
      </c>
      <c r="AA386" s="250">
        <v>0</v>
      </c>
      <c r="AB386" s="250">
        <v>0</v>
      </c>
      <c r="AC386" s="250">
        <v>0</v>
      </c>
      <c r="AD386" s="250">
        <v>0</v>
      </c>
      <c r="AE386" s="250">
        <v>0</v>
      </c>
      <c r="AF386" s="250">
        <v>0</v>
      </c>
      <c r="AG386" s="250">
        <v>0</v>
      </c>
      <c r="AH386" s="250">
        <v>0</v>
      </c>
      <c r="AI386" s="250">
        <v>0</v>
      </c>
      <c r="AJ386" s="250">
        <v>0</v>
      </c>
      <c r="AK386" s="250">
        <v>0</v>
      </c>
      <c r="AL386" s="250">
        <v>0</v>
      </c>
      <c r="AM386" s="250">
        <v>0</v>
      </c>
      <c r="AN386" s="250">
        <v>0</v>
      </c>
      <c r="AO386" s="250">
        <v>0</v>
      </c>
      <c r="AP386" s="250">
        <v>0</v>
      </c>
      <c r="AQ386" s="250">
        <v>0</v>
      </c>
      <c r="AR386" s="250">
        <v>0</v>
      </c>
      <c r="AS386" s="250">
        <v>0</v>
      </c>
      <c r="AT386" s="250">
        <v>0</v>
      </c>
      <c r="AU386" s="250">
        <v>0</v>
      </c>
      <c r="AV386" s="250">
        <v>0</v>
      </c>
      <c r="AW386" s="250">
        <v>0</v>
      </c>
      <c r="AX386" s="250">
        <v>0</v>
      </c>
      <c r="AY386" s="250">
        <v>0</v>
      </c>
      <c r="AZ386" s="250">
        <v>0</v>
      </c>
      <c r="BA386" s="250">
        <v>0</v>
      </c>
      <c r="BB386" s="250">
        <v>0</v>
      </c>
      <c r="BC386" s="250">
        <v>0</v>
      </c>
      <c r="BD386" s="250">
        <v>0</v>
      </c>
      <c r="BE386" s="250">
        <v>0</v>
      </c>
      <c r="BF386" s="250">
        <v>0</v>
      </c>
      <c r="BG386" s="250">
        <v>0</v>
      </c>
      <c r="BH386" s="250">
        <v>0</v>
      </c>
      <c r="BI386" s="250">
        <v>0</v>
      </c>
      <c r="BJ386" s="250">
        <v>0</v>
      </c>
      <c r="BK386" s="250">
        <v>0</v>
      </c>
      <c r="BL386" s="250">
        <v>0</v>
      </c>
      <c r="BM386" s="250">
        <v>0</v>
      </c>
      <c r="BN386" s="250">
        <v>0</v>
      </c>
      <c r="BO386" s="250">
        <v>0</v>
      </c>
      <c r="BP386" s="250">
        <v>0</v>
      </c>
      <c r="BQ386" s="250">
        <v>0</v>
      </c>
      <c r="BR386" s="250">
        <v>0</v>
      </c>
      <c r="BS386" s="250">
        <v>0</v>
      </c>
      <c r="BT386" s="250">
        <v>0</v>
      </c>
      <c r="BU386" s="250">
        <v>0</v>
      </c>
      <c r="BV386" s="250">
        <v>0</v>
      </c>
      <c r="BW386" s="250">
        <v>0</v>
      </c>
      <c r="BX386" s="250">
        <v>0</v>
      </c>
      <c r="BY386" s="250">
        <v>0</v>
      </c>
      <c r="BZ386" s="250">
        <v>0</v>
      </c>
      <c r="CA386" s="250">
        <v>0</v>
      </c>
      <c r="CB386" s="250">
        <v>0</v>
      </c>
      <c r="CC386" s="205">
        <f t="shared" si="58"/>
        <v>0</v>
      </c>
      <c r="CD386" s="101"/>
      <c r="CE386" s="101"/>
      <c r="CF386" s="101"/>
      <c r="CG386" s="101"/>
      <c r="CH386" s="101"/>
      <c r="CI386" s="101"/>
    </row>
    <row r="387" spans="1:87" s="102" customFormat="1" ht="22.5" customHeight="1">
      <c r="A387" s="134" t="s">
        <v>1651</v>
      </c>
      <c r="B387" s="295" t="s">
        <v>53</v>
      </c>
      <c r="C387" s="296" t="s">
        <v>54</v>
      </c>
      <c r="D387" s="297">
        <v>53020</v>
      </c>
      <c r="E387" s="103" t="s">
        <v>957</v>
      </c>
      <c r="F387" s="298" t="s">
        <v>1054</v>
      </c>
      <c r="G387" s="299" t="s">
        <v>1055</v>
      </c>
      <c r="H387" s="250">
        <v>0</v>
      </c>
      <c r="I387" s="250">
        <v>0</v>
      </c>
      <c r="J387" s="250">
        <v>0</v>
      </c>
      <c r="K387" s="250">
        <v>0</v>
      </c>
      <c r="L387" s="250">
        <v>0</v>
      </c>
      <c r="M387" s="250">
        <v>0</v>
      </c>
      <c r="N387" s="250">
        <v>0</v>
      </c>
      <c r="O387" s="250">
        <v>0</v>
      </c>
      <c r="P387" s="250">
        <v>0</v>
      </c>
      <c r="Q387" s="250">
        <v>0</v>
      </c>
      <c r="R387" s="250">
        <v>0</v>
      </c>
      <c r="S387" s="250">
        <v>0</v>
      </c>
      <c r="T387" s="250">
        <v>0</v>
      </c>
      <c r="U387" s="250">
        <v>0</v>
      </c>
      <c r="V387" s="250">
        <v>0</v>
      </c>
      <c r="W387" s="250">
        <v>0</v>
      </c>
      <c r="X387" s="250">
        <v>0</v>
      </c>
      <c r="Y387" s="250">
        <v>0</v>
      </c>
      <c r="Z387" s="250">
        <v>0</v>
      </c>
      <c r="AA387" s="250">
        <v>0</v>
      </c>
      <c r="AB387" s="250">
        <v>0</v>
      </c>
      <c r="AC387" s="250">
        <v>0</v>
      </c>
      <c r="AD387" s="250">
        <v>0</v>
      </c>
      <c r="AE387" s="250">
        <v>0</v>
      </c>
      <c r="AF387" s="250">
        <v>0</v>
      </c>
      <c r="AG387" s="250">
        <v>0</v>
      </c>
      <c r="AH387" s="250">
        <v>0</v>
      </c>
      <c r="AI387" s="250">
        <v>0</v>
      </c>
      <c r="AJ387" s="250">
        <v>0</v>
      </c>
      <c r="AK387" s="250">
        <v>0</v>
      </c>
      <c r="AL387" s="250">
        <v>0</v>
      </c>
      <c r="AM387" s="250">
        <v>0</v>
      </c>
      <c r="AN387" s="250">
        <v>0</v>
      </c>
      <c r="AO387" s="250">
        <v>0</v>
      </c>
      <c r="AP387" s="250">
        <v>0</v>
      </c>
      <c r="AQ387" s="250">
        <v>0</v>
      </c>
      <c r="AR387" s="250">
        <v>0</v>
      </c>
      <c r="AS387" s="250">
        <v>0</v>
      </c>
      <c r="AT387" s="250">
        <v>0</v>
      </c>
      <c r="AU387" s="250">
        <v>0</v>
      </c>
      <c r="AV387" s="250">
        <v>0</v>
      </c>
      <c r="AW387" s="250">
        <v>0</v>
      </c>
      <c r="AX387" s="250">
        <v>0</v>
      </c>
      <c r="AY387" s="250">
        <v>0</v>
      </c>
      <c r="AZ387" s="250">
        <v>0</v>
      </c>
      <c r="BA387" s="250">
        <v>0</v>
      </c>
      <c r="BB387" s="250">
        <v>0</v>
      </c>
      <c r="BC387" s="250">
        <v>0</v>
      </c>
      <c r="BD387" s="250">
        <v>0</v>
      </c>
      <c r="BE387" s="250">
        <v>0</v>
      </c>
      <c r="BF387" s="250">
        <v>0</v>
      </c>
      <c r="BG387" s="250">
        <v>0</v>
      </c>
      <c r="BH387" s="250">
        <v>0</v>
      </c>
      <c r="BI387" s="250">
        <v>0</v>
      </c>
      <c r="BJ387" s="250">
        <v>0</v>
      </c>
      <c r="BK387" s="250">
        <v>0</v>
      </c>
      <c r="BL387" s="250">
        <v>0</v>
      </c>
      <c r="BM387" s="250">
        <v>0</v>
      </c>
      <c r="BN387" s="250">
        <v>0</v>
      </c>
      <c r="BO387" s="250">
        <v>0</v>
      </c>
      <c r="BP387" s="250">
        <v>0</v>
      </c>
      <c r="BQ387" s="250">
        <v>0</v>
      </c>
      <c r="BR387" s="250">
        <v>0</v>
      </c>
      <c r="BS387" s="250">
        <v>0</v>
      </c>
      <c r="BT387" s="250">
        <v>0</v>
      </c>
      <c r="BU387" s="250">
        <v>0</v>
      </c>
      <c r="BV387" s="250">
        <v>0</v>
      </c>
      <c r="BW387" s="250">
        <v>0</v>
      </c>
      <c r="BX387" s="250">
        <v>0</v>
      </c>
      <c r="BY387" s="250">
        <v>0</v>
      </c>
      <c r="BZ387" s="250">
        <v>0</v>
      </c>
      <c r="CA387" s="250">
        <v>0</v>
      </c>
      <c r="CB387" s="250">
        <v>0</v>
      </c>
      <c r="CC387" s="205">
        <f t="shared" si="58"/>
        <v>0</v>
      </c>
      <c r="CD387" s="101"/>
      <c r="CE387" s="101"/>
      <c r="CF387" s="101"/>
      <c r="CG387" s="101"/>
      <c r="CH387" s="101"/>
      <c r="CI387" s="101"/>
    </row>
    <row r="388" spans="1:87" s="102" customFormat="1" ht="22.5" customHeight="1">
      <c r="A388" s="134" t="s">
        <v>1651</v>
      </c>
      <c r="B388" s="295" t="s">
        <v>53</v>
      </c>
      <c r="C388" s="296" t="s">
        <v>54</v>
      </c>
      <c r="D388" s="297">
        <v>53020</v>
      </c>
      <c r="E388" s="103" t="s">
        <v>957</v>
      </c>
      <c r="F388" s="298" t="s">
        <v>1056</v>
      </c>
      <c r="G388" s="299" t="s">
        <v>1057</v>
      </c>
      <c r="H388" s="250">
        <v>0</v>
      </c>
      <c r="I388" s="250">
        <v>0</v>
      </c>
      <c r="J388" s="250">
        <v>0</v>
      </c>
      <c r="K388" s="250">
        <v>0</v>
      </c>
      <c r="L388" s="250">
        <v>0</v>
      </c>
      <c r="M388" s="250">
        <v>0</v>
      </c>
      <c r="N388" s="250">
        <v>0</v>
      </c>
      <c r="O388" s="250">
        <v>0</v>
      </c>
      <c r="P388" s="250">
        <v>0</v>
      </c>
      <c r="Q388" s="250">
        <v>0</v>
      </c>
      <c r="R388" s="250">
        <v>0</v>
      </c>
      <c r="S388" s="250">
        <v>0</v>
      </c>
      <c r="T388" s="250">
        <v>0</v>
      </c>
      <c r="U388" s="250">
        <v>0</v>
      </c>
      <c r="V388" s="250">
        <v>0</v>
      </c>
      <c r="W388" s="250">
        <v>0</v>
      </c>
      <c r="X388" s="250">
        <v>0</v>
      </c>
      <c r="Y388" s="250">
        <v>0</v>
      </c>
      <c r="Z388" s="250">
        <v>0</v>
      </c>
      <c r="AA388" s="250">
        <v>0</v>
      </c>
      <c r="AB388" s="250">
        <v>0</v>
      </c>
      <c r="AC388" s="250">
        <v>0</v>
      </c>
      <c r="AD388" s="250">
        <v>0</v>
      </c>
      <c r="AE388" s="250">
        <v>0</v>
      </c>
      <c r="AF388" s="250">
        <v>0</v>
      </c>
      <c r="AG388" s="250">
        <v>0</v>
      </c>
      <c r="AH388" s="250">
        <v>0</v>
      </c>
      <c r="AI388" s="250">
        <v>0</v>
      </c>
      <c r="AJ388" s="250">
        <v>0</v>
      </c>
      <c r="AK388" s="250">
        <v>0</v>
      </c>
      <c r="AL388" s="250">
        <v>0</v>
      </c>
      <c r="AM388" s="250">
        <v>0</v>
      </c>
      <c r="AN388" s="250">
        <v>0</v>
      </c>
      <c r="AO388" s="250">
        <v>0</v>
      </c>
      <c r="AP388" s="250">
        <v>0</v>
      </c>
      <c r="AQ388" s="250">
        <v>0</v>
      </c>
      <c r="AR388" s="250">
        <v>0</v>
      </c>
      <c r="AS388" s="250">
        <v>0</v>
      </c>
      <c r="AT388" s="250">
        <v>0</v>
      </c>
      <c r="AU388" s="250">
        <v>0</v>
      </c>
      <c r="AV388" s="250">
        <v>0</v>
      </c>
      <c r="AW388" s="250">
        <v>0</v>
      </c>
      <c r="AX388" s="250">
        <v>0</v>
      </c>
      <c r="AY388" s="250">
        <v>0</v>
      </c>
      <c r="AZ388" s="250">
        <v>0</v>
      </c>
      <c r="BA388" s="250">
        <v>0</v>
      </c>
      <c r="BB388" s="250">
        <v>0</v>
      </c>
      <c r="BC388" s="250">
        <v>0</v>
      </c>
      <c r="BD388" s="250">
        <v>0</v>
      </c>
      <c r="BE388" s="250">
        <v>0</v>
      </c>
      <c r="BF388" s="250">
        <v>0</v>
      </c>
      <c r="BG388" s="250">
        <v>0</v>
      </c>
      <c r="BH388" s="250">
        <v>0</v>
      </c>
      <c r="BI388" s="250">
        <v>0</v>
      </c>
      <c r="BJ388" s="250">
        <v>0</v>
      </c>
      <c r="BK388" s="250">
        <v>0</v>
      </c>
      <c r="BL388" s="250">
        <v>0</v>
      </c>
      <c r="BM388" s="250">
        <v>0</v>
      </c>
      <c r="BN388" s="250">
        <v>0</v>
      </c>
      <c r="BO388" s="250">
        <v>0</v>
      </c>
      <c r="BP388" s="250">
        <v>0</v>
      </c>
      <c r="BQ388" s="250">
        <v>0</v>
      </c>
      <c r="BR388" s="250">
        <v>0</v>
      </c>
      <c r="BS388" s="250">
        <v>0</v>
      </c>
      <c r="BT388" s="250">
        <v>0</v>
      </c>
      <c r="BU388" s="250">
        <v>0</v>
      </c>
      <c r="BV388" s="250">
        <v>0</v>
      </c>
      <c r="BW388" s="250">
        <v>0</v>
      </c>
      <c r="BX388" s="250">
        <v>0</v>
      </c>
      <c r="BY388" s="250">
        <v>0</v>
      </c>
      <c r="BZ388" s="250">
        <v>0</v>
      </c>
      <c r="CA388" s="250">
        <v>0</v>
      </c>
      <c r="CB388" s="250">
        <v>0</v>
      </c>
      <c r="CC388" s="205">
        <f t="shared" si="58"/>
        <v>0</v>
      </c>
      <c r="CD388" s="101"/>
      <c r="CE388" s="101"/>
      <c r="CF388" s="101"/>
      <c r="CG388" s="101"/>
      <c r="CH388" s="101"/>
      <c r="CI388" s="101"/>
    </row>
    <row r="389" spans="1:87" s="311" customFormat="1">
      <c r="A389" s="309"/>
      <c r="B389" s="421" t="s">
        <v>1058</v>
      </c>
      <c r="C389" s="422"/>
      <c r="D389" s="422"/>
      <c r="E389" s="422"/>
      <c r="F389" s="422"/>
      <c r="G389" s="423"/>
      <c r="H389" s="172">
        <f>SUM(H339:H388)</f>
        <v>123363652.12</v>
      </c>
      <c r="I389" s="172">
        <f t="shared" ref="I389:BT389" si="59">SUM(I339:I388)</f>
        <v>23885046.48</v>
      </c>
      <c r="J389" s="172">
        <f t="shared" si="59"/>
        <v>34053271.759999998</v>
      </c>
      <c r="K389" s="172">
        <f t="shared" si="59"/>
        <v>10881685</v>
      </c>
      <c r="L389" s="172">
        <f t="shared" si="59"/>
        <v>8816249.25</v>
      </c>
      <c r="M389" s="172">
        <f t="shared" si="59"/>
        <v>6219703.8899999997</v>
      </c>
      <c r="N389" s="172">
        <f t="shared" si="59"/>
        <v>179986989.45000002</v>
      </c>
      <c r="O389" s="172">
        <f t="shared" si="59"/>
        <v>34268793.93999999</v>
      </c>
      <c r="P389" s="172">
        <f t="shared" si="59"/>
        <v>6257709.9299999997</v>
      </c>
      <c r="Q389" s="172">
        <f t="shared" si="59"/>
        <v>78276127.550000012</v>
      </c>
      <c r="R389" s="172">
        <f t="shared" si="59"/>
        <v>4080220.8599999994</v>
      </c>
      <c r="S389" s="172">
        <f t="shared" si="59"/>
        <v>14548570.840000002</v>
      </c>
      <c r="T389" s="172">
        <f t="shared" si="59"/>
        <v>43492401.870000005</v>
      </c>
      <c r="U389" s="172">
        <f t="shared" si="59"/>
        <v>36948433.239999995</v>
      </c>
      <c r="V389" s="172">
        <f t="shared" si="59"/>
        <v>2798114.49</v>
      </c>
      <c r="W389" s="172">
        <f t="shared" si="59"/>
        <v>8588941.1491999999</v>
      </c>
      <c r="X389" s="172">
        <f t="shared" si="59"/>
        <v>8884681.5200000014</v>
      </c>
      <c r="Y389" s="172">
        <f t="shared" si="59"/>
        <v>7221129.6799999978</v>
      </c>
      <c r="Z389" s="172">
        <f t="shared" si="59"/>
        <v>119585627.29000001</v>
      </c>
      <c r="AA389" s="172">
        <f t="shared" si="59"/>
        <v>34456988.439999998</v>
      </c>
      <c r="AB389" s="172">
        <f t="shared" si="59"/>
        <v>17621975.260000005</v>
      </c>
      <c r="AC389" s="172">
        <f t="shared" si="59"/>
        <v>40756943.120000005</v>
      </c>
      <c r="AD389" s="172">
        <f t="shared" si="59"/>
        <v>5008522.9700000007</v>
      </c>
      <c r="AE389" s="172">
        <f t="shared" si="59"/>
        <v>4379969.6599999992</v>
      </c>
      <c r="AF389" s="172">
        <f t="shared" si="59"/>
        <v>5846857.1299999999</v>
      </c>
      <c r="AG389" s="172">
        <f t="shared" si="59"/>
        <v>2934034.4699999997</v>
      </c>
      <c r="AH389" s="172">
        <f t="shared" si="59"/>
        <v>3630766.0500000003</v>
      </c>
      <c r="AI389" s="172">
        <f t="shared" si="59"/>
        <v>171707609.70000002</v>
      </c>
      <c r="AJ389" s="172">
        <f t="shared" si="59"/>
        <v>8054290.8399999999</v>
      </c>
      <c r="AK389" s="172">
        <f t="shared" si="59"/>
        <v>3083605.41</v>
      </c>
      <c r="AL389" s="172">
        <f t="shared" si="59"/>
        <v>3693089.16</v>
      </c>
      <c r="AM389" s="172">
        <f t="shared" si="59"/>
        <v>3376703.37</v>
      </c>
      <c r="AN389" s="172">
        <f t="shared" si="59"/>
        <v>5750370.8100000005</v>
      </c>
      <c r="AO389" s="172">
        <f t="shared" si="59"/>
        <v>6003472.1400000015</v>
      </c>
      <c r="AP389" s="172">
        <f t="shared" si="59"/>
        <v>5867091.21</v>
      </c>
      <c r="AQ389" s="172">
        <f t="shared" si="59"/>
        <v>11424232.290000001</v>
      </c>
      <c r="AR389" s="172">
        <f t="shared" si="59"/>
        <v>6088449.3399999999</v>
      </c>
      <c r="AS389" s="172">
        <f t="shared" si="59"/>
        <v>4431828.8</v>
      </c>
      <c r="AT389" s="172">
        <f t="shared" si="59"/>
        <v>4985435.59</v>
      </c>
      <c r="AU389" s="172">
        <f t="shared" si="59"/>
        <v>61405965.399999999</v>
      </c>
      <c r="AV389" s="172">
        <f t="shared" si="59"/>
        <v>3461724.3400000003</v>
      </c>
      <c r="AW389" s="172">
        <f t="shared" si="59"/>
        <v>4732642.6899999995</v>
      </c>
      <c r="AX389" s="172">
        <f t="shared" si="59"/>
        <v>4178876.45</v>
      </c>
      <c r="AY389" s="172">
        <f t="shared" si="59"/>
        <v>2927663.93</v>
      </c>
      <c r="AZ389" s="172">
        <f t="shared" si="59"/>
        <v>967737.59</v>
      </c>
      <c r="BA389" s="172">
        <f t="shared" si="59"/>
        <v>3376276.8299999996</v>
      </c>
      <c r="BB389" s="172">
        <f t="shared" si="59"/>
        <v>98024797.829999998</v>
      </c>
      <c r="BC389" s="172">
        <f t="shared" si="59"/>
        <v>9287574.6799999997</v>
      </c>
      <c r="BD389" s="172">
        <f t="shared" si="59"/>
        <v>7540643.8499999987</v>
      </c>
      <c r="BE389" s="172">
        <f t="shared" si="59"/>
        <v>9837596.8299999982</v>
      </c>
      <c r="BF389" s="172">
        <f t="shared" si="59"/>
        <v>5945960.3500000006</v>
      </c>
      <c r="BG389" s="172">
        <f t="shared" si="59"/>
        <v>1768332.3900000001</v>
      </c>
      <c r="BH389" s="172">
        <f t="shared" si="59"/>
        <v>26433186.720399998</v>
      </c>
      <c r="BI389" s="172">
        <f t="shared" si="59"/>
        <v>14419424.110000001</v>
      </c>
      <c r="BJ389" s="172">
        <f t="shared" si="59"/>
        <v>6080597.3100000005</v>
      </c>
      <c r="BK389" s="172">
        <f t="shared" si="59"/>
        <v>2115851.1800000002</v>
      </c>
      <c r="BL389" s="172">
        <f t="shared" si="59"/>
        <v>2512351.17</v>
      </c>
      <c r="BM389" s="172">
        <f t="shared" si="59"/>
        <v>115865183.78000002</v>
      </c>
      <c r="BN389" s="172">
        <f t="shared" si="59"/>
        <v>31971780.700000003</v>
      </c>
      <c r="BO389" s="172">
        <f t="shared" si="59"/>
        <v>5151244.4700000007</v>
      </c>
      <c r="BP389" s="172">
        <f t="shared" si="59"/>
        <v>2511387.3699999996</v>
      </c>
      <c r="BQ389" s="172">
        <f t="shared" si="59"/>
        <v>5435787.0700000003</v>
      </c>
      <c r="BR389" s="172">
        <f t="shared" si="59"/>
        <v>9650986.6699999999</v>
      </c>
      <c r="BS389" s="172">
        <f t="shared" si="59"/>
        <v>3153620.57</v>
      </c>
      <c r="BT389" s="172">
        <f t="shared" si="59"/>
        <v>69849446.730000019</v>
      </c>
      <c r="BU389" s="172">
        <f t="shared" ref="BU389:CA389" si="60">SUM(BU339:BU388)</f>
        <v>5633707.9700000007</v>
      </c>
      <c r="BV389" s="172">
        <f t="shared" si="60"/>
        <v>8128151.1800000025</v>
      </c>
      <c r="BW389" s="172">
        <f t="shared" si="60"/>
        <v>11158493.610000003</v>
      </c>
      <c r="BX389" s="172">
        <f t="shared" si="60"/>
        <v>7254442.9800000004</v>
      </c>
      <c r="BY389" s="172">
        <f t="shared" si="60"/>
        <v>16375682.759999998</v>
      </c>
      <c r="BZ389" s="172">
        <f t="shared" si="60"/>
        <v>6387134.790000001</v>
      </c>
      <c r="CA389" s="172">
        <f t="shared" si="60"/>
        <v>4585559.5200000005</v>
      </c>
      <c r="CB389" s="172">
        <f>SUM(CB339:CB388)</f>
        <v>5637436.0299999993</v>
      </c>
      <c r="CC389" s="172">
        <f>SUM(CC339:CC388)</f>
        <v>1675026835.9196002</v>
      </c>
      <c r="CD389" s="310"/>
      <c r="CE389" s="310"/>
      <c r="CF389" s="310"/>
      <c r="CG389" s="310"/>
      <c r="CH389" s="310"/>
      <c r="CI389" s="310"/>
    </row>
    <row r="390" spans="1:87" s="102" customFormat="1">
      <c r="A390" s="134" t="s">
        <v>1648</v>
      </c>
      <c r="B390" s="295" t="s">
        <v>55</v>
      </c>
      <c r="C390" s="296" t="s">
        <v>56</v>
      </c>
      <c r="D390" s="297">
        <v>53010</v>
      </c>
      <c r="E390" s="103" t="s">
        <v>1059</v>
      </c>
      <c r="F390" s="298" t="s">
        <v>1060</v>
      </c>
      <c r="G390" s="299" t="s">
        <v>1061</v>
      </c>
      <c r="H390" s="204">
        <v>0</v>
      </c>
      <c r="I390" s="204">
        <v>0</v>
      </c>
      <c r="J390" s="204">
        <v>0</v>
      </c>
      <c r="K390" s="204">
        <v>0</v>
      </c>
      <c r="L390" s="204">
        <v>0</v>
      </c>
      <c r="M390" s="204">
        <v>0</v>
      </c>
      <c r="N390" s="204">
        <v>0</v>
      </c>
      <c r="O390" s="204">
        <v>0</v>
      </c>
      <c r="P390" s="204">
        <v>0</v>
      </c>
      <c r="Q390" s="204">
        <v>0</v>
      </c>
      <c r="R390" s="204">
        <v>0</v>
      </c>
      <c r="S390" s="204">
        <v>0</v>
      </c>
      <c r="T390" s="204">
        <v>0</v>
      </c>
      <c r="U390" s="204">
        <v>588.94000000000005</v>
      </c>
      <c r="V390" s="204">
        <v>0</v>
      </c>
      <c r="W390" s="204">
        <v>0</v>
      </c>
      <c r="X390" s="204">
        <v>0</v>
      </c>
      <c r="Y390" s="204">
        <v>0</v>
      </c>
      <c r="Z390" s="204">
        <v>0</v>
      </c>
      <c r="AA390" s="204">
        <v>0</v>
      </c>
      <c r="AB390" s="204">
        <v>0</v>
      </c>
      <c r="AC390" s="204">
        <v>0</v>
      </c>
      <c r="AD390" s="204">
        <v>0</v>
      </c>
      <c r="AE390" s="204">
        <v>0</v>
      </c>
      <c r="AF390" s="204">
        <v>0</v>
      </c>
      <c r="AG390" s="204">
        <v>0</v>
      </c>
      <c r="AH390" s="204">
        <v>0</v>
      </c>
      <c r="AI390" s="204">
        <v>0</v>
      </c>
      <c r="AJ390" s="204">
        <v>0</v>
      </c>
      <c r="AK390" s="204">
        <v>0</v>
      </c>
      <c r="AL390" s="204">
        <v>0</v>
      </c>
      <c r="AM390" s="204">
        <v>0</v>
      </c>
      <c r="AN390" s="204">
        <v>0</v>
      </c>
      <c r="AO390" s="204">
        <v>0</v>
      </c>
      <c r="AP390" s="204">
        <v>0</v>
      </c>
      <c r="AQ390" s="204">
        <v>0</v>
      </c>
      <c r="AR390" s="204">
        <v>0</v>
      </c>
      <c r="AS390" s="204">
        <v>0</v>
      </c>
      <c r="AT390" s="204">
        <v>0</v>
      </c>
      <c r="AU390" s="204">
        <v>0</v>
      </c>
      <c r="AV390" s="204">
        <v>0</v>
      </c>
      <c r="AW390" s="204">
        <v>0</v>
      </c>
      <c r="AX390" s="204">
        <v>0</v>
      </c>
      <c r="AY390" s="204">
        <v>0</v>
      </c>
      <c r="AZ390" s="204">
        <v>0</v>
      </c>
      <c r="BA390" s="204">
        <v>0</v>
      </c>
      <c r="BB390" s="204">
        <v>0</v>
      </c>
      <c r="BC390" s="204">
        <v>0</v>
      </c>
      <c r="BD390" s="204">
        <v>0</v>
      </c>
      <c r="BE390" s="204">
        <v>0</v>
      </c>
      <c r="BF390" s="204">
        <v>0</v>
      </c>
      <c r="BG390" s="204">
        <v>0</v>
      </c>
      <c r="BH390" s="204">
        <v>0</v>
      </c>
      <c r="BI390" s="204">
        <v>0</v>
      </c>
      <c r="BJ390" s="204">
        <v>0</v>
      </c>
      <c r="BK390" s="204">
        <v>0</v>
      </c>
      <c r="BL390" s="204">
        <v>0</v>
      </c>
      <c r="BM390" s="204">
        <v>0</v>
      </c>
      <c r="BN390" s="204">
        <v>0</v>
      </c>
      <c r="BO390" s="204">
        <v>0</v>
      </c>
      <c r="BP390" s="204">
        <v>0</v>
      </c>
      <c r="BQ390" s="204">
        <v>0</v>
      </c>
      <c r="BR390" s="204">
        <v>0</v>
      </c>
      <c r="BS390" s="204">
        <v>0</v>
      </c>
      <c r="BT390" s="204">
        <v>0</v>
      </c>
      <c r="BU390" s="204">
        <v>0</v>
      </c>
      <c r="BV390" s="204">
        <v>0</v>
      </c>
      <c r="BW390" s="204">
        <v>0</v>
      </c>
      <c r="BX390" s="204">
        <v>0</v>
      </c>
      <c r="BY390" s="204">
        <v>0</v>
      </c>
      <c r="BZ390" s="204">
        <v>0</v>
      </c>
      <c r="CA390" s="204">
        <v>0</v>
      </c>
      <c r="CB390" s="204">
        <v>0</v>
      </c>
      <c r="CC390" s="205">
        <f t="shared" si="58"/>
        <v>588.94000000000005</v>
      </c>
      <c r="CD390" s="101"/>
      <c r="CE390" s="101"/>
      <c r="CF390" s="101"/>
      <c r="CG390" s="101"/>
      <c r="CH390" s="101"/>
      <c r="CI390" s="101"/>
    </row>
    <row r="391" spans="1:87" s="102" customFormat="1">
      <c r="A391" s="134" t="s">
        <v>1648</v>
      </c>
      <c r="B391" s="295" t="s">
        <v>55</v>
      </c>
      <c r="C391" s="296" t="s">
        <v>56</v>
      </c>
      <c r="D391" s="297">
        <v>53010</v>
      </c>
      <c r="E391" s="103" t="s">
        <v>1059</v>
      </c>
      <c r="F391" s="298" t="s">
        <v>1062</v>
      </c>
      <c r="G391" s="299" t="s">
        <v>1063</v>
      </c>
      <c r="H391" s="204">
        <v>0</v>
      </c>
      <c r="I391" s="204">
        <v>0</v>
      </c>
      <c r="J391" s="204">
        <v>0</v>
      </c>
      <c r="K391" s="204">
        <v>0</v>
      </c>
      <c r="L391" s="204">
        <v>0</v>
      </c>
      <c r="M391" s="204">
        <v>0</v>
      </c>
      <c r="N391" s="204">
        <v>0</v>
      </c>
      <c r="O391" s="204">
        <v>0</v>
      </c>
      <c r="P391" s="204">
        <v>0</v>
      </c>
      <c r="Q391" s="204">
        <v>0</v>
      </c>
      <c r="R391" s="204">
        <v>0</v>
      </c>
      <c r="S391" s="204">
        <v>0</v>
      </c>
      <c r="T391" s="204">
        <v>0</v>
      </c>
      <c r="U391" s="204">
        <v>0</v>
      </c>
      <c r="V391" s="204">
        <v>0</v>
      </c>
      <c r="W391" s="204">
        <v>0</v>
      </c>
      <c r="X391" s="204">
        <v>0</v>
      </c>
      <c r="Y391" s="204">
        <v>0</v>
      </c>
      <c r="Z391" s="204">
        <v>0</v>
      </c>
      <c r="AA391" s="204">
        <v>0</v>
      </c>
      <c r="AB391" s="204">
        <v>0</v>
      </c>
      <c r="AC391" s="204">
        <v>0</v>
      </c>
      <c r="AD391" s="204">
        <v>0</v>
      </c>
      <c r="AE391" s="204">
        <v>0</v>
      </c>
      <c r="AF391" s="204">
        <v>0</v>
      </c>
      <c r="AG391" s="204">
        <v>0</v>
      </c>
      <c r="AH391" s="204">
        <v>0</v>
      </c>
      <c r="AI391" s="204">
        <v>0</v>
      </c>
      <c r="AJ391" s="204">
        <v>0</v>
      </c>
      <c r="AK391" s="204">
        <v>0</v>
      </c>
      <c r="AL391" s="204">
        <v>0</v>
      </c>
      <c r="AM391" s="204">
        <v>0</v>
      </c>
      <c r="AN391" s="204">
        <v>0</v>
      </c>
      <c r="AO391" s="204">
        <v>0</v>
      </c>
      <c r="AP391" s="204">
        <v>0</v>
      </c>
      <c r="AQ391" s="204">
        <v>0</v>
      </c>
      <c r="AR391" s="204">
        <v>0</v>
      </c>
      <c r="AS391" s="204">
        <v>0</v>
      </c>
      <c r="AT391" s="204">
        <v>0</v>
      </c>
      <c r="AU391" s="204">
        <v>0</v>
      </c>
      <c r="AV391" s="204">
        <v>0</v>
      </c>
      <c r="AW391" s="204">
        <v>0</v>
      </c>
      <c r="AX391" s="204">
        <v>0</v>
      </c>
      <c r="AY391" s="204">
        <v>0</v>
      </c>
      <c r="AZ391" s="204">
        <v>0</v>
      </c>
      <c r="BA391" s="204">
        <v>0</v>
      </c>
      <c r="BB391" s="204">
        <v>0</v>
      </c>
      <c r="BC391" s="204">
        <v>0</v>
      </c>
      <c r="BD391" s="204">
        <v>0</v>
      </c>
      <c r="BE391" s="204">
        <v>0</v>
      </c>
      <c r="BF391" s="204">
        <v>0</v>
      </c>
      <c r="BG391" s="204">
        <v>0</v>
      </c>
      <c r="BH391" s="204">
        <v>0</v>
      </c>
      <c r="BI391" s="204">
        <v>0</v>
      </c>
      <c r="BJ391" s="204">
        <v>0</v>
      </c>
      <c r="BK391" s="204">
        <v>0</v>
      </c>
      <c r="BL391" s="204">
        <v>0</v>
      </c>
      <c r="BM391" s="204">
        <v>0</v>
      </c>
      <c r="BN391" s="204">
        <v>0</v>
      </c>
      <c r="BO391" s="204">
        <v>0</v>
      </c>
      <c r="BP391" s="204">
        <v>0</v>
      </c>
      <c r="BQ391" s="204">
        <v>0</v>
      </c>
      <c r="BR391" s="204">
        <v>0</v>
      </c>
      <c r="BS391" s="204">
        <v>0</v>
      </c>
      <c r="BT391" s="204">
        <v>0</v>
      </c>
      <c r="BU391" s="204">
        <v>0</v>
      </c>
      <c r="BV391" s="204">
        <v>0</v>
      </c>
      <c r="BW391" s="204">
        <v>0</v>
      </c>
      <c r="BX391" s="204">
        <v>0</v>
      </c>
      <c r="BY391" s="204">
        <v>0</v>
      </c>
      <c r="BZ391" s="204">
        <v>0</v>
      </c>
      <c r="CA391" s="204">
        <v>0</v>
      </c>
      <c r="CB391" s="204">
        <v>0</v>
      </c>
      <c r="CC391" s="205">
        <f t="shared" si="58"/>
        <v>0</v>
      </c>
      <c r="CD391" s="101"/>
      <c r="CE391" s="101"/>
      <c r="CF391" s="101"/>
      <c r="CG391" s="101"/>
      <c r="CH391" s="101"/>
      <c r="CI391" s="101"/>
    </row>
    <row r="392" spans="1:87" s="102" customFormat="1">
      <c r="A392" s="134" t="s">
        <v>1648</v>
      </c>
      <c r="B392" s="295" t="s">
        <v>55</v>
      </c>
      <c r="C392" s="296" t="s">
        <v>56</v>
      </c>
      <c r="D392" s="297">
        <v>53010</v>
      </c>
      <c r="E392" s="103" t="s">
        <v>1059</v>
      </c>
      <c r="F392" s="298" t="s">
        <v>1064</v>
      </c>
      <c r="G392" s="299" t="s">
        <v>1065</v>
      </c>
      <c r="H392" s="250">
        <v>0</v>
      </c>
      <c r="I392" s="250">
        <v>0</v>
      </c>
      <c r="J392" s="250">
        <v>0</v>
      </c>
      <c r="K392" s="250">
        <v>0</v>
      </c>
      <c r="L392" s="250">
        <v>0</v>
      </c>
      <c r="M392" s="250">
        <v>0</v>
      </c>
      <c r="N392" s="250">
        <v>0</v>
      </c>
      <c r="O392" s="250">
        <v>0</v>
      </c>
      <c r="P392" s="250">
        <v>0</v>
      </c>
      <c r="Q392" s="250">
        <v>0</v>
      </c>
      <c r="R392" s="250">
        <v>0</v>
      </c>
      <c r="S392" s="250">
        <v>0</v>
      </c>
      <c r="T392" s="250">
        <v>0</v>
      </c>
      <c r="U392" s="250">
        <v>0</v>
      </c>
      <c r="V392" s="250">
        <v>0</v>
      </c>
      <c r="W392" s="250">
        <v>0</v>
      </c>
      <c r="X392" s="250">
        <v>0</v>
      </c>
      <c r="Y392" s="250">
        <v>0</v>
      </c>
      <c r="Z392" s="250">
        <v>0</v>
      </c>
      <c r="AA392" s="250">
        <v>0</v>
      </c>
      <c r="AB392" s="250">
        <v>0</v>
      </c>
      <c r="AC392" s="250">
        <v>0</v>
      </c>
      <c r="AD392" s="250">
        <v>0</v>
      </c>
      <c r="AE392" s="250">
        <v>0</v>
      </c>
      <c r="AF392" s="250">
        <v>0</v>
      </c>
      <c r="AG392" s="250">
        <v>0</v>
      </c>
      <c r="AH392" s="250">
        <v>0</v>
      </c>
      <c r="AI392" s="250">
        <v>0</v>
      </c>
      <c r="AJ392" s="250">
        <v>0</v>
      </c>
      <c r="AK392" s="250">
        <v>0</v>
      </c>
      <c r="AL392" s="250">
        <v>0</v>
      </c>
      <c r="AM392" s="250">
        <v>0</v>
      </c>
      <c r="AN392" s="250">
        <v>0</v>
      </c>
      <c r="AO392" s="250">
        <v>0</v>
      </c>
      <c r="AP392" s="250">
        <v>0</v>
      </c>
      <c r="AQ392" s="250">
        <v>0</v>
      </c>
      <c r="AR392" s="250">
        <v>0</v>
      </c>
      <c r="AS392" s="250">
        <v>0</v>
      </c>
      <c r="AT392" s="250">
        <v>0</v>
      </c>
      <c r="AU392" s="250">
        <v>0</v>
      </c>
      <c r="AV392" s="250">
        <v>0</v>
      </c>
      <c r="AW392" s="250">
        <v>0</v>
      </c>
      <c r="AX392" s="250">
        <v>0</v>
      </c>
      <c r="AY392" s="250">
        <v>0</v>
      </c>
      <c r="AZ392" s="250">
        <v>0</v>
      </c>
      <c r="BA392" s="250">
        <v>0</v>
      </c>
      <c r="BB392" s="250">
        <v>0</v>
      </c>
      <c r="BC392" s="250">
        <v>0</v>
      </c>
      <c r="BD392" s="250">
        <v>0</v>
      </c>
      <c r="BE392" s="250">
        <v>0</v>
      </c>
      <c r="BF392" s="250">
        <v>0</v>
      </c>
      <c r="BG392" s="250">
        <v>0</v>
      </c>
      <c r="BH392" s="250">
        <v>0</v>
      </c>
      <c r="BI392" s="250">
        <v>0</v>
      </c>
      <c r="BJ392" s="250">
        <v>0</v>
      </c>
      <c r="BK392" s="250">
        <v>0</v>
      </c>
      <c r="BL392" s="250">
        <v>0</v>
      </c>
      <c r="BM392" s="250">
        <v>0</v>
      </c>
      <c r="BN392" s="250">
        <v>0</v>
      </c>
      <c r="BO392" s="250">
        <v>0</v>
      </c>
      <c r="BP392" s="250">
        <v>0</v>
      </c>
      <c r="BQ392" s="250">
        <v>0</v>
      </c>
      <c r="BR392" s="250">
        <v>0</v>
      </c>
      <c r="BS392" s="250">
        <v>0</v>
      </c>
      <c r="BT392" s="250">
        <v>0</v>
      </c>
      <c r="BU392" s="250">
        <v>0</v>
      </c>
      <c r="BV392" s="250">
        <v>0</v>
      </c>
      <c r="BW392" s="250">
        <v>0</v>
      </c>
      <c r="BX392" s="250">
        <v>0</v>
      </c>
      <c r="BY392" s="250">
        <v>0</v>
      </c>
      <c r="BZ392" s="250">
        <v>0</v>
      </c>
      <c r="CA392" s="250">
        <v>0</v>
      </c>
      <c r="CB392" s="250">
        <v>0</v>
      </c>
      <c r="CC392" s="205">
        <f t="shared" si="58"/>
        <v>0</v>
      </c>
      <c r="CD392" s="101"/>
      <c r="CE392" s="101"/>
      <c r="CF392" s="101"/>
      <c r="CG392" s="101"/>
      <c r="CH392" s="101"/>
      <c r="CI392" s="101"/>
    </row>
    <row r="393" spans="1:87" s="102" customFormat="1">
      <c r="A393" s="134" t="s">
        <v>1648</v>
      </c>
      <c r="B393" s="295" t="s">
        <v>55</v>
      </c>
      <c r="C393" s="296" t="s">
        <v>56</v>
      </c>
      <c r="D393" s="297">
        <v>53010</v>
      </c>
      <c r="E393" s="103" t="s">
        <v>1059</v>
      </c>
      <c r="F393" s="298" t="s">
        <v>1066</v>
      </c>
      <c r="G393" s="299" t="s">
        <v>1067</v>
      </c>
      <c r="H393" s="204">
        <v>0</v>
      </c>
      <c r="I393" s="183">
        <v>0</v>
      </c>
      <c r="J393" s="183">
        <v>0</v>
      </c>
      <c r="K393" s="183">
        <v>0</v>
      </c>
      <c r="L393" s="183">
        <v>0</v>
      </c>
      <c r="M393" s="183">
        <v>0</v>
      </c>
      <c r="N393" s="183">
        <v>0</v>
      </c>
      <c r="O393" s="183">
        <v>0</v>
      </c>
      <c r="P393" s="183">
        <v>0</v>
      </c>
      <c r="Q393" s="183">
        <v>0</v>
      </c>
      <c r="R393" s="183">
        <v>0</v>
      </c>
      <c r="S393" s="183">
        <v>264527</v>
      </c>
      <c r="T393" s="183">
        <v>0</v>
      </c>
      <c r="U393" s="183">
        <v>0</v>
      </c>
      <c r="V393" s="183">
        <v>0</v>
      </c>
      <c r="W393" s="183">
        <v>0</v>
      </c>
      <c r="X393" s="183">
        <v>0</v>
      </c>
      <c r="Y393" s="183">
        <v>0</v>
      </c>
      <c r="Z393" s="183">
        <v>0</v>
      </c>
      <c r="AA393" s="183">
        <v>0</v>
      </c>
      <c r="AB393" s="183">
        <v>26376.75</v>
      </c>
      <c r="AC393" s="183">
        <v>0</v>
      </c>
      <c r="AD393" s="183">
        <v>0</v>
      </c>
      <c r="AE393" s="183">
        <v>0</v>
      </c>
      <c r="AF393" s="183">
        <v>0</v>
      </c>
      <c r="AG393" s="183">
        <v>0</v>
      </c>
      <c r="AH393" s="183">
        <v>0</v>
      </c>
      <c r="AI393" s="183">
        <v>0</v>
      </c>
      <c r="AJ393" s="183">
        <v>0</v>
      </c>
      <c r="AK393" s="183">
        <v>0</v>
      </c>
      <c r="AL393" s="183">
        <v>0</v>
      </c>
      <c r="AM393" s="183">
        <v>0</v>
      </c>
      <c r="AN393" s="183">
        <v>0</v>
      </c>
      <c r="AO393" s="183">
        <v>0</v>
      </c>
      <c r="AP393" s="183">
        <v>0</v>
      </c>
      <c r="AQ393" s="183">
        <v>0</v>
      </c>
      <c r="AR393" s="183">
        <v>0</v>
      </c>
      <c r="AS393" s="183">
        <v>0</v>
      </c>
      <c r="AT393" s="183">
        <v>0</v>
      </c>
      <c r="AU393" s="183">
        <v>0</v>
      </c>
      <c r="AV393" s="183">
        <v>0</v>
      </c>
      <c r="AW393" s="183">
        <v>0</v>
      </c>
      <c r="AX393" s="183">
        <v>0</v>
      </c>
      <c r="AY393" s="183">
        <v>0</v>
      </c>
      <c r="AZ393" s="183">
        <v>0</v>
      </c>
      <c r="BA393" s="183">
        <v>0</v>
      </c>
      <c r="BB393" s="183">
        <v>0</v>
      </c>
      <c r="BC393" s="183">
        <v>0</v>
      </c>
      <c r="BD393" s="183">
        <v>0</v>
      </c>
      <c r="BE393" s="183">
        <v>0</v>
      </c>
      <c r="BF393" s="183">
        <v>0</v>
      </c>
      <c r="BG393" s="183">
        <v>0</v>
      </c>
      <c r="BH393" s="183">
        <v>621814.43000000005</v>
      </c>
      <c r="BI393" s="183">
        <v>0</v>
      </c>
      <c r="BJ393" s="183">
        <v>0</v>
      </c>
      <c r="BK393" s="183">
        <v>0</v>
      </c>
      <c r="BL393" s="183">
        <v>0</v>
      </c>
      <c r="BM393" s="183">
        <v>0</v>
      </c>
      <c r="BN393" s="183">
        <v>0</v>
      </c>
      <c r="BO393" s="183">
        <v>0</v>
      </c>
      <c r="BP393" s="183">
        <v>3500</v>
      </c>
      <c r="BQ393" s="183">
        <v>0</v>
      </c>
      <c r="BR393" s="183">
        <v>0</v>
      </c>
      <c r="BS393" s="183">
        <v>0</v>
      </c>
      <c r="BT393" s="183">
        <v>0</v>
      </c>
      <c r="BU393" s="183">
        <v>0</v>
      </c>
      <c r="BV393" s="183">
        <v>0</v>
      </c>
      <c r="BW393" s="183">
        <v>0</v>
      </c>
      <c r="BX393" s="183">
        <v>0</v>
      </c>
      <c r="BY393" s="183">
        <v>0</v>
      </c>
      <c r="BZ393" s="183">
        <v>0</v>
      </c>
      <c r="CA393" s="183">
        <v>0</v>
      </c>
      <c r="CB393" s="183">
        <v>0</v>
      </c>
      <c r="CC393" s="205">
        <f t="shared" si="58"/>
        <v>916218.18</v>
      </c>
      <c r="CD393" s="101"/>
      <c r="CE393" s="101"/>
      <c r="CF393" s="101"/>
      <c r="CG393" s="101"/>
      <c r="CH393" s="101"/>
      <c r="CI393" s="101"/>
    </row>
    <row r="394" spans="1:87" s="102" customFormat="1">
      <c r="A394" s="134" t="s">
        <v>1648</v>
      </c>
      <c r="B394" s="295" t="s">
        <v>55</v>
      </c>
      <c r="C394" s="296" t="s">
        <v>56</v>
      </c>
      <c r="D394" s="297">
        <v>53010</v>
      </c>
      <c r="E394" s="103" t="s">
        <v>1059</v>
      </c>
      <c r="F394" s="298" t="s">
        <v>1068</v>
      </c>
      <c r="G394" s="299" t="s">
        <v>1069</v>
      </c>
      <c r="H394" s="204">
        <v>0</v>
      </c>
      <c r="I394" s="183">
        <v>0</v>
      </c>
      <c r="J394" s="183">
        <v>0</v>
      </c>
      <c r="K394" s="183">
        <v>0</v>
      </c>
      <c r="L394" s="183">
        <v>0</v>
      </c>
      <c r="M394" s="183">
        <v>0</v>
      </c>
      <c r="N394" s="183">
        <v>0</v>
      </c>
      <c r="O394" s="183">
        <v>0</v>
      </c>
      <c r="P394" s="183">
        <v>0</v>
      </c>
      <c r="Q394" s="183">
        <v>0</v>
      </c>
      <c r="R394" s="183">
        <v>0</v>
      </c>
      <c r="S394" s="183">
        <v>151547</v>
      </c>
      <c r="T394" s="183">
        <v>0</v>
      </c>
      <c r="U394" s="183">
        <v>0</v>
      </c>
      <c r="V394" s="183">
        <v>0</v>
      </c>
      <c r="W394" s="183">
        <v>0</v>
      </c>
      <c r="X394" s="183">
        <v>0</v>
      </c>
      <c r="Y394" s="183">
        <v>0</v>
      </c>
      <c r="Z394" s="183">
        <v>0</v>
      </c>
      <c r="AA394" s="183">
        <v>0</v>
      </c>
      <c r="AB394" s="183">
        <v>0</v>
      </c>
      <c r="AC394" s="183">
        <v>0</v>
      </c>
      <c r="AD394" s="183">
        <v>0</v>
      </c>
      <c r="AE394" s="183">
        <v>0</v>
      </c>
      <c r="AF394" s="183">
        <v>0</v>
      </c>
      <c r="AG394" s="183">
        <v>0</v>
      </c>
      <c r="AH394" s="183">
        <v>0</v>
      </c>
      <c r="AI394" s="183">
        <v>0</v>
      </c>
      <c r="AJ394" s="183">
        <v>0</v>
      </c>
      <c r="AK394" s="183">
        <v>0</v>
      </c>
      <c r="AL394" s="183">
        <v>0</v>
      </c>
      <c r="AM394" s="183">
        <v>0</v>
      </c>
      <c r="AN394" s="183">
        <v>0</v>
      </c>
      <c r="AO394" s="183">
        <v>0</v>
      </c>
      <c r="AP394" s="183">
        <v>0</v>
      </c>
      <c r="AQ394" s="183">
        <v>0</v>
      </c>
      <c r="AR394" s="183">
        <v>0</v>
      </c>
      <c r="AS394" s="183">
        <v>0</v>
      </c>
      <c r="AT394" s="183">
        <v>0</v>
      </c>
      <c r="AU394" s="183">
        <v>0</v>
      </c>
      <c r="AV394" s="183">
        <v>0</v>
      </c>
      <c r="AW394" s="183">
        <v>0</v>
      </c>
      <c r="AX394" s="183">
        <v>0</v>
      </c>
      <c r="AY394" s="183">
        <v>0</v>
      </c>
      <c r="AZ394" s="183">
        <v>0</v>
      </c>
      <c r="BA394" s="183">
        <v>0</v>
      </c>
      <c r="BB394" s="183">
        <v>0</v>
      </c>
      <c r="BC394" s="183">
        <v>0</v>
      </c>
      <c r="BD394" s="183">
        <v>0</v>
      </c>
      <c r="BE394" s="183">
        <v>0</v>
      </c>
      <c r="BF394" s="183">
        <v>0</v>
      </c>
      <c r="BG394" s="183">
        <v>0</v>
      </c>
      <c r="BH394" s="183">
        <v>793356.4</v>
      </c>
      <c r="BI394" s="183">
        <v>0</v>
      </c>
      <c r="BJ394" s="183">
        <v>0</v>
      </c>
      <c r="BK394" s="183">
        <v>0</v>
      </c>
      <c r="BL394" s="183">
        <v>0</v>
      </c>
      <c r="BM394" s="183">
        <v>0</v>
      </c>
      <c r="BN394" s="183">
        <v>0</v>
      </c>
      <c r="BO394" s="183">
        <v>0</v>
      </c>
      <c r="BP394" s="183">
        <v>0</v>
      </c>
      <c r="BQ394" s="183">
        <v>0</v>
      </c>
      <c r="BR394" s="183">
        <v>0</v>
      </c>
      <c r="BS394" s="183">
        <v>0</v>
      </c>
      <c r="BT394" s="183">
        <v>0</v>
      </c>
      <c r="BU394" s="183">
        <v>0</v>
      </c>
      <c r="BV394" s="183">
        <v>0</v>
      </c>
      <c r="BW394" s="183">
        <v>0</v>
      </c>
      <c r="BX394" s="183">
        <v>0</v>
      </c>
      <c r="BY394" s="183">
        <v>0</v>
      </c>
      <c r="BZ394" s="183">
        <v>0</v>
      </c>
      <c r="CA394" s="183">
        <v>0</v>
      </c>
      <c r="CB394" s="183">
        <v>0</v>
      </c>
      <c r="CC394" s="205">
        <f t="shared" si="58"/>
        <v>944903.4</v>
      </c>
      <c r="CD394" s="101"/>
      <c r="CE394" s="101"/>
      <c r="CF394" s="101"/>
      <c r="CG394" s="101"/>
      <c r="CH394" s="101"/>
      <c r="CI394" s="101"/>
    </row>
    <row r="395" spans="1:87" s="102" customFormat="1">
      <c r="A395" s="134" t="s">
        <v>1648</v>
      </c>
      <c r="B395" s="295" t="s">
        <v>55</v>
      </c>
      <c r="C395" s="296" t="s">
        <v>56</v>
      </c>
      <c r="D395" s="297"/>
      <c r="E395" s="103"/>
      <c r="F395" s="298" t="s">
        <v>1070</v>
      </c>
      <c r="G395" s="299" t="s">
        <v>1071</v>
      </c>
      <c r="H395" s="204">
        <v>0</v>
      </c>
      <c r="I395" s="204">
        <v>0</v>
      </c>
      <c r="J395" s="204">
        <v>0</v>
      </c>
      <c r="K395" s="204">
        <v>0</v>
      </c>
      <c r="L395" s="204">
        <v>0</v>
      </c>
      <c r="M395" s="204">
        <v>0</v>
      </c>
      <c r="N395" s="204">
        <v>0</v>
      </c>
      <c r="O395" s="204">
        <v>0</v>
      </c>
      <c r="P395" s="204">
        <v>0</v>
      </c>
      <c r="Q395" s="204">
        <v>0</v>
      </c>
      <c r="R395" s="204">
        <v>0</v>
      </c>
      <c r="S395" s="204">
        <v>0</v>
      </c>
      <c r="T395" s="204">
        <v>1771445</v>
      </c>
      <c r="U395" s="204">
        <v>0</v>
      </c>
      <c r="V395" s="204">
        <v>0</v>
      </c>
      <c r="W395" s="204">
        <v>0</v>
      </c>
      <c r="X395" s="204">
        <v>0</v>
      </c>
      <c r="Y395" s="204">
        <v>0</v>
      </c>
      <c r="Z395" s="204">
        <v>0</v>
      </c>
      <c r="AA395" s="204">
        <v>0</v>
      </c>
      <c r="AB395" s="204">
        <v>0</v>
      </c>
      <c r="AC395" s="204">
        <v>0</v>
      </c>
      <c r="AD395" s="204">
        <v>0</v>
      </c>
      <c r="AE395" s="204">
        <v>0</v>
      </c>
      <c r="AF395" s="204">
        <v>0</v>
      </c>
      <c r="AG395" s="204">
        <v>0</v>
      </c>
      <c r="AH395" s="204">
        <v>0</v>
      </c>
      <c r="AI395" s="204">
        <v>0</v>
      </c>
      <c r="AJ395" s="204">
        <v>0</v>
      </c>
      <c r="AK395" s="204">
        <v>0</v>
      </c>
      <c r="AL395" s="204">
        <v>0</v>
      </c>
      <c r="AM395" s="204">
        <v>0</v>
      </c>
      <c r="AN395" s="204">
        <v>0</v>
      </c>
      <c r="AO395" s="204">
        <v>0</v>
      </c>
      <c r="AP395" s="204">
        <v>0</v>
      </c>
      <c r="AQ395" s="204">
        <v>0</v>
      </c>
      <c r="AR395" s="204">
        <v>0</v>
      </c>
      <c r="AS395" s="204">
        <v>0</v>
      </c>
      <c r="AT395" s="204">
        <v>0</v>
      </c>
      <c r="AU395" s="204">
        <v>0</v>
      </c>
      <c r="AV395" s="204">
        <v>0</v>
      </c>
      <c r="AW395" s="204">
        <v>0</v>
      </c>
      <c r="AX395" s="204">
        <v>0</v>
      </c>
      <c r="AY395" s="204">
        <v>0</v>
      </c>
      <c r="AZ395" s="204">
        <v>0</v>
      </c>
      <c r="BA395" s="204">
        <v>0</v>
      </c>
      <c r="BB395" s="204">
        <v>0</v>
      </c>
      <c r="BC395" s="204">
        <v>0</v>
      </c>
      <c r="BD395" s="204">
        <v>0</v>
      </c>
      <c r="BE395" s="204">
        <v>0</v>
      </c>
      <c r="BF395" s="204">
        <v>0</v>
      </c>
      <c r="BG395" s="204">
        <v>0</v>
      </c>
      <c r="BH395" s="204">
        <v>0</v>
      </c>
      <c r="BI395" s="204">
        <v>0</v>
      </c>
      <c r="BJ395" s="204">
        <v>0</v>
      </c>
      <c r="BK395" s="204">
        <v>0</v>
      </c>
      <c r="BL395" s="204">
        <v>0</v>
      </c>
      <c r="BM395" s="204">
        <v>0</v>
      </c>
      <c r="BN395" s="204">
        <v>0</v>
      </c>
      <c r="BO395" s="204">
        <v>0</v>
      </c>
      <c r="BP395" s="204">
        <v>0</v>
      </c>
      <c r="BQ395" s="204">
        <v>0</v>
      </c>
      <c r="BR395" s="204">
        <v>0</v>
      </c>
      <c r="BS395" s="204">
        <v>0</v>
      </c>
      <c r="BT395" s="204">
        <v>0</v>
      </c>
      <c r="BU395" s="204">
        <v>0</v>
      </c>
      <c r="BV395" s="204">
        <v>0</v>
      </c>
      <c r="BW395" s="204">
        <v>0</v>
      </c>
      <c r="BX395" s="204">
        <v>0</v>
      </c>
      <c r="BY395" s="204">
        <v>0</v>
      </c>
      <c r="BZ395" s="204">
        <v>0</v>
      </c>
      <c r="CA395" s="204">
        <v>0</v>
      </c>
      <c r="CB395" s="204">
        <v>0</v>
      </c>
      <c r="CC395" s="205">
        <f t="shared" si="58"/>
        <v>1771445</v>
      </c>
      <c r="CD395" s="101"/>
      <c r="CE395" s="101"/>
      <c r="CF395" s="101"/>
      <c r="CG395" s="101"/>
      <c r="CH395" s="101"/>
      <c r="CI395" s="101"/>
    </row>
    <row r="396" spans="1:87" s="102" customFormat="1">
      <c r="A396" s="134" t="s">
        <v>1648</v>
      </c>
      <c r="B396" s="295" t="s">
        <v>55</v>
      </c>
      <c r="C396" s="296" t="s">
        <v>56</v>
      </c>
      <c r="D396" s="297">
        <v>53010</v>
      </c>
      <c r="E396" s="103" t="s">
        <v>1059</v>
      </c>
      <c r="F396" s="298" t="s">
        <v>1072</v>
      </c>
      <c r="G396" s="299" t="s">
        <v>1073</v>
      </c>
      <c r="H396" s="204">
        <v>0</v>
      </c>
      <c r="I396" s="183">
        <v>0</v>
      </c>
      <c r="J396" s="183">
        <v>0</v>
      </c>
      <c r="K396" s="183">
        <v>0</v>
      </c>
      <c r="L396" s="183">
        <v>0</v>
      </c>
      <c r="M396" s="183">
        <v>0</v>
      </c>
      <c r="N396" s="183">
        <v>0</v>
      </c>
      <c r="O396" s="183">
        <v>0</v>
      </c>
      <c r="P396" s="183">
        <v>0</v>
      </c>
      <c r="Q396" s="183">
        <v>0</v>
      </c>
      <c r="R396" s="183">
        <v>0</v>
      </c>
      <c r="S396" s="183">
        <v>0</v>
      </c>
      <c r="T396" s="183">
        <v>0</v>
      </c>
      <c r="U396" s="183">
        <v>0</v>
      </c>
      <c r="V396" s="183">
        <v>0</v>
      </c>
      <c r="W396" s="183">
        <v>0</v>
      </c>
      <c r="X396" s="183">
        <v>0</v>
      </c>
      <c r="Y396" s="183">
        <v>0</v>
      </c>
      <c r="Z396" s="183">
        <v>0</v>
      </c>
      <c r="AA396" s="183">
        <v>0</v>
      </c>
      <c r="AB396" s="183">
        <v>0</v>
      </c>
      <c r="AC396" s="183">
        <v>0</v>
      </c>
      <c r="AD396" s="183">
        <v>0</v>
      </c>
      <c r="AE396" s="183">
        <v>0</v>
      </c>
      <c r="AF396" s="183">
        <v>0</v>
      </c>
      <c r="AG396" s="183">
        <v>0</v>
      </c>
      <c r="AH396" s="183">
        <v>0</v>
      </c>
      <c r="AI396" s="183">
        <v>9946048</v>
      </c>
      <c r="AJ396" s="183">
        <v>0</v>
      </c>
      <c r="AK396" s="183">
        <v>0</v>
      </c>
      <c r="AL396" s="183">
        <v>0</v>
      </c>
      <c r="AM396" s="183">
        <v>0</v>
      </c>
      <c r="AN396" s="183">
        <v>0</v>
      </c>
      <c r="AO396" s="183">
        <v>0</v>
      </c>
      <c r="AP396" s="183">
        <v>0</v>
      </c>
      <c r="AQ396" s="183">
        <v>0</v>
      </c>
      <c r="AR396" s="183">
        <v>0</v>
      </c>
      <c r="AS396" s="183">
        <v>0</v>
      </c>
      <c r="AT396" s="183">
        <v>0</v>
      </c>
      <c r="AU396" s="183">
        <v>0</v>
      </c>
      <c r="AV396" s="183">
        <v>0</v>
      </c>
      <c r="AW396" s="183">
        <v>0</v>
      </c>
      <c r="AX396" s="183">
        <v>0</v>
      </c>
      <c r="AY396" s="183">
        <v>0</v>
      </c>
      <c r="AZ396" s="183">
        <v>0</v>
      </c>
      <c r="BA396" s="183">
        <v>0</v>
      </c>
      <c r="BB396" s="183">
        <v>0</v>
      </c>
      <c r="BC396" s="183">
        <v>0</v>
      </c>
      <c r="BD396" s="183">
        <v>0</v>
      </c>
      <c r="BE396" s="183">
        <v>0</v>
      </c>
      <c r="BF396" s="183">
        <v>0</v>
      </c>
      <c r="BG396" s="183">
        <v>0</v>
      </c>
      <c r="BH396" s="183">
        <v>0</v>
      </c>
      <c r="BI396" s="183">
        <v>0</v>
      </c>
      <c r="BJ396" s="183">
        <v>0</v>
      </c>
      <c r="BK396" s="183">
        <v>0</v>
      </c>
      <c r="BL396" s="183">
        <v>0</v>
      </c>
      <c r="BM396" s="183">
        <v>0</v>
      </c>
      <c r="BN396" s="183">
        <v>0</v>
      </c>
      <c r="BO396" s="183">
        <v>0</v>
      </c>
      <c r="BP396" s="183">
        <v>0</v>
      </c>
      <c r="BQ396" s="183">
        <v>0</v>
      </c>
      <c r="BR396" s="183">
        <v>0</v>
      </c>
      <c r="BS396" s="183">
        <v>0</v>
      </c>
      <c r="BT396" s="183">
        <v>0</v>
      </c>
      <c r="BU396" s="183">
        <v>0</v>
      </c>
      <c r="BV396" s="183">
        <v>0</v>
      </c>
      <c r="BW396" s="183">
        <v>672808.5</v>
      </c>
      <c r="BX396" s="183">
        <v>0</v>
      </c>
      <c r="BY396" s="183">
        <v>0</v>
      </c>
      <c r="BZ396" s="183">
        <v>0</v>
      </c>
      <c r="CA396" s="183">
        <v>0</v>
      </c>
      <c r="CB396" s="183">
        <v>0</v>
      </c>
      <c r="CC396" s="205">
        <f t="shared" si="58"/>
        <v>10618856.5</v>
      </c>
      <c r="CD396" s="101"/>
      <c r="CE396" s="101"/>
      <c r="CF396" s="101"/>
      <c r="CG396" s="101"/>
      <c r="CH396" s="101"/>
      <c r="CI396" s="101"/>
    </row>
    <row r="397" spans="1:87" s="102" customFormat="1">
      <c r="A397" s="134" t="s">
        <v>1648</v>
      </c>
      <c r="B397" s="295" t="s">
        <v>55</v>
      </c>
      <c r="C397" s="296" t="s">
        <v>56</v>
      </c>
      <c r="D397" s="297">
        <v>53010</v>
      </c>
      <c r="E397" s="103" t="s">
        <v>1059</v>
      </c>
      <c r="F397" s="298" t="s">
        <v>1074</v>
      </c>
      <c r="G397" s="299" t="s">
        <v>1075</v>
      </c>
      <c r="H397" s="204">
        <v>0</v>
      </c>
      <c r="I397" s="204">
        <v>0</v>
      </c>
      <c r="J397" s="204">
        <v>0</v>
      </c>
      <c r="K397" s="204">
        <v>0</v>
      </c>
      <c r="L397" s="204">
        <v>0</v>
      </c>
      <c r="M397" s="204">
        <v>0</v>
      </c>
      <c r="N397" s="204">
        <v>0</v>
      </c>
      <c r="O397" s="204">
        <v>0</v>
      </c>
      <c r="P397" s="204">
        <v>0</v>
      </c>
      <c r="Q397" s="204">
        <v>0</v>
      </c>
      <c r="R397" s="204">
        <v>0</v>
      </c>
      <c r="S397" s="204">
        <v>0</v>
      </c>
      <c r="T397" s="204">
        <v>0</v>
      </c>
      <c r="U397" s="204">
        <v>0</v>
      </c>
      <c r="V397" s="204">
        <v>0</v>
      </c>
      <c r="W397" s="204">
        <v>0</v>
      </c>
      <c r="X397" s="204">
        <v>0</v>
      </c>
      <c r="Y397" s="204">
        <v>0</v>
      </c>
      <c r="Z397" s="204">
        <v>0</v>
      </c>
      <c r="AA397" s="204">
        <v>0</v>
      </c>
      <c r="AB397" s="204">
        <v>0</v>
      </c>
      <c r="AC397" s="204">
        <v>0</v>
      </c>
      <c r="AD397" s="204">
        <v>0</v>
      </c>
      <c r="AE397" s="204">
        <v>0</v>
      </c>
      <c r="AF397" s="204">
        <v>0</v>
      </c>
      <c r="AG397" s="204">
        <v>0</v>
      </c>
      <c r="AH397" s="204">
        <v>0</v>
      </c>
      <c r="AI397" s="204">
        <v>0</v>
      </c>
      <c r="AJ397" s="204">
        <v>0</v>
      </c>
      <c r="AK397" s="204">
        <v>0</v>
      </c>
      <c r="AL397" s="204">
        <v>0</v>
      </c>
      <c r="AM397" s="204">
        <v>0</v>
      </c>
      <c r="AN397" s="204">
        <v>0</v>
      </c>
      <c r="AO397" s="204">
        <v>0</v>
      </c>
      <c r="AP397" s="204">
        <v>0</v>
      </c>
      <c r="AQ397" s="204">
        <v>0</v>
      </c>
      <c r="AR397" s="204">
        <v>0</v>
      </c>
      <c r="AS397" s="204">
        <v>0</v>
      </c>
      <c r="AT397" s="204">
        <v>0</v>
      </c>
      <c r="AU397" s="204">
        <v>0</v>
      </c>
      <c r="AV397" s="204">
        <v>0</v>
      </c>
      <c r="AW397" s="204">
        <v>0</v>
      </c>
      <c r="AX397" s="204">
        <v>0</v>
      </c>
      <c r="AY397" s="204">
        <v>0</v>
      </c>
      <c r="AZ397" s="204">
        <v>0</v>
      </c>
      <c r="BA397" s="204">
        <v>0</v>
      </c>
      <c r="BB397" s="204">
        <v>0</v>
      </c>
      <c r="BC397" s="204">
        <v>0</v>
      </c>
      <c r="BD397" s="204">
        <v>0</v>
      </c>
      <c r="BE397" s="204">
        <v>0</v>
      </c>
      <c r="BF397" s="204">
        <v>0</v>
      </c>
      <c r="BG397" s="204">
        <v>0</v>
      </c>
      <c r="BH397" s="204">
        <v>0</v>
      </c>
      <c r="BI397" s="204">
        <v>0</v>
      </c>
      <c r="BJ397" s="204">
        <v>0</v>
      </c>
      <c r="BK397" s="204">
        <v>0</v>
      </c>
      <c r="BL397" s="204">
        <v>0</v>
      </c>
      <c r="BM397" s="204">
        <v>0</v>
      </c>
      <c r="BN397" s="204">
        <v>0</v>
      </c>
      <c r="BO397" s="204">
        <v>0</v>
      </c>
      <c r="BP397" s="204">
        <v>0</v>
      </c>
      <c r="BQ397" s="204">
        <v>0</v>
      </c>
      <c r="BR397" s="204">
        <v>0</v>
      </c>
      <c r="BS397" s="204">
        <v>0</v>
      </c>
      <c r="BT397" s="204">
        <v>0</v>
      </c>
      <c r="BU397" s="204">
        <v>11066</v>
      </c>
      <c r="BV397" s="204">
        <v>0</v>
      </c>
      <c r="BW397" s="204">
        <v>0</v>
      </c>
      <c r="BX397" s="204">
        <v>0</v>
      </c>
      <c r="BY397" s="204">
        <v>0</v>
      </c>
      <c r="BZ397" s="204">
        <v>0</v>
      </c>
      <c r="CA397" s="204">
        <v>0</v>
      </c>
      <c r="CB397" s="204">
        <v>0</v>
      </c>
      <c r="CC397" s="205">
        <f t="shared" si="58"/>
        <v>11066</v>
      </c>
      <c r="CD397" s="101"/>
      <c r="CE397" s="101"/>
      <c r="CF397" s="101"/>
      <c r="CG397" s="101"/>
      <c r="CH397" s="101"/>
      <c r="CI397" s="101"/>
    </row>
    <row r="398" spans="1:87" s="102" customFormat="1">
      <c r="A398" s="134" t="s">
        <v>1648</v>
      </c>
      <c r="B398" s="295" t="s">
        <v>55</v>
      </c>
      <c r="C398" s="296" t="s">
        <v>56</v>
      </c>
      <c r="D398" s="297">
        <v>53010</v>
      </c>
      <c r="E398" s="103" t="s">
        <v>1059</v>
      </c>
      <c r="F398" s="298" t="s">
        <v>1076</v>
      </c>
      <c r="G398" s="299" t="s">
        <v>1077</v>
      </c>
      <c r="H398" s="204">
        <v>0</v>
      </c>
      <c r="I398" s="204">
        <v>0</v>
      </c>
      <c r="J398" s="204">
        <v>0</v>
      </c>
      <c r="K398" s="204">
        <v>0</v>
      </c>
      <c r="L398" s="204">
        <v>0</v>
      </c>
      <c r="M398" s="204">
        <v>0</v>
      </c>
      <c r="N398" s="204">
        <v>1158</v>
      </c>
      <c r="O398" s="204">
        <v>0</v>
      </c>
      <c r="P398" s="204">
        <v>0</v>
      </c>
      <c r="Q398" s="204">
        <v>0</v>
      </c>
      <c r="R398" s="204">
        <v>0</v>
      </c>
      <c r="S398" s="204">
        <v>0</v>
      </c>
      <c r="T398" s="204">
        <v>0</v>
      </c>
      <c r="U398" s="204">
        <v>0</v>
      </c>
      <c r="V398" s="204">
        <v>0</v>
      </c>
      <c r="W398" s="204">
        <v>0</v>
      </c>
      <c r="X398" s="204">
        <v>0</v>
      </c>
      <c r="Y398" s="204">
        <v>0</v>
      </c>
      <c r="Z398" s="204">
        <v>0</v>
      </c>
      <c r="AA398" s="204">
        <v>0</v>
      </c>
      <c r="AB398" s="204">
        <v>0</v>
      </c>
      <c r="AC398" s="204">
        <v>0</v>
      </c>
      <c r="AD398" s="204">
        <v>0</v>
      </c>
      <c r="AE398" s="204">
        <v>0</v>
      </c>
      <c r="AF398" s="204">
        <v>0</v>
      </c>
      <c r="AG398" s="204">
        <v>0</v>
      </c>
      <c r="AH398" s="204">
        <v>0</v>
      </c>
      <c r="AI398" s="204">
        <v>0</v>
      </c>
      <c r="AJ398" s="204">
        <v>0</v>
      </c>
      <c r="AK398" s="204">
        <v>0</v>
      </c>
      <c r="AL398" s="204">
        <v>0</v>
      </c>
      <c r="AM398" s="204">
        <v>0</v>
      </c>
      <c r="AN398" s="204">
        <v>0</v>
      </c>
      <c r="AO398" s="204">
        <v>0</v>
      </c>
      <c r="AP398" s="204">
        <v>0</v>
      </c>
      <c r="AQ398" s="204">
        <v>0</v>
      </c>
      <c r="AR398" s="204">
        <v>0</v>
      </c>
      <c r="AS398" s="204">
        <v>0</v>
      </c>
      <c r="AT398" s="204">
        <v>0</v>
      </c>
      <c r="AU398" s="204">
        <v>0</v>
      </c>
      <c r="AV398" s="204">
        <v>0</v>
      </c>
      <c r="AW398" s="204">
        <v>0</v>
      </c>
      <c r="AX398" s="204">
        <v>0</v>
      </c>
      <c r="AY398" s="204">
        <v>0</v>
      </c>
      <c r="AZ398" s="204">
        <v>0</v>
      </c>
      <c r="BA398" s="204">
        <v>0</v>
      </c>
      <c r="BB398" s="204">
        <v>0</v>
      </c>
      <c r="BC398" s="204">
        <v>0</v>
      </c>
      <c r="BD398" s="204">
        <v>0</v>
      </c>
      <c r="BE398" s="204">
        <v>0</v>
      </c>
      <c r="BF398" s="204">
        <v>0</v>
      </c>
      <c r="BG398" s="204">
        <v>0</v>
      </c>
      <c r="BH398" s="204">
        <v>0</v>
      </c>
      <c r="BI398" s="204">
        <v>0</v>
      </c>
      <c r="BJ398" s="204">
        <v>0</v>
      </c>
      <c r="BK398" s="204">
        <v>0</v>
      </c>
      <c r="BL398" s="204">
        <v>0</v>
      </c>
      <c r="BM398" s="204">
        <v>91715.4</v>
      </c>
      <c r="BN398" s="204">
        <v>0</v>
      </c>
      <c r="BO398" s="204">
        <v>0</v>
      </c>
      <c r="BP398" s="204">
        <v>0</v>
      </c>
      <c r="BQ398" s="204">
        <v>0</v>
      </c>
      <c r="BR398" s="204">
        <v>0</v>
      </c>
      <c r="BS398" s="204">
        <v>0</v>
      </c>
      <c r="BT398" s="204">
        <v>0</v>
      </c>
      <c r="BU398" s="204">
        <v>0</v>
      </c>
      <c r="BV398" s="204">
        <v>0</v>
      </c>
      <c r="BW398" s="204">
        <v>0</v>
      </c>
      <c r="BX398" s="204">
        <v>0</v>
      </c>
      <c r="BY398" s="204">
        <v>0</v>
      </c>
      <c r="BZ398" s="204">
        <v>0</v>
      </c>
      <c r="CA398" s="204">
        <v>0</v>
      </c>
      <c r="CB398" s="204">
        <v>0</v>
      </c>
      <c r="CC398" s="205">
        <f t="shared" si="58"/>
        <v>92873.4</v>
      </c>
      <c r="CD398" s="101"/>
      <c r="CE398" s="101"/>
      <c r="CF398" s="101"/>
      <c r="CG398" s="101"/>
      <c r="CH398" s="101"/>
      <c r="CI398" s="101"/>
    </row>
    <row r="399" spans="1:87" s="102" customFormat="1">
      <c r="A399" s="134" t="s">
        <v>1648</v>
      </c>
      <c r="B399" s="295" t="s">
        <v>55</v>
      </c>
      <c r="C399" s="296" t="s">
        <v>56</v>
      </c>
      <c r="D399" s="297">
        <v>53010</v>
      </c>
      <c r="E399" s="103" t="s">
        <v>1059</v>
      </c>
      <c r="F399" s="298" t="s">
        <v>1078</v>
      </c>
      <c r="G399" s="299" t="s">
        <v>1079</v>
      </c>
      <c r="H399" s="250">
        <v>0</v>
      </c>
      <c r="I399" s="251">
        <v>0</v>
      </c>
      <c r="J399" s="251">
        <v>0</v>
      </c>
      <c r="K399" s="251">
        <v>0</v>
      </c>
      <c r="L399" s="251">
        <v>0</v>
      </c>
      <c r="M399" s="251">
        <v>0</v>
      </c>
      <c r="N399" s="251">
        <v>0</v>
      </c>
      <c r="O399" s="251">
        <v>0</v>
      </c>
      <c r="P399" s="251">
        <v>0</v>
      </c>
      <c r="Q399" s="251">
        <v>0</v>
      </c>
      <c r="R399" s="251">
        <v>0</v>
      </c>
      <c r="S399" s="251">
        <v>0</v>
      </c>
      <c r="T399" s="251">
        <v>0</v>
      </c>
      <c r="U399" s="251">
        <v>0</v>
      </c>
      <c r="V399" s="251">
        <v>0</v>
      </c>
      <c r="W399" s="251">
        <v>0</v>
      </c>
      <c r="X399" s="251">
        <v>0</v>
      </c>
      <c r="Y399" s="251">
        <v>0</v>
      </c>
      <c r="Z399" s="251">
        <v>0</v>
      </c>
      <c r="AA399" s="251">
        <v>0</v>
      </c>
      <c r="AB399" s="251">
        <v>0</v>
      </c>
      <c r="AC399" s="251">
        <v>0</v>
      </c>
      <c r="AD399" s="251">
        <v>0</v>
      </c>
      <c r="AE399" s="251">
        <v>0</v>
      </c>
      <c r="AF399" s="251">
        <v>0</v>
      </c>
      <c r="AG399" s="251">
        <v>0</v>
      </c>
      <c r="AH399" s="251">
        <v>0</v>
      </c>
      <c r="AI399" s="251">
        <v>0</v>
      </c>
      <c r="AJ399" s="251">
        <v>0</v>
      </c>
      <c r="AK399" s="251">
        <v>0</v>
      </c>
      <c r="AL399" s="251">
        <v>0</v>
      </c>
      <c r="AM399" s="251">
        <v>0</v>
      </c>
      <c r="AN399" s="251">
        <v>0</v>
      </c>
      <c r="AO399" s="251">
        <v>0</v>
      </c>
      <c r="AP399" s="251">
        <v>0</v>
      </c>
      <c r="AQ399" s="251">
        <v>0</v>
      </c>
      <c r="AR399" s="251">
        <v>0</v>
      </c>
      <c r="AS399" s="251">
        <v>0</v>
      </c>
      <c r="AT399" s="251">
        <v>0</v>
      </c>
      <c r="AU399" s="251">
        <v>0</v>
      </c>
      <c r="AV399" s="251">
        <v>0</v>
      </c>
      <c r="AW399" s="251">
        <v>0</v>
      </c>
      <c r="AX399" s="251">
        <v>0</v>
      </c>
      <c r="AY399" s="251">
        <v>0</v>
      </c>
      <c r="AZ399" s="251">
        <v>0</v>
      </c>
      <c r="BA399" s="251">
        <v>0</v>
      </c>
      <c r="BB399" s="251">
        <v>0</v>
      </c>
      <c r="BC399" s="251">
        <v>0</v>
      </c>
      <c r="BD399" s="251">
        <v>0</v>
      </c>
      <c r="BE399" s="251">
        <v>0</v>
      </c>
      <c r="BF399" s="251">
        <v>0</v>
      </c>
      <c r="BG399" s="251">
        <v>0</v>
      </c>
      <c r="BH399" s="251">
        <v>0</v>
      </c>
      <c r="BI399" s="251">
        <v>0</v>
      </c>
      <c r="BJ399" s="251">
        <v>0</v>
      </c>
      <c r="BK399" s="251">
        <v>0</v>
      </c>
      <c r="BL399" s="251">
        <v>0</v>
      </c>
      <c r="BM399" s="251">
        <v>0</v>
      </c>
      <c r="BN399" s="251">
        <v>0</v>
      </c>
      <c r="BO399" s="251">
        <v>0</v>
      </c>
      <c r="BP399" s="251">
        <v>0</v>
      </c>
      <c r="BQ399" s="251">
        <v>0</v>
      </c>
      <c r="BR399" s="251">
        <v>0</v>
      </c>
      <c r="BS399" s="251">
        <v>0</v>
      </c>
      <c r="BT399" s="251">
        <v>0</v>
      </c>
      <c r="BU399" s="251">
        <v>0</v>
      </c>
      <c r="BV399" s="251">
        <v>0</v>
      </c>
      <c r="BW399" s="251">
        <v>0</v>
      </c>
      <c r="BX399" s="251">
        <v>0</v>
      </c>
      <c r="BY399" s="251">
        <v>0</v>
      </c>
      <c r="BZ399" s="251">
        <v>0</v>
      </c>
      <c r="CA399" s="251">
        <v>0</v>
      </c>
      <c r="CB399" s="251">
        <v>0</v>
      </c>
      <c r="CC399" s="205">
        <f t="shared" si="58"/>
        <v>0</v>
      </c>
      <c r="CD399" s="101"/>
      <c r="CE399" s="101"/>
      <c r="CF399" s="101"/>
      <c r="CG399" s="101"/>
      <c r="CH399" s="101"/>
      <c r="CI399" s="101"/>
    </row>
    <row r="400" spans="1:87" s="102" customFormat="1">
      <c r="A400" s="134" t="s">
        <v>1648</v>
      </c>
      <c r="B400" s="295" t="s">
        <v>55</v>
      </c>
      <c r="C400" s="296" t="s">
        <v>56</v>
      </c>
      <c r="D400" s="297">
        <v>53010</v>
      </c>
      <c r="E400" s="103" t="s">
        <v>1059</v>
      </c>
      <c r="F400" s="298" t="s">
        <v>1080</v>
      </c>
      <c r="G400" s="299" t="s">
        <v>1081</v>
      </c>
      <c r="H400" s="204">
        <v>0</v>
      </c>
      <c r="I400" s="204">
        <v>0</v>
      </c>
      <c r="J400" s="204">
        <v>0</v>
      </c>
      <c r="K400" s="204">
        <v>0</v>
      </c>
      <c r="L400" s="204">
        <v>0</v>
      </c>
      <c r="M400" s="204">
        <v>0</v>
      </c>
      <c r="N400" s="204">
        <v>0</v>
      </c>
      <c r="O400" s="204">
        <v>0</v>
      </c>
      <c r="P400" s="204">
        <v>219</v>
      </c>
      <c r="Q400" s="204">
        <v>0</v>
      </c>
      <c r="R400" s="204">
        <v>0</v>
      </c>
      <c r="S400" s="204">
        <v>0</v>
      </c>
      <c r="T400" s="204">
        <v>0</v>
      </c>
      <c r="U400" s="204">
        <v>0</v>
      </c>
      <c r="V400" s="204">
        <v>0</v>
      </c>
      <c r="W400" s="204">
        <v>0</v>
      </c>
      <c r="X400" s="204">
        <v>0</v>
      </c>
      <c r="Y400" s="204">
        <v>0</v>
      </c>
      <c r="Z400" s="204">
        <v>0</v>
      </c>
      <c r="AA400" s="204">
        <v>0</v>
      </c>
      <c r="AB400" s="204">
        <v>0</v>
      </c>
      <c r="AC400" s="204">
        <v>0</v>
      </c>
      <c r="AD400" s="204">
        <v>0</v>
      </c>
      <c r="AE400" s="204">
        <v>0</v>
      </c>
      <c r="AF400" s="204">
        <v>0</v>
      </c>
      <c r="AG400" s="204">
        <v>0</v>
      </c>
      <c r="AH400" s="204">
        <v>0</v>
      </c>
      <c r="AI400" s="204">
        <v>0</v>
      </c>
      <c r="AJ400" s="204">
        <v>0</v>
      </c>
      <c r="AK400" s="204">
        <v>0</v>
      </c>
      <c r="AL400" s="204">
        <v>0</v>
      </c>
      <c r="AM400" s="204">
        <v>0</v>
      </c>
      <c r="AN400" s="204">
        <v>0</v>
      </c>
      <c r="AO400" s="204">
        <v>0</v>
      </c>
      <c r="AP400" s="204">
        <v>0</v>
      </c>
      <c r="AQ400" s="204">
        <v>0</v>
      </c>
      <c r="AR400" s="204">
        <v>0</v>
      </c>
      <c r="AS400" s="204">
        <v>0</v>
      </c>
      <c r="AT400" s="204">
        <v>0</v>
      </c>
      <c r="AU400" s="204">
        <v>0</v>
      </c>
      <c r="AV400" s="204">
        <v>0</v>
      </c>
      <c r="AW400" s="204">
        <v>0</v>
      </c>
      <c r="AX400" s="204">
        <v>0</v>
      </c>
      <c r="AY400" s="204">
        <v>0</v>
      </c>
      <c r="AZ400" s="204">
        <v>0</v>
      </c>
      <c r="BA400" s="204">
        <v>0</v>
      </c>
      <c r="BB400" s="204">
        <v>0</v>
      </c>
      <c r="BC400" s="204">
        <v>0</v>
      </c>
      <c r="BD400" s="204">
        <v>0</v>
      </c>
      <c r="BE400" s="204">
        <v>0</v>
      </c>
      <c r="BF400" s="204">
        <v>0</v>
      </c>
      <c r="BG400" s="204">
        <v>0</v>
      </c>
      <c r="BH400" s="204">
        <v>0</v>
      </c>
      <c r="BI400" s="204">
        <v>0</v>
      </c>
      <c r="BJ400" s="204">
        <v>0</v>
      </c>
      <c r="BK400" s="204">
        <v>0</v>
      </c>
      <c r="BL400" s="204">
        <v>0</v>
      </c>
      <c r="BM400" s="204">
        <v>2</v>
      </c>
      <c r="BN400" s="204">
        <v>0</v>
      </c>
      <c r="BO400" s="204">
        <v>0</v>
      </c>
      <c r="BP400" s="204">
        <v>0</v>
      </c>
      <c r="BQ400" s="204">
        <v>0</v>
      </c>
      <c r="BR400" s="204">
        <v>0</v>
      </c>
      <c r="BS400" s="204">
        <v>0</v>
      </c>
      <c r="BT400" s="204">
        <v>0</v>
      </c>
      <c r="BU400" s="204">
        <v>0</v>
      </c>
      <c r="BV400" s="204">
        <v>0</v>
      </c>
      <c r="BW400" s="204">
        <v>0</v>
      </c>
      <c r="BX400" s="204">
        <v>0</v>
      </c>
      <c r="BY400" s="204">
        <v>0</v>
      </c>
      <c r="BZ400" s="204">
        <v>0</v>
      </c>
      <c r="CA400" s="204">
        <v>0</v>
      </c>
      <c r="CB400" s="204">
        <v>0</v>
      </c>
      <c r="CC400" s="205">
        <f t="shared" si="58"/>
        <v>221</v>
      </c>
      <c r="CD400" s="101"/>
      <c r="CE400" s="101"/>
      <c r="CF400" s="101"/>
      <c r="CG400" s="101"/>
      <c r="CH400" s="101"/>
      <c r="CI400" s="101"/>
    </row>
    <row r="401" spans="1:87" s="102" customFormat="1">
      <c r="A401" s="134" t="s">
        <v>1648</v>
      </c>
      <c r="B401" s="295" t="s">
        <v>55</v>
      </c>
      <c r="C401" s="296" t="s">
        <v>56</v>
      </c>
      <c r="D401" s="297">
        <v>53010</v>
      </c>
      <c r="E401" s="103" t="s">
        <v>1059</v>
      </c>
      <c r="F401" s="298" t="s">
        <v>1082</v>
      </c>
      <c r="G401" s="299" t="s">
        <v>1083</v>
      </c>
      <c r="H401" s="204">
        <v>0</v>
      </c>
      <c r="I401" s="183">
        <v>0</v>
      </c>
      <c r="J401" s="183">
        <v>0</v>
      </c>
      <c r="K401" s="183">
        <v>0</v>
      </c>
      <c r="L401" s="183">
        <v>0</v>
      </c>
      <c r="M401" s="183">
        <v>0</v>
      </c>
      <c r="N401" s="183">
        <v>69511</v>
      </c>
      <c r="O401" s="183">
        <v>0</v>
      </c>
      <c r="P401" s="183">
        <v>0</v>
      </c>
      <c r="Q401" s="183">
        <v>0</v>
      </c>
      <c r="R401" s="183">
        <v>0</v>
      </c>
      <c r="S401" s="183">
        <v>0</v>
      </c>
      <c r="T401" s="183">
        <v>0</v>
      </c>
      <c r="U401" s="183">
        <v>0</v>
      </c>
      <c r="V401" s="183">
        <v>0</v>
      </c>
      <c r="W401" s="183">
        <v>0</v>
      </c>
      <c r="X401" s="183">
        <v>0</v>
      </c>
      <c r="Y401" s="183">
        <v>0</v>
      </c>
      <c r="Z401" s="183">
        <v>0</v>
      </c>
      <c r="AA401" s="183">
        <v>0</v>
      </c>
      <c r="AB401" s="183">
        <v>0</v>
      </c>
      <c r="AC401" s="183">
        <v>0</v>
      </c>
      <c r="AD401" s="183">
        <v>0</v>
      </c>
      <c r="AE401" s="183">
        <v>0</v>
      </c>
      <c r="AF401" s="183">
        <v>0</v>
      </c>
      <c r="AG401" s="183">
        <v>0</v>
      </c>
      <c r="AH401" s="183">
        <v>0</v>
      </c>
      <c r="AI401" s="183">
        <v>570008.72</v>
      </c>
      <c r="AJ401" s="183">
        <v>0</v>
      </c>
      <c r="AK401" s="183">
        <v>0</v>
      </c>
      <c r="AL401" s="183">
        <v>0</v>
      </c>
      <c r="AM401" s="183">
        <v>0</v>
      </c>
      <c r="AN401" s="183">
        <v>0</v>
      </c>
      <c r="AO401" s="183">
        <v>0</v>
      </c>
      <c r="AP401" s="183">
        <v>0</v>
      </c>
      <c r="AQ401" s="183">
        <v>0</v>
      </c>
      <c r="AR401" s="183">
        <v>0</v>
      </c>
      <c r="AS401" s="183">
        <v>0</v>
      </c>
      <c r="AT401" s="183">
        <v>0</v>
      </c>
      <c r="AU401" s="183">
        <v>7429</v>
      </c>
      <c r="AV401" s="183">
        <v>0</v>
      </c>
      <c r="AW401" s="183">
        <v>0</v>
      </c>
      <c r="AX401" s="183">
        <v>0</v>
      </c>
      <c r="AY401" s="183">
        <v>0</v>
      </c>
      <c r="AZ401" s="183">
        <v>0</v>
      </c>
      <c r="BA401" s="183">
        <v>0</v>
      </c>
      <c r="BB401" s="183">
        <v>0</v>
      </c>
      <c r="BC401" s="183">
        <v>0</v>
      </c>
      <c r="BD401" s="183">
        <v>0</v>
      </c>
      <c r="BE401" s="183">
        <v>0</v>
      </c>
      <c r="BF401" s="183">
        <v>0</v>
      </c>
      <c r="BG401" s="183">
        <v>0</v>
      </c>
      <c r="BH401" s="183">
        <v>0</v>
      </c>
      <c r="BI401" s="183">
        <v>0</v>
      </c>
      <c r="BJ401" s="183">
        <v>0</v>
      </c>
      <c r="BK401" s="183">
        <v>0</v>
      </c>
      <c r="BL401" s="183">
        <v>0</v>
      </c>
      <c r="BM401" s="183">
        <v>48529</v>
      </c>
      <c r="BN401" s="183">
        <v>0</v>
      </c>
      <c r="BO401" s="183">
        <v>0</v>
      </c>
      <c r="BP401" s="183">
        <v>0</v>
      </c>
      <c r="BQ401" s="183">
        <v>0</v>
      </c>
      <c r="BR401" s="183">
        <v>0</v>
      </c>
      <c r="BS401" s="183">
        <v>0</v>
      </c>
      <c r="BT401" s="183">
        <v>122219.32</v>
      </c>
      <c r="BU401" s="183">
        <v>0</v>
      </c>
      <c r="BV401" s="183">
        <v>0</v>
      </c>
      <c r="BW401" s="183">
        <v>0</v>
      </c>
      <c r="BX401" s="183">
        <v>0</v>
      </c>
      <c r="BY401" s="183">
        <v>2172</v>
      </c>
      <c r="BZ401" s="183">
        <v>0</v>
      </c>
      <c r="CA401" s="183">
        <v>0</v>
      </c>
      <c r="CB401" s="183">
        <v>0</v>
      </c>
      <c r="CC401" s="205">
        <f t="shared" si="58"/>
        <v>819869.04</v>
      </c>
      <c r="CD401" s="101"/>
      <c r="CE401" s="101"/>
      <c r="CF401" s="101"/>
      <c r="CG401" s="101"/>
      <c r="CH401" s="101"/>
      <c r="CI401" s="101"/>
    </row>
    <row r="402" spans="1:87" s="102" customFormat="1">
      <c r="A402" s="134" t="s">
        <v>1648</v>
      </c>
      <c r="B402" s="295" t="s">
        <v>55</v>
      </c>
      <c r="C402" s="296" t="s">
        <v>56</v>
      </c>
      <c r="D402" s="297">
        <v>53010</v>
      </c>
      <c r="E402" s="103" t="s">
        <v>1059</v>
      </c>
      <c r="F402" s="298" t="s">
        <v>1084</v>
      </c>
      <c r="G402" s="299" t="s">
        <v>1085</v>
      </c>
      <c r="H402" s="204">
        <v>0</v>
      </c>
      <c r="I402" s="204">
        <v>0</v>
      </c>
      <c r="J402" s="204">
        <v>0</v>
      </c>
      <c r="K402" s="204">
        <v>0</v>
      </c>
      <c r="L402" s="204">
        <v>0</v>
      </c>
      <c r="M402" s="204">
        <v>0</v>
      </c>
      <c r="N402" s="204">
        <v>0</v>
      </c>
      <c r="O402" s="204">
        <v>0</v>
      </c>
      <c r="P402" s="204">
        <v>0</v>
      </c>
      <c r="Q402" s="204">
        <v>0</v>
      </c>
      <c r="R402" s="204">
        <v>0</v>
      </c>
      <c r="S402" s="204">
        <v>0</v>
      </c>
      <c r="T402" s="204">
        <v>0</v>
      </c>
      <c r="U402" s="204">
        <v>0</v>
      </c>
      <c r="V402" s="204">
        <v>0</v>
      </c>
      <c r="W402" s="204">
        <v>0</v>
      </c>
      <c r="X402" s="204">
        <v>0</v>
      </c>
      <c r="Y402" s="204">
        <v>0</v>
      </c>
      <c r="Z402" s="204">
        <v>0</v>
      </c>
      <c r="AA402" s="204">
        <v>0</v>
      </c>
      <c r="AB402" s="204">
        <v>0</v>
      </c>
      <c r="AC402" s="204">
        <v>0</v>
      </c>
      <c r="AD402" s="204">
        <v>0</v>
      </c>
      <c r="AE402" s="204">
        <v>0</v>
      </c>
      <c r="AF402" s="204">
        <v>0</v>
      </c>
      <c r="AG402" s="204">
        <v>0</v>
      </c>
      <c r="AH402" s="204">
        <v>0</v>
      </c>
      <c r="AI402" s="204">
        <v>131186.5</v>
      </c>
      <c r="AJ402" s="204">
        <v>0</v>
      </c>
      <c r="AK402" s="204">
        <v>0</v>
      </c>
      <c r="AL402" s="204">
        <v>0</v>
      </c>
      <c r="AM402" s="204">
        <v>0</v>
      </c>
      <c r="AN402" s="204">
        <v>0</v>
      </c>
      <c r="AO402" s="204">
        <v>0</v>
      </c>
      <c r="AP402" s="204">
        <v>0</v>
      </c>
      <c r="AQ402" s="204">
        <v>0</v>
      </c>
      <c r="AR402" s="204">
        <v>0</v>
      </c>
      <c r="AS402" s="204">
        <v>0</v>
      </c>
      <c r="AT402" s="204">
        <v>0</v>
      </c>
      <c r="AU402" s="204">
        <v>0</v>
      </c>
      <c r="AV402" s="204">
        <v>0</v>
      </c>
      <c r="AW402" s="204">
        <v>0</v>
      </c>
      <c r="AX402" s="204">
        <v>0</v>
      </c>
      <c r="AY402" s="204">
        <v>0</v>
      </c>
      <c r="AZ402" s="204">
        <v>0</v>
      </c>
      <c r="BA402" s="204">
        <v>0</v>
      </c>
      <c r="BB402" s="204">
        <v>0</v>
      </c>
      <c r="BC402" s="204">
        <v>0</v>
      </c>
      <c r="BD402" s="204">
        <v>0</v>
      </c>
      <c r="BE402" s="204">
        <v>0</v>
      </c>
      <c r="BF402" s="204">
        <v>0</v>
      </c>
      <c r="BG402" s="204">
        <v>0</v>
      </c>
      <c r="BH402" s="204">
        <v>0</v>
      </c>
      <c r="BI402" s="204">
        <v>0</v>
      </c>
      <c r="BJ402" s="204">
        <v>0</v>
      </c>
      <c r="BK402" s="204">
        <v>0</v>
      </c>
      <c r="BL402" s="204">
        <v>0</v>
      </c>
      <c r="BM402" s="204">
        <v>4272.6899999999996</v>
      </c>
      <c r="BN402" s="204">
        <v>0</v>
      </c>
      <c r="BO402" s="204">
        <v>0</v>
      </c>
      <c r="BP402" s="204">
        <v>0</v>
      </c>
      <c r="BQ402" s="204">
        <v>0</v>
      </c>
      <c r="BR402" s="204">
        <v>0</v>
      </c>
      <c r="BS402" s="204">
        <v>0</v>
      </c>
      <c r="BT402" s="204">
        <v>2849.38</v>
      </c>
      <c r="BU402" s="204">
        <v>0</v>
      </c>
      <c r="BV402" s="204">
        <v>0</v>
      </c>
      <c r="BW402" s="204">
        <v>0</v>
      </c>
      <c r="BX402" s="204">
        <v>0</v>
      </c>
      <c r="BY402" s="204">
        <v>0</v>
      </c>
      <c r="BZ402" s="204">
        <v>0</v>
      </c>
      <c r="CA402" s="204">
        <v>0</v>
      </c>
      <c r="CB402" s="204">
        <v>0</v>
      </c>
      <c r="CC402" s="205">
        <f t="shared" si="58"/>
        <v>138308.57</v>
      </c>
      <c r="CD402" s="101"/>
      <c r="CE402" s="101"/>
      <c r="CF402" s="101"/>
      <c r="CG402" s="101"/>
      <c r="CH402" s="101"/>
      <c r="CI402" s="101"/>
    </row>
    <row r="403" spans="1:87" s="102" customFormat="1">
      <c r="A403" s="134" t="s">
        <v>1648</v>
      </c>
      <c r="B403" s="295" t="s">
        <v>55</v>
      </c>
      <c r="C403" s="296" t="s">
        <v>56</v>
      </c>
      <c r="D403" s="297">
        <v>53010</v>
      </c>
      <c r="E403" s="103" t="s">
        <v>1059</v>
      </c>
      <c r="F403" s="298" t="s">
        <v>1086</v>
      </c>
      <c r="G403" s="299" t="s">
        <v>1087</v>
      </c>
      <c r="H403" s="204">
        <v>0</v>
      </c>
      <c r="I403" s="204">
        <v>2458314.0499999998</v>
      </c>
      <c r="J403" s="204">
        <v>0</v>
      </c>
      <c r="K403" s="204">
        <v>39025.050000000003</v>
      </c>
      <c r="L403" s="204">
        <v>49261.05</v>
      </c>
      <c r="M403" s="204">
        <v>0</v>
      </c>
      <c r="N403" s="204">
        <v>3326136.68</v>
      </c>
      <c r="O403" s="204">
        <v>625344.38</v>
      </c>
      <c r="P403" s="204">
        <v>445426.5</v>
      </c>
      <c r="Q403" s="204">
        <v>0</v>
      </c>
      <c r="R403" s="204">
        <v>327196.15000000002</v>
      </c>
      <c r="S403" s="204">
        <v>44086.18</v>
      </c>
      <c r="T403" s="204">
        <v>0</v>
      </c>
      <c r="U403" s="204">
        <v>0</v>
      </c>
      <c r="V403" s="204">
        <v>112592.1</v>
      </c>
      <c r="W403" s="204">
        <v>0</v>
      </c>
      <c r="X403" s="204">
        <v>0</v>
      </c>
      <c r="Y403" s="204">
        <v>540685.32999999996</v>
      </c>
      <c r="Z403" s="204">
        <v>0</v>
      </c>
      <c r="AA403" s="204">
        <v>883884.75</v>
      </c>
      <c r="AB403" s="204">
        <v>47645.27</v>
      </c>
      <c r="AC403" s="204">
        <v>4996490.7300000004</v>
      </c>
      <c r="AD403" s="204">
        <v>746463.46</v>
      </c>
      <c r="AE403" s="204">
        <v>542241.94999999995</v>
      </c>
      <c r="AF403" s="204">
        <v>0</v>
      </c>
      <c r="AG403" s="204">
        <v>982959.3</v>
      </c>
      <c r="AH403" s="204">
        <v>0</v>
      </c>
      <c r="AI403" s="204">
        <v>0</v>
      </c>
      <c r="AJ403" s="204">
        <v>662211.28</v>
      </c>
      <c r="AK403" s="204">
        <v>254141.15</v>
      </c>
      <c r="AL403" s="204">
        <v>67697.95</v>
      </c>
      <c r="AM403" s="204">
        <v>78844.3</v>
      </c>
      <c r="AN403" s="204">
        <v>68212.850000000006</v>
      </c>
      <c r="AO403" s="204">
        <v>177981.55</v>
      </c>
      <c r="AP403" s="204">
        <v>27364.75</v>
      </c>
      <c r="AQ403" s="204">
        <v>367433.4</v>
      </c>
      <c r="AR403" s="204">
        <v>118450.75</v>
      </c>
      <c r="AS403" s="204">
        <v>29251.93</v>
      </c>
      <c r="AT403" s="204">
        <v>165440.54999999999</v>
      </c>
      <c r="AU403" s="204">
        <v>545608.75</v>
      </c>
      <c r="AV403" s="204">
        <v>118950.45</v>
      </c>
      <c r="AW403" s="204">
        <v>293916.7</v>
      </c>
      <c r="AX403" s="204">
        <v>692335.3</v>
      </c>
      <c r="AY403" s="204">
        <v>136383.9</v>
      </c>
      <c r="AZ403" s="204">
        <v>0</v>
      </c>
      <c r="BA403" s="204">
        <v>383361.1</v>
      </c>
      <c r="BB403" s="204">
        <v>149288.70000000001</v>
      </c>
      <c r="BC403" s="204">
        <v>0</v>
      </c>
      <c r="BD403" s="204">
        <v>2633443.5099999998</v>
      </c>
      <c r="BE403" s="204">
        <v>923966.2</v>
      </c>
      <c r="BF403" s="204">
        <v>17430.599999999999</v>
      </c>
      <c r="BG403" s="204">
        <v>433268.45</v>
      </c>
      <c r="BH403" s="204">
        <v>0</v>
      </c>
      <c r="BI403" s="204">
        <v>668508.81999999995</v>
      </c>
      <c r="BJ403" s="204">
        <v>0</v>
      </c>
      <c r="BK403" s="204">
        <v>90872.25</v>
      </c>
      <c r="BL403" s="204">
        <v>73507.199999999997</v>
      </c>
      <c r="BM403" s="204">
        <v>0</v>
      </c>
      <c r="BN403" s="204">
        <v>379700.03</v>
      </c>
      <c r="BO403" s="204">
        <v>331330.55</v>
      </c>
      <c r="BP403" s="204">
        <v>91933.4</v>
      </c>
      <c r="BQ403" s="204">
        <v>64614.6</v>
      </c>
      <c r="BR403" s="204">
        <v>358806.4</v>
      </c>
      <c r="BS403" s="204">
        <v>0</v>
      </c>
      <c r="BT403" s="204">
        <v>2357871.5</v>
      </c>
      <c r="BU403" s="204">
        <v>41876.480000000003</v>
      </c>
      <c r="BV403" s="204">
        <v>320029.59000000003</v>
      </c>
      <c r="BW403" s="204">
        <v>576332.47</v>
      </c>
      <c r="BX403" s="204">
        <v>500201.49</v>
      </c>
      <c r="BY403" s="204">
        <v>1438375.31</v>
      </c>
      <c r="BZ403" s="204">
        <v>422922.9</v>
      </c>
      <c r="CA403" s="204">
        <v>515260.05</v>
      </c>
      <c r="CB403" s="204">
        <v>170605.53</v>
      </c>
      <c r="CC403" s="205">
        <f t="shared" si="58"/>
        <v>32915485.619999994</v>
      </c>
      <c r="CD403" s="101"/>
      <c r="CE403" s="101"/>
      <c r="CF403" s="101"/>
      <c r="CG403" s="101"/>
      <c r="CH403" s="101"/>
      <c r="CI403" s="101"/>
    </row>
    <row r="404" spans="1:87" s="102" customFormat="1">
      <c r="A404" s="134" t="s">
        <v>1648</v>
      </c>
      <c r="B404" s="295" t="s">
        <v>55</v>
      </c>
      <c r="C404" s="296" t="s">
        <v>56</v>
      </c>
      <c r="D404" s="297">
        <v>53010</v>
      </c>
      <c r="E404" s="103" t="s">
        <v>1059</v>
      </c>
      <c r="F404" s="298" t="s">
        <v>1088</v>
      </c>
      <c r="G404" s="299" t="s">
        <v>1089</v>
      </c>
      <c r="H404" s="204">
        <v>0</v>
      </c>
      <c r="I404" s="183">
        <v>1095851.1299999999</v>
      </c>
      <c r="J404" s="183">
        <v>0</v>
      </c>
      <c r="K404" s="183">
        <v>98248.05</v>
      </c>
      <c r="L404" s="183">
        <v>28899.95</v>
      </c>
      <c r="M404" s="183">
        <v>0</v>
      </c>
      <c r="N404" s="183">
        <v>0</v>
      </c>
      <c r="O404" s="183">
        <v>1305322.08</v>
      </c>
      <c r="P404" s="183">
        <v>77813.55</v>
      </c>
      <c r="Q404" s="183">
        <v>0</v>
      </c>
      <c r="R404" s="183">
        <v>266154.84999999998</v>
      </c>
      <c r="S404" s="183">
        <v>83372</v>
      </c>
      <c r="T404" s="183">
        <v>0</v>
      </c>
      <c r="U404" s="183">
        <v>0</v>
      </c>
      <c r="V404" s="183">
        <v>21497.55</v>
      </c>
      <c r="W404" s="183">
        <v>0</v>
      </c>
      <c r="X404" s="183">
        <v>0</v>
      </c>
      <c r="Y404" s="183">
        <v>160702.81</v>
      </c>
      <c r="Z404" s="183">
        <v>0</v>
      </c>
      <c r="AA404" s="183">
        <v>690866.13</v>
      </c>
      <c r="AB404" s="183">
        <v>103024.34</v>
      </c>
      <c r="AC404" s="183">
        <v>11910560.4</v>
      </c>
      <c r="AD404" s="183">
        <v>480212.65</v>
      </c>
      <c r="AE404" s="183">
        <v>276135.7</v>
      </c>
      <c r="AF404" s="183">
        <v>0</v>
      </c>
      <c r="AG404" s="183">
        <v>675571.6</v>
      </c>
      <c r="AH404" s="183">
        <v>0</v>
      </c>
      <c r="AI404" s="183">
        <v>0</v>
      </c>
      <c r="AJ404" s="183">
        <v>113755.85</v>
      </c>
      <c r="AK404" s="183">
        <v>6653.8</v>
      </c>
      <c r="AL404" s="183">
        <v>0</v>
      </c>
      <c r="AM404" s="183">
        <v>0</v>
      </c>
      <c r="AN404" s="183">
        <v>501122.15</v>
      </c>
      <c r="AO404" s="183">
        <v>17555.05</v>
      </c>
      <c r="AP404" s="183">
        <v>6424.85</v>
      </c>
      <c r="AQ404" s="183">
        <v>217803.65</v>
      </c>
      <c r="AR404" s="183">
        <v>48742.6</v>
      </c>
      <c r="AS404" s="183">
        <v>58491.5</v>
      </c>
      <c r="AT404" s="183">
        <v>43218.35</v>
      </c>
      <c r="AU404" s="183">
        <v>7913678.46</v>
      </c>
      <c r="AV404" s="183">
        <v>217303.95</v>
      </c>
      <c r="AW404" s="183">
        <v>0</v>
      </c>
      <c r="AX404" s="183">
        <v>523855.65</v>
      </c>
      <c r="AY404" s="183">
        <v>54622.2</v>
      </c>
      <c r="AZ404" s="183">
        <v>0</v>
      </c>
      <c r="BA404" s="183">
        <v>319847.90000000002</v>
      </c>
      <c r="BB404" s="183">
        <v>608734.35</v>
      </c>
      <c r="BC404" s="183">
        <v>0</v>
      </c>
      <c r="BD404" s="183">
        <v>103329.60000000001</v>
      </c>
      <c r="BE404" s="183">
        <v>316331</v>
      </c>
      <c r="BF404" s="183">
        <v>0</v>
      </c>
      <c r="BG404" s="183">
        <v>87551.9</v>
      </c>
      <c r="BH404" s="183">
        <v>0</v>
      </c>
      <c r="BI404" s="183">
        <v>2110751.7999999998</v>
      </c>
      <c r="BJ404" s="183">
        <v>0</v>
      </c>
      <c r="BK404" s="183">
        <v>20392.7</v>
      </c>
      <c r="BL404" s="183">
        <v>9835.35</v>
      </c>
      <c r="BM404" s="183">
        <v>4085</v>
      </c>
      <c r="BN404" s="183">
        <v>1873546.3</v>
      </c>
      <c r="BO404" s="183">
        <v>144450.35</v>
      </c>
      <c r="BP404" s="183">
        <v>8315.35</v>
      </c>
      <c r="BQ404" s="183">
        <v>0</v>
      </c>
      <c r="BR404" s="183">
        <v>93040.1</v>
      </c>
      <c r="BS404" s="183">
        <v>0</v>
      </c>
      <c r="BT404" s="183">
        <v>6488820.1500000004</v>
      </c>
      <c r="BU404" s="183">
        <v>151857.79</v>
      </c>
      <c r="BV404" s="183">
        <v>273847.46999999997</v>
      </c>
      <c r="BW404" s="183">
        <v>248255.77</v>
      </c>
      <c r="BX404" s="183">
        <v>252489.57</v>
      </c>
      <c r="BY404" s="183">
        <v>1415128.59</v>
      </c>
      <c r="BZ404" s="183">
        <v>91490.46</v>
      </c>
      <c r="CA404" s="183">
        <v>111123.4</v>
      </c>
      <c r="CB404" s="183">
        <v>101401.1</v>
      </c>
      <c r="CC404" s="205">
        <f t="shared" si="58"/>
        <v>41832086.850000016</v>
      </c>
      <c r="CD404" s="101"/>
      <c r="CE404" s="101"/>
      <c r="CF404" s="101"/>
      <c r="CG404" s="101"/>
      <c r="CH404" s="101"/>
      <c r="CI404" s="101"/>
    </row>
    <row r="405" spans="1:87" s="311" customFormat="1">
      <c r="A405" s="309"/>
      <c r="B405" s="421" t="s">
        <v>1090</v>
      </c>
      <c r="C405" s="422"/>
      <c r="D405" s="422"/>
      <c r="E405" s="422"/>
      <c r="F405" s="422"/>
      <c r="G405" s="423"/>
      <c r="H405" s="207">
        <f>SUM(H390:H404)</f>
        <v>0</v>
      </c>
      <c r="I405" s="207">
        <f t="shared" ref="I405:BT405" si="61">SUM(I390:I404)</f>
        <v>3554165.1799999997</v>
      </c>
      <c r="J405" s="207">
        <f t="shared" si="61"/>
        <v>0</v>
      </c>
      <c r="K405" s="207">
        <f t="shared" si="61"/>
        <v>137273.1</v>
      </c>
      <c r="L405" s="207">
        <f t="shared" si="61"/>
        <v>78161</v>
      </c>
      <c r="M405" s="207">
        <f t="shared" si="61"/>
        <v>0</v>
      </c>
      <c r="N405" s="207">
        <f t="shared" si="61"/>
        <v>3396805.68</v>
      </c>
      <c r="O405" s="207">
        <f t="shared" si="61"/>
        <v>1930666.46</v>
      </c>
      <c r="P405" s="207">
        <f t="shared" si="61"/>
        <v>523459.05</v>
      </c>
      <c r="Q405" s="207">
        <f t="shared" si="61"/>
        <v>0</v>
      </c>
      <c r="R405" s="207">
        <f t="shared" si="61"/>
        <v>593351</v>
      </c>
      <c r="S405" s="207">
        <f t="shared" si="61"/>
        <v>543532.17999999993</v>
      </c>
      <c r="T405" s="207">
        <f t="shared" si="61"/>
        <v>1771445</v>
      </c>
      <c r="U405" s="207">
        <f t="shared" si="61"/>
        <v>588.94000000000005</v>
      </c>
      <c r="V405" s="207">
        <f t="shared" si="61"/>
        <v>134089.65</v>
      </c>
      <c r="W405" s="207">
        <f t="shared" si="61"/>
        <v>0</v>
      </c>
      <c r="X405" s="207">
        <f t="shared" si="61"/>
        <v>0</v>
      </c>
      <c r="Y405" s="207">
        <f t="shared" si="61"/>
        <v>701388.1399999999</v>
      </c>
      <c r="Z405" s="207">
        <f t="shared" si="61"/>
        <v>0</v>
      </c>
      <c r="AA405" s="207">
        <f t="shared" si="61"/>
        <v>1574750.88</v>
      </c>
      <c r="AB405" s="207">
        <f t="shared" si="61"/>
        <v>177046.36</v>
      </c>
      <c r="AC405" s="207">
        <f t="shared" si="61"/>
        <v>16907051.130000003</v>
      </c>
      <c r="AD405" s="207">
        <f t="shared" si="61"/>
        <v>1226676.1099999999</v>
      </c>
      <c r="AE405" s="207">
        <f t="shared" si="61"/>
        <v>818377.64999999991</v>
      </c>
      <c r="AF405" s="207">
        <f t="shared" si="61"/>
        <v>0</v>
      </c>
      <c r="AG405" s="207">
        <f t="shared" si="61"/>
        <v>1658530.9</v>
      </c>
      <c r="AH405" s="207">
        <f t="shared" si="61"/>
        <v>0</v>
      </c>
      <c r="AI405" s="207">
        <f t="shared" si="61"/>
        <v>10647243.220000001</v>
      </c>
      <c r="AJ405" s="207">
        <f t="shared" si="61"/>
        <v>775967.13</v>
      </c>
      <c r="AK405" s="207">
        <f t="shared" si="61"/>
        <v>260794.94999999998</v>
      </c>
      <c r="AL405" s="207">
        <f t="shared" si="61"/>
        <v>67697.95</v>
      </c>
      <c r="AM405" s="207">
        <f t="shared" si="61"/>
        <v>78844.3</v>
      </c>
      <c r="AN405" s="207">
        <f t="shared" si="61"/>
        <v>569335</v>
      </c>
      <c r="AO405" s="207">
        <f t="shared" si="61"/>
        <v>195536.59999999998</v>
      </c>
      <c r="AP405" s="207">
        <f t="shared" si="61"/>
        <v>33789.599999999999</v>
      </c>
      <c r="AQ405" s="207">
        <f t="shared" si="61"/>
        <v>585237.05000000005</v>
      </c>
      <c r="AR405" s="207">
        <f t="shared" si="61"/>
        <v>167193.35</v>
      </c>
      <c r="AS405" s="207">
        <f t="shared" si="61"/>
        <v>87743.43</v>
      </c>
      <c r="AT405" s="207">
        <f t="shared" si="61"/>
        <v>208658.9</v>
      </c>
      <c r="AU405" s="207">
        <f t="shared" si="61"/>
        <v>8466716.2100000009</v>
      </c>
      <c r="AV405" s="207">
        <f t="shared" si="61"/>
        <v>336254.4</v>
      </c>
      <c r="AW405" s="207">
        <f t="shared" si="61"/>
        <v>293916.7</v>
      </c>
      <c r="AX405" s="207">
        <f t="shared" si="61"/>
        <v>1216190.9500000002</v>
      </c>
      <c r="AY405" s="207">
        <f t="shared" si="61"/>
        <v>191006.09999999998</v>
      </c>
      <c r="AZ405" s="207">
        <f t="shared" si="61"/>
        <v>0</v>
      </c>
      <c r="BA405" s="207">
        <f t="shared" si="61"/>
        <v>703209</v>
      </c>
      <c r="BB405" s="207">
        <f t="shared" si="61"/>
        <v>758023.05</v>
      </c>
      <c r="BC405" s="207">
        <f t="shared" si="61"/>
        <v>0</v>
      </c>
      <c r="BD405" s="207">
        <f t="shared" si="61"/>
        <v>2736773.11</v>
      </c>
      <c r="BE405" s="207">
        <f t="shared" si="61"/>
        <v>1240297.2</v>
      </c>
      <c r="BF405" s="207">
        <f t="shared" si="61"/>
        <v>17430.599999999999</v>
      </c>
      <c r="BG405" s="207">
        <f t="shared" si="61"/>
        <v>520820.35</v>
      </c>
      <c r="BH405" s="207">
        <f t="shared" si="61"/>
        <v>1415170.83</v>
      </c>
      <c r="BI405" s="207">
        <f t="shared" si="61"/>
        <v>2779260.6199999996</v>
      </c>
      <c r="BJ405" s="207">
        <f t="shared" si="61"/>
        <v>0</v>
      </c>
      <c r="BK405" s="207">
        <f t="shared" si="61"/>
        <v>111264.95</v>
      </c>
      <c r="BL405" s="207">
        <f t="shared" si="61"/>
        <v>83342.55</v>
      </c>
      <c r="BM405" s="207">
        <f t="shared" si="61"/>
        <v>148604.09</v>
      </c>
      <c r="BN405" s="207">
        <f t="shared" si="61"/>
        <v>2253246.33</v>
      </c>
      <c r="BO405" s="207">
        <f t="shared" si="61"/>
        <v>475780.9</v>
      </c>
      <c r="BP405" s="207">
        <f t="shared" si="61"/>
        <v>103748.75</v>
      </c>
      <c r="BQ405" s="207">
        <f t="shared" si="61"/>
        <v>64614.6</v>
      </c>
      <c r="BR405" s="207">
        <f t="shared" si="61"/>
        <v>451846.5</v>
      </c>
      <c r="BS405" s="207">
        <f t="shared" si="61"/>
        <v>0</v>
      </c>
      <c r="BT405" s="207">
        <f t="shared" si="61"/>
        <v>8971760.3500000015</v>
      </c>
      <c r="BU405" s="207">
        <f t="shared" ref="BU405:CB405" si="62">SUM(BU390:BU404)</f>
        <v>204800.27000000002</v>
      </c>
      <c r="BV405" s="207">
        <f t="shared" si="62"/>
        <v>593877.06000000006</v>
      </c>
      <c r="BW405" s="207">
        <f t="shared" si="62"/>
        <v>1497396.74</v>
      </c>
      <c r="BX405" s="207">
        <f t="shared" si="62"/>
        <v>752691.06</v>
      </c>
      <c r="BY405" s="207">
        <f t="shared" si="62"/>
        <v>2855675.9000000004</v>
      </c>
      <c r="BZ405" s="207">
        <f t="shared" si="62"/>
        <v>514413.36000000004</v>
      </c>
      <c r="CA405" s="207">
        <f t="shared" si="62"/>
        <v>626383.44999999995</v>
      </c>
      <c r="CB405" s="207">
        <f t="shared" si="62"/>
        <v>272006.63</v>
      </c>
      <c r="CC405" s="207">
        <f>SUM(CC390:CC404)</f>
        <v>90061922.5</v>
      </c>
      <c r="CD405" s="310"/>
      <c r="CE405" s="310"/>
      <c r="CF405" s="310"/>
      <c r="CG405" s="310"/>
      <c r="CH405" s="310"/>
      <c r="CI405" s="310"/>
    </row>
    <row r="406" spans="1:87" s="102" customFormat="1">
      <c r="A406" s="134" t="s">
        <v>1648</v>
      </c>
      <c r="B406" s="295" t="s">
        <v>57</v>
      </c>
      <c r="C406" s="296" t="s">
        <v>58</v>
      </c>
      <c r="D406" s="297">
        <v>52100</v>
      </c>
      <c r="E406" s="103" t="s">
        <v>1091</v>
      </c>
      <c r="F406" s="298" t="s">
        <v>908</v>
      </c>
      <c r="G406" s="299" t="s">
        <v>909</v>
      </c>
      <c r="H406" s="204">
        <v>0</v>
      </c>
      <c r="I406" s="183">
        <v>0</v>
      </c>
      <c r="J406" s="183">
        <v>0</v>
      </c>
      <c r="K406" s="183">
        <v>0</v>
      </c>
      <c r="L406" s="183">
        <v>0</v>
      </c>
      <c r="M406" s="183">
        <v>0</v>
      </c>
      <c r="N406" s="183">
        <v>0</v>
      </c>
      <c r="O406" s="183">
        <v>0</v>
      </c>
      <c r="P406" s="183">
        <v>0</v>
      </c>
      <c r="Q406" s="183">
        <v>133.71</v>
      </c>
      <c r="R406" s="183">
        <v>0</v>
      </c>
      <c r="S406" s="183">
        <v>0</v>
      </c>
      <c r="T406" s="183">
        <v>26400</v>
      </c>
      <c r="U406" s="183">
        <v>0</v>
      </c>
      <c r="V406" s="183">
        <v>0</v>
      </c>
      <c r="W406" s="183">
        <v>0</v>
      </c>
      <c r="X406" s="183">
        <v>0</v>
      </c>
      <c r="Y406" s="183">
        <v>0</v>
      </c>
      <c r="Z406" s="183">
        <v>55549.88</v>
      </c>
      <c r="AA406" s="183">
        <v>1874.18</v>
      </c>
      <c r="AB406" s="183">
        <v>0</v>
      </c>
      <c r="AC406" s="183">
        <v>0</v>
      </c>
      <c r="AD406" s="183">
        <v>0</v>
      </c>
      <c r="AE406" s="183">
        <v>0</v>
      </c>
      <c r="AF406" s="183">
        <v>0</v>
      </c>
      <c r="AG406" s="183">
        <v>0</v>
      </c>
      <c r="AH406" s="183">
        <v>0</v>
      </c>
      <c r="AI406" s="183">
        <v>0</v>
      </c>
      <c r="AJ406" s="183">
        <v>0</v>
      </c>
      <c r="AK406" s="183">
        <v>0</v>
      </c>
      <c r="AL406" s="183">
        <v>0</v>
      </c>
      <c r="AM406" s="183">
        <v>0</v>
      </c>
      <c r="AN406" s="183">
        <v>0</v>
      </c>
      <c r="AO406" s="183">
        <v>0</v>
      </c>
      <c r="AP406" s="183">
        <v>0</v>
      </c>
      <c r="AQ406" s="183">
        <v>0</v>
      </c>
      <c r="AR406" s="183">
        <v>0</v>
      </c>
      <c r="AS406" s="183">
        <v>0</v>
      </c>
      <c r="AT406" s="183">
        <v>0</v>
      </c>
      <c r="AU406" s="183">
        <v>0</v>
      </c>
      <c r="AV406" s="183">
        <v>0</v>
      </c>
      <c r="AW406" s="183">
        <v>0</v>
      </c>
      <c r="AX406" s="183">
        <v>0</v>
      </c>
      <c r="AY406" s="183">
        <v>0</v>
      </c>
      <c r="AZ406" s="183">
        <v>0</v>
      </c>
      <c r="BA406" s="183">
        <v>0</v>
      </c>
      <c r="BB406" s="183">
        <v>0</v>
      </c>
      <c r="BC406" s="183">
        <v>0</v>
      </c>
      <c r="BD406" s="183">
        <v>0</v>
      </c>
      <c r="BE406" s="183">
        <v>0</v>
      </c>
      <c r="BF406" s="183">
        <v>0</v>
      </c>
      <c r="BG406" s="183">
        <v>0</v>
      </c>
      <c r="BH406" s="183">
        <v>0</v>
      </c>
      <c r="BI406" s="183">
        <v>0</v>
      </c>
      <c r="BJ406" s="183">
        <v>0</v>
      </c>
      <c r="BK406" s="183">
        <v>0</v>
      </c>
      <c r="BL406" s="183">
        <v>0</v>
      </c>
      <c r="BM406" s="183">
        <v>0</v>
      </c>
      <c r="BN406" s="183">
        <v>0</v>
      </c>
      <c r="BO406" s="183">
        <v>10901.63</v>
      </c>
      <c r="BP406" s="183">
        <v>0</v>
      </c>
      <c r="BQ406" s="183">
        <v>0</v>
      </c>
      <c r="BR406" s="183">
        <v>0</v>
      </c>
      <c r="BS406" s="183">
        <v>0</v>
      </c>
      <c r="BT406" s="183">
        <v>0</v>
      </c>
      <c r="BU406" s="183">
        <v>0</v>
      </c>
      <c r="BV406" s="183">
        <v>0</v>
      </c>
      <c r="BW406" s="183">
        <v>0</v>
      </c>
      <c r="BX406" s="183">
        <v>12214.04</v>
      </c>
      <c r="BY406" s="183">
        <v>0</v>
      </c>
      <c r="BZ406" s="183">
        <v>0</v>
      </c>
      <c r="CA406" s="183">
        <v>0</v>
      </c>
      <c r="CB406" s="183">
        <v>0</v>
      </c>
      <c r="CC406" s="205">
        <f t="shared" si="58"/>
        <v>107073.44</v>
      </c>
      <c r="CD406" s="101"/>
      <c r="CE406" s="101"/>
      <c r="CF406" s="101"/>
      <c r="CG406" s="101"/>
      <c r="CH406" s="101"/>
      <c r="CI406" s="101"/>
    </row>
    <row r="407" spans="1:87" s="102" customFormat="1">
      <c r="A407" s="134" t="s">
        <v>1649</v>
      </c>
      <c r="B407" s="295" t="s">
        <v>57</v>
      </c>
      <c r="C407" s="296" t="s">
        <v>58</v>
      </c>
      <c r="D407" s="297">
        <v>51140</v>
      </c>
      <c r="E407" s="103" t="s">
        <v>1093</v>
      </c>
      <c r="F407" s="298" t="s">
        <v>1092</v>
      </c>
      <c r="G407" s="299" t="s">
        <v>1605</v>
      </c>
      <c r="H407" s="204">
        <v>0</v>
      </c>
      <c r="I407" s="183">
        <v>0</v>
      </c>
      <c r="J407" s="183">
        <v>17680</v>
      </c>
      <c r="K407" s="183">
        <v>33775</v>
      </c>
      <c r="L407" s="183">
        <v>121575</v>
      </c>
      <c r="M407" s="183">
        <v>0</v>
      </c>
      <c r="N407" s="183">
        <v>0</v>
      </c>
      <c r="O407" s="183">
        <v>7800</v>
      </c>
      <c r="P407" s="183">
        <v>5200</v>
      </c>
      <c r="Q407" s="183">
        <v>319269.46999999997</v>
      </c>
      <c r="R407" s="183">
        <v>0</v>
      </c>
      <c r="S407" s="183">
        <v>84547</v>
      </c>
      <c r="T407" s="183">
        <v>22400</v>
      </c>
      <c r="U407" s="183">
        <v>143182.81</v>
      </c>
      <c r="V407" s="183">
        <v>0</v>
      </c>
      <c r="W407" s="183">
        <v>0</v>
      </c>
      <c r="X407" s="183">
        <v>49790</v>
      </c>
      <c r="Y407" s="183">
        <v>0</v>
      </c>
      <c r="Z407" s="183">
        <v>0</v>
      </c>
      <c r="AA407" s="183">
        <v>150907</v>
      </c>
      <c r="AB407" s="183">
        <v>57000</v>
      </c>
      <c r="AC407" s="183">
        <v>127911.31</v>
      </c>
      <c r="AD407" s="183">
        <v>282408</v>
      </c>
      <c r="AE407" s="183">
        <v>0</v>
      </c>
      <c r="AF407" s="183">
        <v>7200</v>
      </c>
      <c r="AG407" s="183">
        <v>84341.8</v>
      </c>
      <c r="AH407" s="183">
        <v>0</v>
      </c>
      <c r="AI407" s="183">
        <v>209935</v>
      </c>
      <c r="AJ407" s="183">
        <v>0</v>
      </c>
      <c r="AK407" s="183">
        <v>0</v>
      </c>
      <c r="AL407" s="183">
        <v>0</v>
      </c>
      <c r="AM407" s="183">
        <v>0</v>
      </c>
      <c r="AN407" s="183">
        <v>314244</v>
      </c>
      <c r="AO407" s="183">
        <v>191958.95</v>
      </c>
      <c r="AP407" s="183">
        <v>179415</v>
      </c>
      <c r="AQ407" s="183">
        <v>5900</v>
      </c>
      <c r="AR407" s="183">
        <v>320926.5</v>
      </c>
      <c r="AS407" s="183">
        <v>710027.16</v>
      </c>
      <c r="AT407" s="183">
        <v>0</v>
      </c>
      <c r="AU407" s="183">
        <v>2194625</v>
      </c>
      <c r="AV407" s="183">
        <v>0</v>
      </c>
      <c r="AW407" s="183">
        <v>0</v>
      </c>
      <c r="AX407" s="183">
        <v>0</v>
      </c>
      <c r="AY407" s="183">
        <v>253440</v>
      </c>
      <c r="AZ407" s="183">
        <v>0</v>
      </c>
      <c r="BA407" s="183">
        <v>0</v>
      </c>
      <c r="BB407" s="183">
        <v>605694</v>
      </c>
      <c r="BC407" s="183">
        <v>229216.25</v>
      </c>
      <c r="BD407" s="183">
        <v>0</v>
      </c>
      <c r="BE407" s="183">
        <v>577494.99</v>
      </c>
      <c r="BF407" s="183">
        <v>1890</v>
      </c>
      <c r="BG407" s="183">
        <v>500</v>
      </c>
      <c r="BH407" s="183">
        <v>779126</v>
      </c>
      <c r="BI407" s="183">
        <v>0</v>
      </c>
      <c r="BJ407" s="183">
        <v>356180</v>
      </c>
      <c r="BK407" s="183">
        <v>27215</v>
      </c>
      <c r="BL407" s="183">
        <v>0</v>
      </c>
      <c r="BM407" s="183">
        <v>45064</v>
      </c>
      <c r="BN407" s="183">
        <v>385603.3</v>
      </c>
      <c r="BO407" s="183">
        <v>0</v>
      </c>
      <c r="BP407" s="183">
        <v>907123.56</v>
      </c>
      <c r="BQ407" s="183">
        <v>850197.64</v>
      </c>
      <c r="BR407" s="183">
        <v>1689497.21</v>
      </c>
      <c r="BS407" s="183">
        <v>0</v>
      </c>
      <c r="BT407" s="183">
        <v>0</v>
      </c>
      <c r="BU407" s="183">
        <v>1861332.4</v>
      </c>
      <c r="BV407" s="183">
        <v>0</v>
      </c>
      <c r="BW407" s="183">
        <v>51997</v>
      </c>
      <c r="BX407" s="183">
        <v>706196.6</v>
      </c>
      <c r="BY407" s="183">
        <v>136050</v>
      </c>
      <c r="BZ407" s="183">
        <v>158010</v>
      </c>
      <c r="CA407" s="183">
        <v>5075</v>
      </c>
      <c r="CB407" s="183">
        <v>82744</v>
      </c>
      <c r="CC407" s="205">
        <f t="shared" si="58"/>
        <v>15351665.950000003</v>
      </c>
      <c r="CD407" s="101"/>
      <c r="CE407" s="101"/>
      <c r="CF407" s="101"/>
      <c r="CG407" s="101"/>
      <c r="CH407" s="101"/>
      <c r="CI407" s="101"/>
    </row>
    <row r="408" spans="1:87" s="102" customFormat="1">
      <c r="A408" s="134" t="s">
        <v>1649</v>
      </c>
      <c r="B408" s="295" t="s">
        <v>57</v>
      </c>
      <c r="C408" s="296" t="s">
        <v>58</v>
      </c>
      <c r="D408" s="297">
        <v>53040</v>
      </c>
      <c r="E408" s="103" t="s">
        <v>1095</v>
      </c>
      <c r="F408" s="298" t="s">
        <v>1094</v>
      </c>
      <c r="G408" s="299" t="s">
        <v>1740</v>
      </c>
      <c r="H408" s="204">
        <v>105127.48</v>
      </c>
      <c r="I408" s="183">
        <v>0</v>
      </c>
      <c r="J408" s="183">
        <v>0</v>
      </c>
      <c r="K408" s="183">
        <v>0</v>
      </c>
      <c r="L408" s="183">
        <v>3611.25</v>
      </c>
      <c r="M408" s="183">
        <v>0</v>
      </c>
      <c r="N408" s="183">
        <v>0</v>
      </c>
      <c r="O408" s="183">
        <v>0</v>
      </c>
      <c r="P408" s="183">
        <v>54800</v>
      </c>
      <c r="Q408" s="183">
        <v>2110776.7799999998</v>
      </c>
      <c r="R408" s="183">
        <v>152298.1</v>
      </c>
      <c r="S408" s="183">
        <v>861582.12</v>
      </c>
      <c r="T408" s="183">
        <v>0</v>
      </c>
      <c r="U408" s="183">
        <v>658803.06999999995</v>
      </c>
      <c r="V408" s="183">
        <v>0</v>
      </c>
      <c r="W408" s="183">
        <v>11925</v>
      </c>
      <c r="X408" s="183">
        <v>242285</v>
      </c>
      <c r="Y408" s="183">
        <v>150310</v>
      </c>
      <c r="Z408" s="183">
        <v>587652.69999999995</v>
      </c>
      <c r="AA408" s="183">
        <v>42700</v>
      </c>
      <c r="AB408" s="183">
        <v>94879</v>
      </c>
      <c r="AC408" s="183">
        <v>0</v>
      </c>
      <c r="AD408" s="183">
        <v>44390</v>
      </c>
      <c r="AE408" s="183">
        <v>0</v>
      </c>
      <c r="AF408" s="183">
        <v>89570</v>
      </c>
      <c r="AG408" s="183">
        <v>1371461.91</v>
      </c>
      <c r="AH408" s="183">
        <v>0</v>
      </c>
      <c r="AI408" s="183">
        <v>0</v>
      </c>
      <c r="AJ408" s="183">
        <v>15272</v>
      </c>
      <c r="AK408" s="183">
        <v>463688.84</v>
      </c>
      <c r="AL408" s="183">
        <v>83050</v>
      </c>
      <c r="AM408" s="183">
        <v>60955</v>
      </c>
      <c r="AN408" s="183">
        <v>283924</v>
      </c>
      <c r="AO408" s="183">
        <v>3950</v>
      </c>
      <c r="AP408" s="183">
        <v>176100.4</v>
      </c>
      <c r="AQ408" s="183">
        <v>465548.9</v>
      </c>
      <c r="AR408" s="183">
        <v>334233.25</v>
      </c>
      <c r="AS408" s="183">
        <v>0</v>
      </c>
      <c r="AT408" s="183">
        <v>139563</v>
      </c>
      <c r="AU408" s="183">
        <v>163482.5</v>
      </c>
      <c r="AV408" s="183">
        <v>0</v>
      </c>
      <c r="AW408" s="183">
        <v>60000</v>
      </c>
      <c r="AX408" s="183">
        <v>385487</v>
      </c>
      <c r="AY408" s="183">
        <v>21900</v>
      </c>
      <c r="AZ408" s="183">
        <v>0</v>
      </c>
      <c r="BA408" s="183">
        <v>38156</v>
      </c>
      <c r="BB408" s="183">
        <v>0</v>
      </c>
      <c r="BC408" s="183">
        <v>297724.37</v>
      </c>
      <c r="BD408" s="183">
        <v>277477.51</v>
      </c>
      <c r="BE408" s="183">
        <v>0</v>
      </c>
      <c r="BF408" s="183">
        <v>0</v>
      </c>
      <c r="BG408" s="183">
        <v>217999.47</v>
      </c>
      <c r="BH408" s="183">
        <v>289892.38</v>
      </c>
      <c r="BI408" s="183">
        <v>247378.25</v>
      </c>
      <c r="BJ408" s="183">
        <v>201193.42</v>
      </c>
      <c r="BK408" s="183">
        <v>5000</v>
      </c>
      <c r="BL408" s="183">
        <v>0</v>
      </c>
      <c r="BM408" s="183">
        <v>440311.19</v>
      </c>
      <c r="BN408" s="183">
        <v>2293907.66</v>
      </c>
      <c r="BO408" s="183">
        <v>45451.96</v>
      </c>
      <c r="BP408" s="183">
        <v>160080</v>
      </c>
      <c r="BQ408" s="183">
        <v>92650</v>
      </c>
      <c r="BR408" s="183">
        <v>0</v>
      </c>
      <c r="BS408" s="183">
        <v>345925</v>
      </c>
      <c r="BT408" s="183">
        <v>372318</v>
      </c>
      <c r="BU408" s="183">
        <v>3900</v>
      </c>
      <c r="BV408" s="183">
        <v>113180</v>
      </c>
      <c r="BW408" s="183">
        <v>306791.21000000002</v>
      </c>
      <c r="BX408" s="183">
        <v>46400</v>
      </c>
      <c r="BY408" s="183">
        <v>0</v>
      </c>
      <c r="BZ408" s="183">
        <v>97287</v>
      </c>
      <c r="CA408" s="183">
        <v>41480</v>
      </c>
      <c r="CB408" s="183">
        <v>378654</v>
      </c>
      <c r="CC408" s="205">
        <f t="shared" si="58"/>
        <v>15552484.720000003</v>
      </c>
      <c r="CD408" s="101"/>
      <c r="CE408" s="101"/>
      <c r="CF408" s="101"/>
      <c r="CG408" s="101"/>
      <c r="CH408" s="101"/>
      <c r="CI408" s="101"/>
    </row>
    <row r="409" spans="1:87" s="102" customFormat="1">
      <c r="A409" s="134" t="s">
        <v>1649</v>
      </c>
      <c r="B409" s="295" t="s">
        <v>57</v>
      </c>
      <c r="C409" s="296" t="s">
        <v>58</v>
      </c>
      <c r="D409" s="297">
        <v>53040</v>
      </c>
      <c r="E409" s="103" t="s">
        <v>1095</v>
      </c>
      <c r="F409" s="298" t="s">
        <v>1606</v>
      </c>
      <c r="G409" s="299" t="s">
        <v>1741</v>
      </c>
      <c r="H409" s="204">
        <v>3063298.5</v>
      </c>
      <c r="I409" s="183">
        <v>1412660</v>
      </c>
      <c r="J409" s="183">
        <v>710845</v>
      </c>
      <c r="K409" s="183">
        <v>57275</v>
      </c>
      <c r="L409" s="183">
        <v>351233.16</v>
      </c>
      <c r="M409" s="183">
        <v>16750</v>
      </c>
      <c r="N409" s="183">
        <v>1328724</v>
      </c>
      <c r="O409" s="183">
        <v>0</v>
      </c>
      <c r="P409" s="183">
        <v>313157.5</v>
      </c>
      <c r="Q409" s="183">
        <v>1111447.03</v>
      </c>
      <c r="R409" s="183">
        <v>295331.12</v>
      </c>
      <c r="S409" s="183">
        <v>123752</v>
      </c>
      <c r="T409" s="183">
        <v>510646</v>
      </c>
      <c r="U409" s="183">
        <v>300700.28000000003</v>
      </c>
      <c r="V409" s="183">
        <v>209779</v>
      </c>
      <c r="W409" s="183">
        <v>869908.78</v>
      </c>
      <c r="X409" s="183">
        <v>1052656.8</v>
      </c>
      <c r="Y409" s="183">
        <v>92915</v>
      </c>
      <c r="Z409" s="183">
        <v>12544809.51</v>
      </c>
      <c r="AA409" s="183">
        <v>583497.1</v>
      </c>
      <c r="AB409" s="183">
        <v>82730</v>
      </c>
      <c r="AC409" s="183">
        <v>901340</v>
      </c>
      <c r="AD409" s="183">
        <v>964731.8</v>
      </c>
      <c r="AE409" s="183">
        <v>3589489.32</v>
      </c>
      <c r="AF409" s="183">
        <v>1720689.31</v>
      </c>
      <c r="AG409" s="183">
        <v>0</v>
      </c>
      <c r="AH409" s="183">
        <v>0</v>
      </c>
      <c r="AI409" s="183">
        <v>171529.5</v>
      </c>
      <c r="AJ409" s="183">
        <v>0</v>
      </c>
      <c r="AK409" s="183">
        <v>209875</v>
      </c>
      <c r="AL409" s="183">
        <v>441325</v>
      </c>
      <c r="AM409" s="183">
        <v>10150</v>
      </c>
      <c r="AN409" s="183">
        <v>350859</v>
      </c>
      <c r="AO409" s="183">
        <v>0</v>
      </c>
      <c r="AP409" s="183">
        <v>440210</v>
      </c>
      <c r="AQ409" s="183">
        <v>714739</v>
      </c>
      <c r="AR409" s="183">
        <v>194450</v>
      </c>
      <c r="AS409" s="183">
        <v>0</v>
      </c>
      <c r="AT409" s="183">
        <v>71256.679999999993</v>
      </c>
      <c r="AU409" s="183">
        <v>1728413.05</v>
      </c>
      <c r="AV409" s="183">
        <v>935320</v>
      </c>
      <c r="AW409" s="183">
        <v>508673</v>
      </c>
      <c r="AX409" s="183">
        <v>328972</v>
      </c>
      <c r="AY409" s="183">
        <v>220300</v>
      </c>
      <c r="AZ409" s="183">
        <v>215369</v>
      </c>
      <c r="BA409" s="183">
        <v>421992</v>
      </c>
      <c r="BB409" s="183">
        <v>1107883</v>
      </c>
      <c r="BC409" s="183">
        <v>360905</v>
      </c>
      <c r="BD409" s="183">
        <v>1028084</v>
      </c>
      <c r="BE409" s="183">
        <v>245206</v>
      </c>
      <c r="BF409" s="183">
        <v>214350</v>
      </c>
      <c r="BG409" s="183">
        <v>396525.25</v>
      </c>
      <c r="BH409" s="183">
        <v>186510</v>
      </c>
      <c r="BI409" s="183">
        <v>515928</v>
      </c>
      <c r="BJ409" s="183">
        <v>106835</v>
      </c>
      <c r="BK409" s="183">
        <v>150856.79999999999</v>
      </c>
      <c r="BL409" s="183">
        <v>45350</v>
      </c>
      <c r="BM409" s="183">
        <v>307557.32</v>
      </c>
      <c r="BN409" s="183">
        <v>204925</v>
      </c>
      <c r="BO409" s="183">
        <v>41760</v>
      </c>
      <c r="BP409" s="183">
        <v>0</v>
      </c>
      <c r="BQ409" s="183">
        <v>0</v>
      </c>
      <c r="BR409" s="183">
        <v>0</v>
      </c>
      <c r="BS409" s="183">
        <v>0</v>
      </c>
      <c r="BT409" s="183">
        <v>2721830.34</v>
      </c>
      <c r="BU409" s="183">
        <v>186700</v>
      </c>
      <c r="BV409" s="183">
        <v>616900</v>
      </c>
      <c r="BW409" s="183">
        <v>696613.21</v>
      </c>
      <c r="BX409" s="183">
        <v>718235</v>
      </c>
      <c r="BY409" s="183">
        <v>587381</v>
      </c>
      <c r="BZ409" s="183">
        <v>83496</v>
      </c>
      <c r="CA409" s="183">
        <v>366555</v>
      </c>
      <c r="CB409" s="183">
        <v>755763</v>
      </c>
      <c r="CC409" s="205">
        <f t="shared" si="58"/>
        <v>50817948.359999992</v>
      </c>
      <c r="CD409" s="101"/>
      <c r="CE409" s="101"/>
      <c r="CF409" s="101"/>
      <c r="CG409" s="101"/>
      <c r="CH409" s="101"/>
      <c r="CI409" s="101"/>
    </row>
    <row r="410" spans="1:87" s="102" customFormat="1">
      <c r="A410" s="134" t="s">
        <v>1648</v>
      </c>
      <c r="B410" s="295" t="s">
        <v>57</v>
      </c>
      <c r="C410" s="296" t="s">
        <v>58</v>
      </c>
      <c r="D410" s="297"/>
      <c r="E410" s="103"/>
      <c r="F410" s="298" t="s">
        <v>1096</v>
      </c>
      <c r="G410" s="299" t="s">
        <v>1742</v>
      </c>
      <c r="H410" s="204">
        <v>4382087.97</v>
      </c>
      <c r="I410" s="183">
        <v>4903401.99</v>
      </c>
      <c r="J410" s="183">
        <v>18420530.510000002</v>
      </c>
      <c r="K410" s="183">
        <v>9085915</v>
      </c>
      <c r="L410" s="183">
        <v>12182758.369999999</v>
      </c>
      <c r="M410" s="183">
        <v>5869970.9500000002</v>
      </c>
      <c r="N410" s="183">
        <v>934538</v>
      </c>
      <c r="O410" s="183">
        <v>15695835</v>
      </c>
      <c r="P410" s="183">
        <v>829495.25</v>
      </c>
      <c r="Q410" s="183">
        <v>17554348.280000001</v>
      </c>
      <c r="R410" s="183">
        <v>3816978.2</v>
      </c>
      <c r="S410" s="183">
        <v>12479616.75</v>
      </c>
      <c r="T410" s="183">
        <v>19680447.949999999</v>
      </c>
      <c r="U410" s="183">
        <v>7095253.5</v>
      </c>
      <c r="V410" s="183">
        <v>175339</v>
      </c>
      <c r="W410" s="183">
        <v>7701738.7000000002</v>
      </c>
      <c r="X410" s="183">
        <v>12611663.5</v>
      </c>
      <c r="Y410" s="183">
        <v>3318984.75</v>
      </c>
      <c r="Z410" s="183">
        <v>738811.44</v>
      </c>
      <c r="AA410" s="183">
        <v>5760696.3600000003</v>
      </c>
      <c r="AB410" s="183">
        <v>7477608.5</v>
      </c>
      <c r="AC410" s="183">
        <v>6301813.2000000002</v>
      </c>
      <c r="AD410" s="183">
        <v>7935195.4199999999</v>
      </c>
      <c r="AE410" s="183">
        <v>12342643.220000001</v>
      </c>
      <c r="AF410" s="183">
        <v>6603682.3700000001</v>
      </c>
      <c r="AG410" s="183">
        <v>0</v>
      </c>
      <c r="AH410" s="183">
        <v>5448868.4900000002</v>
      </c>
      <c r="AI410" s="183">
        <v>479309.5</v>
      </c>
      <c r="AJ410" s="183">
        <v>23090406</v>
      </c>
      <c r="AK410" s="183">
        <v>15363334</v>
      </c>
      <c r="AL410" s="183">
        <v>9067718</v>
      </c>
      <c r="AM410" s="183">
        <v>9498455</v>
      </c>
      <c r="AN410" s="183">
        <v>15377524</v>
      </c>
      <c r="AO410" s="183">
        <v>15564958</v>
      </c>
      <c r="AP410" s="183">
        <v>11621358</v>
      </c>
      <c r="AQ410" s="183">
        <v>18874815.25</v>
      </c>
      <c r="AR410" s="183">
        <v>14135383</v>
      </c>
      <c r="AS410" s="183">
        <v>15519161</v>
      </c>
      <c r="AT410" s="183">
        <v>12868310</v>
      </c>
      <c r="AU410" s="183">
        <v>5783524.9699999997</v>
      </c>
      <c r="AV410" s="183">
        <v>5570922.7000000002</v>
      </c>
      <c r="AW410" s="183">
        <v>14242803.93</v>
      </c>
      <c r="AX410" s="183">
        <v>8609712.7300000004</v>
      </c>
      <c r="AY410" s="183">
        <v>8287358.4900000002</v>
      </c>
      <c r="AZ410" s="183">
        <v>661599.05000000005</v>
      </c>
      <c r="BA410" s="183">
        <v>1932088</v>
      </c>
      <c r="BB410" s="183">
        <v>4480141.8499999996</v>
      </c>
      <c r="BC410" s="183">
        <v>4926260.5</v>
      </c>
      <c r="BD410" s="183">
        <v>8894155</v>
      </c>
      <c r="BE410" s="183">
        <v>10297422.75</v>
      </c>
      <c r="BF410" s="183">
        <v>8858762.4600000009</v>
      </c>
      <c r="BG410" s="183">
        <v>901677.25</v>
      </c>
      <c r="BH410" s="183">
        <v>12800215.25</v>
      </c>
      <c r="BI410" s="183">
        <v>6566803.5</v>
      </c>
      <c r="BJ410" s="183">
        <v>4562832</v>
      </c>
      <c r="BK410" s="183">
        <v>2757555.75</v>
      </c>
      <c r="BL410" s="183">
        <v>3005837.25</v>
      </c>
      <c r="BM410" s="183">
        <v>229811.25</v>
      </c>
      <c r="BN410" s="183">
        <v>15061255.199999999</v>
      </c>
      <c r="BO410" s="183">
        <v>6494910.6500000004</v>
      </c>
      <c r="BP410" s="183">
        <v>7120139.9000000004</v>
      </c>
      <c r="BQ410" s="183">
        <v>14326294.5</v>
      </c>
      <c r="BR410" s="183">
        <v>16242044.199999999</v>
      </c>
      <c r="BS410" s="183">
        <v>5246060.3</v>
      </c>
      <c r="BT410" s="183">
        <v>2075551.5</v>
      </c>
      <c r="BU410" s="183">
        <v>4595491.4000000004</v>
      </c>
      <c r="BV410" s="183">
        <v>7733418.5</v>
      </c>
      <c r="BW410" s="183">
        <v>7800057.5</v>
      </c>
      <c r="BX410" s="183">
        <v>19869270.899999999</v>
      </c>
      <c r="BY410" s="183">
        <v>7186781</v>
      </c>
      <c r="BZ410" s="183">
        <v>5777244.9000000004</v>
      </c>
      <c r="CA410" s="183">
        <v>3104066.6</v>
      </c>
      <c r="CB410" s="183">
        <v>2298624.2000000002</v>
      </c>
      <c r="CC410" s="205">
        <f t="shared" si="58"/>
        <v>609109650.3499999</v>
      </c>
      <c r="CD410" s="101"/>
      <c r="CE410" s="101"/>
      <c r="CF410" s="101"/>
      <c r="CG410" s="101"/>
      <c r="CH410" s="101"/>
      <c r="CI410" s="101"/>
    </row>
    <row r="411" spans="1:87" s="102" customFormat="1">
      <c r="A411" s="134" t="s">
        <v>1648</v>
      </c>
      <c r="B411" s="295" t="s">
        <v>57</v>
      </c>
      <c r="C411" s="296" t="s">
        <v>58</v>
      </c>
      <c r="D411" s="297">
        <v>52100</v>
      </c>
      <c r="E411" s="103" t="s">
        <v>1091</v>
      </c>
      <c r="F411" s="298" t="s">
        <v>1097</v>
      </c>
      <c r="G411" s="299" t="s">
        <v>1743</v>
      </c>
      <c r="H411" s="204">
        <v>62853869.090000004</v>
      </c>
      <c r="I411" s="204">
        <v>1480053.63</v>
      </c>
      <c r="J411" s="204">
        <v>12495207.550000001</v>
      </c>
      <c r="K411" s="204">
        <v>10535634.300000001</v>
      </c>
      <c r="L411" s="204">
        <v>8522744.7899999991</v>
      </c>
      <c r="M411" s="204">
        <v>4991226.75</v>
      </c>
      <c r="N411" s="204">
        <v>3123100.25</v>
      </c>
      <c r="O411" s="204">
        <v>1649890.1</v>
      </c>
      <c r="P411" s="204">
        <v>358838.75</v>
      </c>
      <c r="Q411" s="204">
        <v>20498322.329999998</v>
      </c>
      <c r="R411" s="204">
        <v>833008.3</v>
      </c>
      <c r="S411" s="204">
        <v>1434778.7</v>
      </c>
      <c r="T411" s="204">
        <v>2992830.55</v>
      </c>
      <c r="U411" s="204">
        <v>6179957.0499999998</v>
      </c>
      <c r="V411" s="204">
        <v>627211.75</v>
      </c>
      <c r="W411" s="204">
        <v>4927978.76</v>
      </c>
      <c r="X411" s="204">
        <v>898361.5</v>
      </c>
      <c r="Y411" s="204">
        <v>783772.56</v>
      </c>
      <c r="Z411" s="204">
        <v>13100</v>
      </c>
      <c r="AA411" s="204">
        <v>45616.7</v>
      </c>
      <c r="AB411" s="204">
        <v>0</v>
      </c>
      <c r="AC411" s="204">
        <v>1176472.26</v>
      </c>
      <c r="AD411" s="204">
        <v>0</v>
      </c>
      <c r="AE411" s="204">
        <v>0</v>
      </c>
      <c r="AF411" s="204">
        <v>410323.4</v>
      </c>
      <c r="AG411" s="204">
        <v>0</v>
      </c>
      <c r="AH411" s="204">
        <v>365.75</v>
      </c>
      <c r="AI411" s="204">
        <v>3836683.6</v>
      </c>
      <c r="AJ411" s="204">
        <v>0</v>
      </c>
      <c r="AK411" s="204">
        <v>230169</v>
      </c>
      <c r="AL411" s="204">
        <v>510508.75</v>
      </c>
      <c r="AM411" s="204">
        <v>0</v>
      </c>
      <c r="AN411" s="204">
        <v>451022.25</v>
      </c>
      <c r="AO411" s="204">
        <v>0</v>
      </c>
      <c r="AP411" s="204">
        <v>481082.5</v>
      </c>
      <c r="AQ411" s="204">
        <v>885191.35</v>
      </c>
      <c r="AR411" s="204">
        <v>824694.75</v>
      </c>
      <c r="AS411" s="204">
        <v>608566.5</v>
      </c>
      <c r="AT411" s="204">
        <v>431406.85</v>
      </c>
      <c r="AU411" s="204">
        <v>0</v>
      </c>
      <c r="AV411" s="204">
        <v>0</v>
      </c>
      <c r="AW411" s="204">
        <v>0</v>
      </c>
      <c r="AX411" s="204">
        <v>0</v>
      </c>
      <c r="AY411" s="204">
        <v>0</v>
      </c>
      <c r="AZ411" s="204">
        <v>0</v>
      </c>
      <c r="BA411" s="204">
        <v>0</v>
      </c>
      <c r="BB411" s="204">
        <v>6586335.9500000002</v>
      </c>
      <c r="BC411" s="204">
        <v>0</v>
      </c>
      <c r="BD411" s="204">
        <v>1464869.9</v>
      </c>
      <c r="BE411" s="204">
        <v>4211054.45</v>
      </c>
      <c r="BF411" s="204">
        <v>640024.94999999995</v>
      </c>
      <c r="BG411" s="204">
        <v>1981909.9</v>
      </c>
      <c r="BH411" s="204">
        <v>4196</v>
      </c>
      <c r="BI411" s="204">
        <v>1056624.75</v>
      </c>
      <c r="BJ411" s="204">
        <v>1137116.5</v>
      </c>
      <c r="BK411" s="204">
        <v>0</v>
      </c>
      <c r="BL411" s="204">
        <v>439902</v>
      </c>
      <c r="BM411" s="204">
        <v>6315788.7000000002</v>
      </c>
      <c r="BN411" s="204">
        <v>0</v>
      </c>
      <c r="BO411" s="204">
        <v>3907585.6</v>
      </c>
      <c r="BP411" s="204">
        <v>304076.25</v>
      </c>
      <c r="BQ411" s="204">
        <v>404463.75</v>
      </c>
      <c r="BR411" s="204">
        <v>0</v>
      </c>
      <c r="BS411" s="204">
        <v>224030</v>
      </c>
      <c r="BT411" s="204">
        <v>6169681.3499999996</v>
      </c>
      <c r="BU411" s="204">
        <v>246</v>
      </c>
      <c r="BV411" s="204">
        <v>33587</v>
      </c>
      <c r="BW411" s="204">
        <v>0</v>
      </c>
      <c r="BX411" s="204">
        <v>3174840.5</v>
      </c>
      <c r="BY411" s="204">
        <v>71172</v>
      </c>
      <c r="BZ411" s="204">
        <v>80371.75</v>
      </c>
      <c r="CA411" s="204">
        <v>4615.5</v>
      </c>
      <c r="CB411" s="204">
        <v>1556.25</v>
      </c>
      <c r="CC411" s="205">
        <f t="shared" si="58"/>
        <v>193306039.41999993</v>
      </c>
      <c r="CD411" s="101"/>
      <c r="CE411" s="101"/>
      <c r="CF411" s="101"/>
      <c r="CG411" s="101"/>
      <c r="CH411" s="101"/>
      <c r="CI411" s="101"/>
    </row>
    <row r="412" spans="1:87" s="102" customFormat="1">
      <c r="A412" s="134" t="s">
        <v>1648</v>
      </c>
      <c r="B412" s="295" t="s">
        <v>57</v>
      </c>
      <c r="C412" s="296" t="s">
        <v>58</v>
      </c>
      <c r="D412" s="297">
        <v>53040</v>
      </c>
      <c r="E412" s="103" t="s">
        <v>1095</v>
      </c>
      <c r="F412" s="298" t="s">
        <v>1098</v>
      </c>
      <c r="G412" s="299" t="s">
        <v>1099</v>
      </c>
      <c r="H412" s="204">
        <v>0</v>
      </c>
      <c r="I412" s="204">
        <v>0</v>
      </c>
      <c r="J412" s="204">
        <v>0</v>
      </c>
      <c r="K412" s="204">
        <v>0</v>
      </c>
      <c r="L412" s="204">
        <v>0</v>
      </c>
      <c r="M412" s="204">
        <v>0</v>
      </c>
      <c r="N412" s="204">
        <v>0</v>
      </c>
      <c r="O412" s="204">
        <v>0</v>
      </c>
      <c r="P412" s="204">
        <v>0</v>
      </c>
      <c r="Q412" s="204">
        <v>0</v>
      </c>
      <c r="R412" s="204">
        <v>0</v>
      </c>
      <c r="S412" s="204">
        <v>0</v>
      </c>
      <c r="T412" s="204">
        <v>0</v>
      </c>
      <c r="U412" s="204">
        <v>87043</v>
      </c>
      <c r="V412" s="204">
        <v>0</v>
      </c>
      <c r="W412" s="204">
        <v>0</v>
      </c>
      <c r="X412" s="204">
        <v>0</v>
      </c>
      <c r="Y412" s="204">
        <v>0</v>
      </c>
      <c r="Z412" s="204">
        <v>135957.44</v>
      </c>
      <c r="AA412" s="204">
        <v>0</v>
      </c>
      <c r="AB412" s="204">
        <v>51000</v>
      </c>
      <c r="AC412" s="204">
        <v>31320</v>
      </c>
      <c r="AD412" s="204">
        <v>0</v>
      </c>
      <c r="AE412" s="204">
        <v>0</v>
      </c>
      <c r="AF412" s="204">
        <v>0</v>
      </c>
      <c r="AG412" s="204">
        <v>0</v>
      </c>
      <c r="AH412" s="204">
        <v>0</v>
      </c>
      <c r="AI412" s="204">
        <v>0</v>
      </c>
      <c r="AJ412" s="204">
        <v>0</v>
      </c>
      <c r="AK412" s="204">
        <v>0</v>
      </c>
      <c r="AL412" s="204">
        <v>0</v>
      </c>
      <c r="AM412" s="204">
        <v>0</v>
      </c>
      <c r="AN412" s="204">
        <v>1174760</v>
      </c>
      <c r="AO412" s="204">
        <v>0</v>
      </c>
      <c r="AP412" s="204">
        <v>0</v>
      </c>
      <c r="AQ412" s="204">
        <v>0</v>
      </c>
      <c r="AR412" s="204">
        <v>0</v>
      </c>
      <c r="AS412" s="204">
        <v>0</v>
      </c>
      <c r="AT412" s="204">
        <v>0</v>
      </c>
      <c r="AU412" s="204">
        <v>379600</v>
      </c>
      <c r="AV412" s="204">
        <v>0</v>
      </c>
      <c r="AW412" s="204">
        <v>0</v>
      </c>
      <c r="AX412" s="204">
        <v>0</v>
      </c>
      <c r="AY412" s="204">
        <v>0</v>
      </c>
      <c r="AZ412" s="204">
        <v>0</v>
      </c>
      <c r="BA412" s="204">
        <v>0</v>
      </c>
      <c r="BB412" s="204">
        <v>0</v>
      </c>
      <c r="BC412" s="204">
        <v>264042</v>
      </c>
      <c r="BD412" s="204">
        <v>0</v>
      </c>
      <c r="BE412" s="204">
        <v>0</v>
      </c>
      <c r="BF412" s="204">
        <v>7250</v>
      </c>
      <c r="BG412" s="204">
        <v>0</v>
      </c>
      <c r="BH412" s="204">
        <v>0</v>
      </c>
      <c r="BI412" s="204">
        <v>427180</v>
      </c>
      <c r="BJ412" s="204">
        <v>4380</v>
      </c>
      <c r="BK412" s="204">
        <v>0</v>
      </c>
      <c r="BL412" s="204">
        <v>0</v>
      </c>
      <c r="BM412" s="204">
        <v>0</v>
      </c>
      <c r="BN412" s="204">
        <v>3484</v>
      </c>
      <c r="BO412" s="204">
        <v>0</v>
      </c>
      <c r="BP412" s="204">
        <v>0</v>
      </c>
      <c r="BQ412" s="204">
        <v>0</v>
      </c>
      <c r="BR412" s="204">
        <v>14132.5</v>
      </c>
      <c r="BS412" s="204">
        <v>125</v>
      </c>
      <c r="BT412" s="204">
        <v>0</v>
      </c>
      <c r="BU412" s="204">
        <v>0</v>
      </c>
      <c r="BV412" s="204">
        <v>0</v>
      </c>
      <c r="BW412" s="204">
        <v>0</v>
      </c>
      <c r="BX412" s="204">
        <v>0</v>
      </c>
      <c r="BY412" s="204">
        <v>0</v>
      </c>
      <c r="BZ412" s="204">
        <v>0</v>
      </c>
      <c r="CA412" s="204">
        <v>0</v>
      </c>
      <c r="CB412" s="204">
        <v>0</v>
      </c>
      <c r="CC412" s="205">
        <f t="shared" si="58"/>
        <v>2580273.94</v>
      </c>
      <c r="CD412" s="101"/>
      <c r="CE412" s="101"/>
      <c r="CF412" s="101"/>
      <c r="CG412" s="101"/>
      <c r="CH412" s="101"/>
      <c r="CI412" s="101"/>
    </row>
    <row r="413" spans="1:87" s="102" customFormat="1">
      <c r="A413" s="134" t="s">
        <v>1648</v>
      </c>
      <c r="B413" s="295" t="s">
        <v>57</v>
      </c>
      <c r="C413" s="296" t="s">
        <v>58</v>
      </c>
      <c r="D413" s="297">
        <v>53050</v>
      </c>
      <c r="E413" s="296" t="s">
        <v>1104</v>
      </c>
      <c r="F413" s="298" t="s">
        <v>1100</v>
      </c>
      <c r="G413" s="299" t="s">
        <v>1101</v>
      </c>
      <c r="H413" s="250">
        <v>0</v>
      </c>
      <c r="I413" s="250">
        <v>0</v>
      </c>
      <c r="J413" s="250">
        <v>0</v>
      </c>
      <c r="K413" s="250">
        <v>0</v>
      </c>
      <c r="L413" s="250">
        <v>0</v>
      </c>
      <c r="M413" s="250">
        <v>0</v>
      </c>
      <c r="N413" s="250">
        <v>0</v>
      </c>
      <c r="O413" s="250">
        <v>0</v>
      </c>
      <c r="P413" s="250">
        <v>0</v>
      </c>
      <c r="Q413" s="250">
        <v>0</v>
      </c>
      <c r="R413" s="250">
        <v>0</v>
      </c>
      <c r="S413" s="250">
        <v>0</v>
      </c>
      <c r="T413" s="250">
        <v>0</v>
      </c>
      <c r="U413" s="250">
        <v>0</v>
      </c>
      <c r="V413" s="250">
        <v>0</v>
      </c>
      <c r="W413" s="250">
        <v>0</v>
      </c>
      <c r="X413" s="250">
        <v>0</v>
      </c>
      <c r="Y413" s="250">
        <v>0</v>
      </c>
      <c r="Z413" s="250">
        <v>0</v>
      </c>
      <c r="AA413" s="250">
        <v>0</v>
      </c>
      <c r="AB413" s="250">
        <v>0</v>
      </c>
      <c r="AC413" s="250">
        <v>0</v>
      </c>
      <c r="AD413" s="250">
        <v>0</v>
      </c>
      <c r="AE413" s="250">
        <v>0</v>
      </c>
      <c r="AF413" s="250">
        <v>0</v>
      </c>
      <c r="AG413" s="250">
        <v>0</v>
      </c>
      <c r="AH413" s="250">
        <v>0</v>
      </c>
      <c r="AI413" s="250">
        <v>0</v>
      </c>
      <c r="AJ413" s="250">
        <v>0</v>
      </c>
      <c r="AK413" s="250">
        <v>0</v>
      </c>
      <c r="AL413" s="250">
        <v>0</v>
      </c>
      <c r="AM413" s="250">
        <v>0</v>
      </c>
      <c r="AN413" s="250">
        <v>0</v>
      </c>
      <c r="AO413" s="250">
        <v>0</v>
      </c>
      <c r="AP413" s="250">
        <v>0</v>
      </c>
      <c r="AQ413" s="250">
        <v>0</v>
      </c>
      <c r="AR413" s="250">
        <v>0</v>
      </c>
      <c r="AS413" s="250">
        <v>0</v>
      </c>
      <c r="AT413" s="250">
        <v>0</v>
      </c>
      <c r="AU413" s="250">
        <v>0</v>
      </c>
      <c r="AV413" s="250">
        <v>0</v>
      </c>
      <c r="AW413" s="250">
        <v>0</v>
      </c>
      <c r="AX413" s="250">
        <v>0</v>
      </c>
      <c r="AY413" s="250">
        <v>0</v>
      </c>
      <c r="AZ413" s="250">
        <v>0</v>
      </c>
      <c r="BA413" s="250">
        <v>0</v>
      </c>
      <c r="BB413" s="250">
        <v>0</v>
      </c>
      <c r="BC413" s="250">
        <v>0</v>
      </c>
      <c r="BD413" s="250">
        <v>0</v>
      </c>
      <c r="BE413" s="250">
        <v>0</v>
      </c>
      <c r="BF413" s="250">
        <v>0</v>
      </c>
      <c r="BG413" s="250">
        <v>0</v>
      </c>
      <c r="BH413" s="250">
        <v>0</v>
      </c>
      <c r="BI413" s="250">
        <v>0</v>
      </c>
      <c r="BJ413" s="250">
        <v>0</v>
      </c>
      <c r="BK413" s="250">
        <v>0</v>
      </c>
      <c r="BL413" s="250">
        <v>0</v>
      </c>
      <c r="BM413" s="250">
        <v>0</v>
      </c>
      <c r="BN413" s="250">
        <v>0</v>
      </c>
      <c r="BO413" s="250">
        <v>0</v>
      </c>
      <c r="BP413" s="250">
        <v>0</v>
      </c>
      <c r="BQ413" s="250">
        <v>0</v>
      </c>
      <c r="BR413" s="250">
        <v>0</v>
      </c>
      <c r="BS413" s="250">
        <v>0</v>
      </c>
      <c r="BT413" s="250">
        <v>0</v>
      </c>
      <c r="BU413" s="250">
        <v>0</v>
      </c>
      <c r="BV413" s="250">
        <v>0</v>
      </c>
      <c r="BW413" s="250">
        <v>0</v>
      </c>
      <c r="BX413" s="250">
        <v>0</v>
      </c>
      <c r="BY413" s="250">
        <v>0</v>
      </c>
      <c r="BZ413" s="250">
        <v>0</v>
      </c>
      <c r="CA413" s="250">
        <v>0</v>
      </c>
      <c r="CB413" s="250">
        <v>0</v>
      </c>
      <c r="CC413" s="205">
        <f t="shared" si="58"/>
        <v>0</v>
      </c>
      <c r="CD413" s="101"/>
      <c r="CE413" s="101"/>
      <c r="CF413" s="101"/>
      <c r="CG413" s="101"/>
      <c r="CH413" s="101"/>
      <c r="CI413" s="101"/>
    </row>
    <row r="414" spans="1:87" s="102" customFormat="1">
      <c r="A414" s="134" t="s">
        <v>1648</v>
      </c>
      <c r="B414" s="295" t="s">
        <v>57</v>
      </c>
      <c r="C414" s="296" t="s">
        <v>58</v>
      </c>
      <c r="D414" s="297">
        <v>53050</v>
      </c>
      <c r="E414" s="296" t="s">
        <v>1104</v>
      </c>
      <c r="F414" s="298" t="s">
        <v>1102</v>
      </c>
      <c r="G414" s="299" t="s">
        <v>1103</v>
      </c>
      <c r="H414" s="204">
        <v>0</v>
      </c>
      <c r="I414" s="204">
        <v>0</v>
      </c>
      <c r="J414" s="204">
        <v>270</v>
      </c>
      <c r="K414" s="204">
        <v>21560</v>
      </c>
      <c r="L414" s="204">
        <v>0</v>
      </c>
      <c r="M414" s="204">
        <v>0</v>
      </c>
      <c r="N414" s="204">
        <v>1000</v>
      </c>
      <c r="O414" s="204">
        <v>0</v>
      </c>
      <c r="P414" s="204">
        <v>0</v>
      </c>
      <c r="Q414" s="204">
        <v>26302</v>
      </c>
      <c r="R414" s="204">
        <v>1015</v>
      </c>
      <c r="S414" s="204">
        <v>0</v>
      </c>
      <c r="T414" s="204">
        <v>19392.5</v>
      </c>
      <c r="U414" s="204">
        <v>2384.5</v>
      </c>
      <c r="V414" s="204">
        <v>0</v>
      </c>
      <c r="W414" s="204">
        <v>0</v>
      </c>
      <c r="X414" s="204">
        <v>1882</v>
      </c>
      <c r="Y414" s="204">
        <v>0</v>
      </c>
      <c r="Z414" s="204">
        <v>700</v>
      </c>
      <c r="AA414" s="204">
        <v>8530.83</v>
      </c>
      <c r="AB414" s="204">
        <v>11331.22</v>
      </c>
      <c r="AC414" s="204">
        <v>525.5</v>
      </c>
      <c r="AD414" s="204">
        <v>4510</v>
      </c>
      <c r="AE414" s="204">
        <v>0</v>
      </c>
      <c r="AF414" s="204">
        <v>0</v>
      </c>
      <c r="AG414" s="204">
        <v>0</v>
      </c>
      <c r="AH414" s="204">
        <v>0</v>
      </c>
      <c r="AI414" s="204">
        <v>0</v>
      </c>
      <c r="AJ414" s="204">
        <v>0</v>
      </c>
      <c r="AK414" s="204">
        <v>0</v>
      </c>
      <c r="AL414" s="204">
        <v>0</v>
      </c>
      <c r="AM414" s="204">
        <v>0</v>
      </c>
      <c r="AN414" s="204">
        <v>0</v>
      </c>
      <c r="AO414" s="204">
        <v>0</v>
      </c>
      <c r="AP414" s="204">
        <v>0</v>
      </c>
      <c r="AQ414" s="204">
        <v>0</v>
      </c>
      <c r="AR414" s="204">
        <v>0</v>
      </c>
      <c r="AS414" s="204">
        <v>0</v>
      </c>
      <c r="AT414" s="204">
        <v>0</v>
      </c>
      <c r="AU414" s="204">
        <v>364229</v>
      </c>
      <c r="AV414" s="204">
        <v>432773.5</v>
      </c>
      <c r="AW414" s="204">
        <v>19512.5</v>
      </c>
      <c r="AX414" s="204">
        <v>90246.25</v>
      </c>
      <c r="AY414" s="204">
        <v>24045.5</v>
      </c>
      <c r="AZ414" s="204">
        <v>3990.5</v>
      </c>
      <c r="BA414" s="204">
        <v>36718.25</v>
      </c>
      <c r="BB414" s="204">
        <v>5829</v>
      </c>
      <c r="BC414" s="204">
        <v>0</v>
      </c>
      <c r="BD414" s="204">
        <v>1020</v>
      </c>
      <c r="BE414" s="204">
        <v>0</v>
      </c>
      <c r="BF414" s="204">
        <v>0</v>
      </c>
      <c r="BG414" s="204">
        <v>0</v>
      </c>
      <c r="BH414" s="204">
        <v>0</v>
      </c>
      <c r="BI414" s="204">
        <v>690</v>
      </c>
      <c r="BJ414" s="204">
        <v>0</v>
      </c>
      <c r="BK414" s="204">
        <v>0</v>
      </c>
      <c r="BL414" s="204">
        <v>0</v>
      </c>
      <c r="BM414" s="204">
        <v>0</v>
      </c>
      <c r="BN414" s="204">
        <v>0</v>
      </c>
      <c r="BO414" s="204">
        <v>0</v>
      </c>
      <c r="BP414" s="204">
        <v>0</v>
      </c>
      <c r="BQ414" s="204">
        <v>0</v>
      </c>
      <c r="BR414" s="204">
        <v>0</v>
      </c>
      <c r="BS414" s="204">
        <v>0</v>
      </c>
      <c r="BT414" s="204">
        <v>0</v>
      </c>
      <c r="BU414" s="204">
        <v>0</v>
      </c>
      <c r="BV414" s="204">
        <v>800</v>
      </c>
      <c r="BW414" s="204">
        <v>142081.79999999999</v>
      </c>
      <c r="BX414" s="204">
        <v>0</v>
      </c>
      <c r="BY414" s="204">
        <v>31158.5</v>
      </c>
      <c r="BZ414" s="204">
        <v>0</v>
      </c>
      <c r="CA414" s="204">
        <v>0</v>
      </c>
      <c r="CB414" s="204">
        <v>0</v>
      </c>
      <c r="CC414" s="205">
        <f t="shared" si="58"/>
        <v>1252498.3500000001</v>
      </c>
      <c r="CD414" s="101"/>
      <c r="CE414" s="101"/>
      <c r="CF414" s="101"/>
      <c r="CG414" s="101"/>
      <c r="CH414" s="101"/>
      <c r="CI414" s="101"/>
    </row>
    <row r="415" spans="1:87" s="102" customFormat="1">
      <c r="A415" s="134" t="s">
        <v>1648</v>
      </c>
      <c r="B415" s="295" t="s">
        <v>57</v>
      </c>
      <c r="C415" s="296" t="s">
        <v>58</v>
      </c>
      <c r="D415" s="297"/>
      <c r="E415" s="296"/>
      <c r="F415" s="298" t="s">
        <v>1105</v>
      </c>
      <c r="G415" s="299" t="s">
        <v>1106</v>
      </c>
      <c r="H415" s="204">
        <v>0</v>
      </c>
      <c r="I415" s="204">
        <v>0</v>
      </c>
      <c r="J415" s="204">
        <v>0</v>
      </c>
      <c r="K415" s="204">
        <v>0</v>
      </c>
      <c r="L415" s="204">
        <v>0</v>
      </c>
      <c r="M415" s="204">
        <v>0</v>
      </c>
      <c r="N415" s="204">
        <v>16864000</v>
      </c>
      <c r="O415" s="204">
        <v>0</v>
      </c>
      <c r="P415" s="204">
        <v>0</v>
      </c>
      <c r="Q415" s="204">
        <v>2130400</v>
      </c>
      <c r="R415" s="204">
        <v>186600</v>
      </c>
      <c r="S415" s="204">
        <v>623600</v>
      </c>
      <c r="T415" s="204">
        <v>0</v>
      </c>
      <c r="U415" s="204">
        <v>1056128.5</v>
      </c>
      <c r="V415" s="204">
        <v>0</v>
      </c>
      <c r="W415" s="204">
        <v>1382200</v>
      </c>
      <c r="X415" s="204">
        <v>0</v>
      </c>
      <c r="Y415" s="204">
        <v>0</v>
      </c>
      <c r="Z415" s="204">
        <v>0</v>
      </c>
      <c r="AA415" s="204">
        <v>0</v>
      </c>
      <c r="AB415" s="204">
        <v>0</v>
      </c>
      <c r="AC415" s="204">
        <v>0</v>
      </c>
      <c r="AD415" s="204">
        <v>0</v>
      </c>
      <c r="AE415" s="204">
        <v>0</v>
      </c>
      <c r="AF415" s="204">
        <v>0</v>
      </c>
      <c r="AG415" s="204">
        <v>0</v>
      </c>
      <c r="AH415" s="204">
        <v>0</v>
      </c>
      <c r="AI415" s="204">
        <v>534200</v>
      </c>
      <c r="AJ415" s="204">
        <v>0</v>
      </c>
      <c r="AK415" s="204">
        <v>0</v>
      </c>
      <c r="AL415" s="204">
        <v>0</v>
      </c>
      <c r="AM415" s="204">
        <v>0</v>
      </c>
      <c r="AN415" s="204">
        <v>0</v>
      </c>
      <c r="AO415" s="204">
        <v>0</v>
      </c>
      <c r="AP415" s="204">
        <v>0</v>
      </c>
      <c r="AQ415" s="204">
        <v>0</v>
      </c>
      <c r="AR415" s="204">
        <v>0</v>
      </c>
      <c r="AS415" s="204">
        <v>0</v>
      </c>
      <c r="AT415" s="204">
        <v>0</v>
      </c>
      <c r="AU415" s="204">
        <v>0</v>
      </c>
      <c r="AV415" s="204">
        <v>0</v>
      </c>
      <c r="AW415" s="204">
        <v>0</v>
      </c>
      <c r="AX415" s="204">
        <v>0</v>
      </c>
      <c r="AY415" s="204">
        <v>116970</v>
      </c>
      <c r="AZ415" s="204">
        <v>0</v>
      </c>
      <c r="BA415" s="204">
        <v>0</v>
      </c>
      <c r="BB415" s="204">
        <v>27705000</v>
      </c>
      <c r="BC415" s="204">
        <v>0</v>
      </c>
      <c r="BD415" s="204">
        <v>0</v>
      </c>
      <c r="BE415" s="204">
        <v>0</v>
      </c>
      <c r="BF415" s="204">
        <v>0</v>
      </c>
      <c r="BG415" s="204">
        <v>0</v>
      </c>
      <c r="BH415" s="204">
        <v>0</v>
      </c>
      <c r="BI415" s="204">
        <v>0</v>
      </c>
      <c r="BJ415" s="204">
        <v>0</v>
      </c>
      <c r="BK415" s="204">
        <v>0</v>
      </c>
      <c r="BL415" s="204">
        <v>0</v>
      </c>
      <c r="BM415" s="204">
        <v>0</v>
      </c>
      <c r="BN415" s="204">
        <v>216000</v>
      </c>
      <c r="BO415" s="204">
        <v>0</v>
      </c>
      <c r="BP415" s="204">
        <v>0</v>
      </c>
      <c r="BQ415" s="204">
        <v>86800</v>
      </c>
      <c r="BR415" s="204">
        <v>0</v>
      </c>
      <c r="BS415" s="204">
        <v>0</v>
      </c>
      <c r="BT415" s="204">
        <v>0</v>
      </c>
      <c r="BU415" s="204">
        <v>0</v>
      </c>
      <c r="BV415" s="204">
        <v>0</v>
      </c>
      <c r="BW415" s="204">
        <v>0</v>
      </c>
      <c r="BX415" s="204">
        <v>0</v>
      </c>
      <c r="BY415" s="204">
        <v>0</v>
      </c>
      <c r="BZ415" s="204">
        <v>0</v>
      </c>
      <c r="CA415" s="204">
        <v>0</v>
      </c>
      <c r="CB415" s="204">
        <v>0</v>
      </c>
      <c r="CC415" s="205">
        <f t="shared" si="58"/>
        <v>50901898.5</v>
      </c>
      <c r="CD415" s="101"/>
      <c r="CE415" s="101"/>
      <c r="CF415" s="101"/>
      <c r="CG415" s="101"/>
      <c r="CH415" s="101"/>
      <c r="CI415" s="101"/>
    </row>
    <row r="416" spans="1:87" s="102" customFormat="1">
      <c r="A416" s="134" t="s">
        <v>1648</v>
      </c>
      <c r="B416" s="295" t="s">
        <v>57</v>
      </c>
      <c r="C416" s="296" t="s">
        <v>58</v>
      </c>
      <c r="D416" s="297">
        <v>53050</v>
      </c>
      <c r="E416" s="296" t="s">
        <v>1104</v>
      </c>
      <c r="F416" s="298" t="s">
        <v>1107</v>
      </c>
      <c r="G416" s="299" t="s">
        <v>1108</v>
      </c>
      <c r="H416" s="204">
        <v>0</v>
      </c>
      <c r="I416" s="204">
        <v>0</v>
      </c>
      <c r="J416" s="204">
        <v>0</v>
      </c>
      <c r="K416" s="204">
        <v>0</v>
      </c>
      <c r="L416" s="204">
        <v>0</v>
      </c>
      <c r="M416" s="204">
        <v>0</v>
      </c>
      <c r="N416" s="204">
        <v>0</v>
      </c>
      <c r="O416" s="204">
        <v>0</v>
      </c>
      <c r="P416" s="204">
        <v>0</v>
      </c>
      <c r="Q416" s="204">
        <v>0</v>
      </c>
      <c r="R416" s="204">
        <v>0</v>
      </c>
      <c r="S416" s="204">
        <v>0</v>
      </c>
      <c r="T416" s="204">
        <v>0</v>
      </c>
      <c r="U416" s="204">
        <v>0</v>
      </c>
      <c r="V416" s="204">
        <v>0</v>
      </c>
      <c r="W416" s="204">
        <v>0</v>
      </c>
      <c r="X416" s="204">
        <v>0</v>
      </c>
      <c r="Y416" s="204">
        <v>0</v>
      </c>
      <c r="Z416" s="204">
        <v>0</v>
      </c>
      <c r="AA416" s="204">
        <v>0</v>
      </c>
      <c r="AB416" s="204">
        <v>0</v>
      </c>
      <c r="AC416" s="204">
        <v>0</v>
      </c>
      <c r="AD416" s="204">
        <v>0</v>
      </c>
      <c r="AE416" s="204">
        <v>0</v>
      </c>
      <c r="AF416" s="204">
        <v>0</v>
      </c>
      <c r="AG416" s="204">
        <v>0</v>
      </c>
      <c r="AH416" s="204">
        <v>0</v>
      </c>
      <c r="AI416" s="204">
        <v>264200</v>
      </c>
      <c r="AJ416" s="204">
        <v>0</v>
      </c>
      <c r="AK416" s="204">
        <v>0</v>
      </c>
      <c r="AL416" s="204">
        <v>0</v>
      </c>
      <c r="AM416" s="204">
        <v>0</v>
      </c>
      <c r="AN416" s="204">
        <v>0</v>
      </c>
      <c r="AO416" s="204">
        <v>0</v>
      </c>
      <c r="AP416" s="204">
        <v>0</v>
      </c>
      <c r="AQ416" s="204">
        <v>0</v>
      </c>
      <c r="AR416" s="204">
        <v>0</v>
      </c>
      <c r="AS416" s="204">
        <v>0</v>
      </c>
      <c r="AT416" s="204">
        <v>0</v>
      </c>
      <c r="AU416" s="204">
        <v>0</v>
      </c>
      <c r="AV416" s="204">
        <v>0</v>
      </c>
      <c r="AW416" s="204">
        <v>0</v>
      </c>
      <c r="AX416" s="204">
        <v>0</v>
      </c>
      <c r="AY416" s="204">
        <v>0</v>
      </c>
      <c r="AZ416" s="204">
        <v>0</v>
      </c>
      <c r="BA416" s="204">
        <v>0</v>
      </c>
      <c r="BB416" s="204">
        <v>0</v>
      </c>
      <c r="BC416" s="204">
        <v>0</v>
      </c>
      <c r="BD416" s="204">
        <v>0</v>
      </c>
      <c r="BE416" s="204">
        <v>0</v>
      </c>
      <c r="BF416" s="204">
        <v>0</v>
      </c>
      <c r="BG416" s="204">
        <v>0</v>
      </c>
      <c r="BH416" s="204">
        <v>0</v>
      </c>
      <c r="BI416" s="204">
        <v>0</v>
      </c>
      <c r="BJ416" s="204">
        <v>0</v>
      </c>
      <c r="BK416" s="204">
        <v>0</v>
      </c>
      <c r="BL416" s="204">
        <v>0</v>
      </c>
      <c r="BM416" s="204">
        <v>0</v>
      </c>
      <c r="BN416" s="204">
        <v>0</v>
      </c>
      <c r="BO416" s="204">
        <v>0</v>
      </c>
      <c r="BP416" s="204">
        <v>0</v>
      </c>
      <c r="BQ416" s="204">
        <v>0</v>
      </c>
      <c r="BR416" s="204">
        <v>0</v>
      </c>
      <c r="BS416" s="204">
        <v>0</v>
      </c>
      <c r="BT416" s="204">
        <v>0</v>
      </c>
      <c r="BU416" s="204">
        <v>0</v>
      </c>
      <c r="BV416" s="204">
        <v>0</v>
      </c>
      <c r="BW416" s="204">
        <v>0</v>
      </c>
      <c r="BX416" s="204">
        <v>0</v>
      </c>
      <c r="BY416" s="204">
        <v>0</v>
      </c>
      <c r="BZ416" s="204">
        <v>0</v>
      </c>
      <c r="CA416" s="204">
        <v>0</v>
      </c>
      <c r="CB416" s="204">
        <v>0</v>
      </c>
      <c r="CC416" s="205">
        <f t="shared" si="58"/>
        <v>264200</v>
      </c>
      <c r="CD416" s="101"/>
      <c r="CE416" s="101"/>
      <c r="CF416" s="101"/>
      <c r="CG416" s="101"/>
      <c r="CH416" s="101"/>
      <c r="CI416" s="101"/>
    </row>
    <row r="417" spans="1:87" s="102" customFormat="1">
      <c r="A417" s="134" t="s">
        <v>1648</v>
      </c>
      <c r="B417" s="295" t="s">
        <v>57</v>
      </c>
      <c r="C417" s="296" t="s">
        <v>58</v>
      </c>
      <c r="D417" s="297">
        <v>53050</v>
      </c>
      <c r="E417" s="296" t="s">
        <v>1104</v>
      </c>
      <c r="F417" s="298" t="s">
        <v>1607</v>
      </c>
      <c r="G417" s="299" t="s">
        <v>1744</v>
      </c>
      <c r="H417" s="204">
        <v>4583289.24</v>
      </c>
      <c r="I417" s="204">
        <v>0</v>
      </c>
      <c r="J417" s="204">
        <v>0</v>
      </c>
      <c r="K417" s="204">
        <v>413564.15999999997</v>
      </c>
      <c r="L417" s="204">
        <v>0</v>
      </c>
      <c r="M417" s="204">
        <v>0</v>
      </c>
      <c r="N417" s="204">
        <v>0</v>
      </c>
      <c r="O417" s="204">
        <v>0</v>
      </c>
      <c r="P417" s="204">
        <v>0</v>
      </c>
      <c r="Q417" s="204">
        <v>1054730.5</v>
      </c>
      <c r="R417" s="204">
        <v>48310</v>
      </c>
      <c r="S417" s="204">
        <v>0</v>
      </c>
      <c r="T417" s="204">
        <v>0</v>
      </c>
      <c r="U417" s="204">
        <v>1678068.97</v>
      </c>
      <c r="V417" s="204">
        <v>0</v>
      </c>
      <c r="W417" s="204">
        <v>0</v>
      </c>
      <c r="X417" s="204">
        <v>0</v>
      </c>
      <c r="Y417" s="204">
        <v>0</v>
      </c>
      <c r="Z417" s="204">
        <v>3724829.75</v>
      </c>
      <c r="AA417" s="204">
        <v>66880</v>
      </c>
      <c r="AB417" s="204">
        <v>13961</v>
      </c>
      <c r="AC417" s="204">
        <v>0</v>
      </c>
      <c r="AD417" s="204">
        <v>0</v>
      </c>
      <c r="AE417" s="204">
        <v>390493</v>
      </c>
      <c r="AF417" s="204">
        <v>0</v>
      </c>
      <c r="AG417" s="204">
        <v>0</v>
      </c>
      <c r="AH417" s="204">
        <v>0</v>
      </c>
      <c r="AI417" s="204">
        <v>3284636.5</v>
      </c>
      <c r="AJ417" s="204">
        <v>32659</v>
      </c>
      <c r="AK417" s="204">
        <v>14902</v>
      </c>
      <c r="AL417" s="204">
        <v>36597</v>
      </c>
      <c r="AM417" s="204">
        <v>18368</v>
      </c>
      <c r="AN417" s="204">
        <v>235473</v>
      </c>
      <c r="AO417" s="204">
        <v>0</v>
      </c>
      <c r="AP417" s="204">
        <v>0</v>
      </c>
      <c r="AQ417" s="204">
        <v>288686.5</v>
      </c>
      <c r="AR417" s="204">
        <v>0</v>
      </c>
      <c r="AS417" s="204">
        <v>0</v>
      </c>
      <c r="AT417" s="204">
        <v>0</v>
      </c>
      <c r="AU417" s="204">
        <v>376203.45</v>
      </c>
      <c r="AV417" s="204">
        <v>0</v>
      </c>
      <c r="AW417" s="204">
        <v>0</v>
      </c>
      <c r="AX417" s="204">
        <v>28819</v>
      </c>
      <c r="AY417" s="204">
        <v>1014532</v>
      </c>
      <c r="AZ417" s="204">
        <v>0</v>
      </c>
      <c r="BA417" s="204">
        <v>158181</v>
      </c>
      <c r="BB417" s="204">
        <v>1804838</v>
      </c>
      <c r="BC417" s="204">
        <v>0</v>
      </c>
      <c r="BD417" s="204">
        <v>0</v>
      </c>
      <c r="BE417" s="204">
        <v>0</v>
      </c>
      <c r="BF417" s="204">
        <v>2063774</v>
      </c>
      <c r="BG417" s="204">
        <v>0</v>
      </c>
      <c r="BH417" s="204">
        <v>0</v>
      </c>
      <c r="BI417" s="204">
        <v>220967</v>
      </c>
      <c r="BJ417" s="204">
        <v>50115</v>
      </c>
      <c r="BK417" s="204">
        <v>0</v>
      </c>
      <c r="BL417" s="204">
        <v>0</v>
      </c>
      <c r="BM417" s="204">
        <v>1292351.6499999999</v>
      </c>
      <c r="BN417" s="204">
        <v>0</v>
      </c>
      <c r="BO417" s="204">
        <v>0</v>
      </c>
      <c r="BP417" s="204">
        <v>0</v>
      </c>
      <c r="BQ417" s="204">
        <v>0</v>
      </c>
      <c r="BR417" s="204">
        <v>0</v>
      </c>
      <c r="BS417" s="204">
        <v>0</v>
      </c>
      <c r="BT417" s="204">
        <v>2000</v>
      </c>
      <c r="BU417" s="204">
        <v>0</v>
      </c>
      <c r="BV417" s="204">
        <v>0</v>
      </c>
      <c r="BW417" s="204">
        <v>0</v>
      </c>
      <c r="BX417" s="204">
        <v>0</v>
      </c>
      <c r="BY417" s="204">
        <v>0</v>
      </c>
      <c r="BZ417" s="204">
        <v>0</v>
      </c>
      <c r="CA417" s="204">
        <v>0</v>
      </c>
      <c r="CB417" s="204">
        <v>0</v>
      </c>
      <c r="CC417" s="205">
        <f t="shared" si="58"/>
        <v>22897229.719999999</v>
      </c>
      <c r="CD417" s="101"/>
      <c r="CE417" s="101"/>
      <c r="CF417" s="101"/>
      <c r="CG417" s="101"/>
      <c r="CH417" s="101"/>
      <c r="CI417" s="101"/>
    </row>
    <row r="418" spans="1:87" s="102" customFormat="1">
      <c r="A418" s="134" t="s">
        <v>1648</v>
      </c>
      <c r="B418" s="295" t="s">
        <v>57</v>
      </c>
      <c r="C418" s="296" t="s">
        <v>58</v>
      </c>
      <c r="D418" s="297">
        <v>53050</v>
      </c>
      <c r="E418" s="296" t="s">
        <v>1104</v>
      </c>
      <c r="F418" s="298" t="s">
        <v>1111</v>
      </c>
      <c r="G418" s="299" t="s">
        <v>1112</v>
      </c>
      <c r="H418" s="204">
        <v>0</v>
      </c>
      <c r="I418" s="204">
        <v>0</v>
      </c>
      <c r="J418" s="204">
        <v>0</v>
      </c>
      <c r="K418" s="204">
        <v>0</v>
      </c>
      <c r="L418" s="204">
        <v>0</v>
      </c>
      <c r="M418" s="204">
        <v>0</v>
      </c>
      <c r="N418" s="204">
        <v>0</v>
      </c>
      <c r="O418" s="204">
        <v>0</v>
      </c>
      <c r="P418" s="204">
        <v>0</v>
      </c>
      <c r="Q418" s="204">
        <v>0</v>
      </c>
      <c r="R418" s="204">
        <v>0</v>
      </c>
      <c r="S418" s="204">
        <v>0</v>
      </c>
      <c r="T418" s="204">
        <v>0</v>
      </c>
      <c r="U418" s="204">
        <v>0</v>
      </c>
      <c r="V418" s="204">
        <v>0</v>
      </c>
      <c r="W418" s="204">
        <v>0</v>
      </c>
      <c r="X418" s="204">
        <v>0</v>
      </c>
      <c r="Y418" s="204">
        <v>0</v>
      </c>
      <c r="Z418" s="204">
        <v>0</v>
      </c>
      <c r="AA418" s="204">
        <v>0</v>
      </c>
      <c r="AB418" s="204">
        <v>0</v>
      </c>
      <c r="AC418" s="204">
        <v>0</v>
      </c>
      <c r="AD418" s="204">
        <v>0</v>
      </c>
      <c r="AE418" s="204">
        <v>0</v>
      </c>
      <c r="AF418" s="204">
        <v>0</v>
      </c>
      <c r="AG418" s="204">
        <v>0</v>
      </c>
      <c r="AH418" s="204">
        <v>0</v>
      </c>
      <c r="AI418" s="204">
        <v>3</v>
      </c>
      <c r="AJ418" s="204">
        <v>0</v>
      </c>
      <c r="AK418" s="204">
        <v>0</v>
      </c>
      <c r="AL418" s="204">
        <v>0</v>
      </c>
      <c r="AM418" s="204">
        <v>0</v>
      </c>
      <c r="AN418" s="204">
        <v>0</v>
      </c>
      <c r="AO418" s="204">
        <v>0</v>
      </c>
      <c r="AP418" s="204">
        <v>0</v>
      </c>
      <c r="AQ418" s="204">
        <v>0</v>
      </c>
      <c r="AR418" s="204">
        <v>0</v>
      </c>
      <c r="AS418" s="204">
        <v>0</v>
      </c>
      <c r="AT418" s="204">
        <v>0</v>
      </c>
      <c r="AU418" s="204">
        <v>0</v>
      </c>
      <c r="AV418" s="204">
        <v>0</v>
      </c>
      <c r="AW418" s="204">
        <v>0</v>
      </c>
      <c r="AX418" s="204">
        <v>0</v>
      </c>
      <c r="AY418" s="204">
        <v>0</v>
      </c>
      <c r="AZ418" s="204">
        <v>0</v>
      </c>
      <c r="BA418" s="204">
        <v>0</v>
      </c>
      <c r="BB418" s="204">
        <v>0</v>
      </c>
      <c r="BC418" s="204">
        <v>0</v>
      </c>
      <c r="BD418" s="204">
        <v>0</v>
      </c>
      <c r="BE418" s="204">
        <v>0</v>
      </c>
      <c r="BF418" s="204">
        <v>0</v>
      </c>
      <c r="BG418" s="204">
        <v>0</v>
      </c>
      <c r="BH418" s="204">
        <v>0</v>
      </c>
      <c r="BI418" s="204">
        <v>0</v>
      </c>
      <c r="BJ418" s="204">
        <v>0</v>
      </c>
      <c r="BK418" s="204">
        <v>0</v>
      </c>
      <c r="BL418" s="204">
        <v>0</v>
      </c>
      <c r="BM418" s="204">
        <v>0</v>
      </c>
      <c r="BN418" s="204">
        <v>0</v>
      </c>
      <c r="BO418" s="204">
        <v>0</v>
      </c>
      <c r="BP418" s="204">
        <v>0</v>
      </c>
      <c r="BQ418" s="204">
        <v>0</v>
      </c>
      <c r="BR418" s="204">
        <v>0</v>
      </c>
      <c r="BS418" s="204">
        <v>0</v>
      </c>
      <c r="BT418" s="204">
        <v>0</v>
      </c>
      <c r="BU418" s="204">
        <v>0</v>
      </c>
      <c r="BV418" s="204">
        <v>2</v>
      </c>
      <c r="BW418" s="204">
        <v>0</v>
      </c>
      <c r="BX418" s="204">
        <v>0</v>
      </c>
      <c r="BY418" s="204">
        <v>0</v>
      </c>
      <c r="BZ418" s="204">
        <v>0</v>
      </c>
      <c r="CA418" s="204">
        <v>0</v>
      </c>
      <c r="CB418" s="204">
        <v>0</v>
      </c>
      <c r="CC418" s="205">
        <f t="shared" si="58"/>
        <v>5</v>
      </c>
      <c r="CD418" s="101"/>
      <c r="CE418" s="101"/>
      <c r="CF418" s="101"/>
      <c r="CG418" s="101"/>
      <c r="CH418" s="101"/>
      <c r="CI418" s="101"/>
    </row>
    <row r="419" spans="1:87" s="102" customFormat="1">
      <c r="A419" s="134" t="s">
        <v>1648</v>
      </c>
      <c r="B419" s="295" t="s">
        <v>57</v>
      </c>
      <c r="C419" s="296" t="s">
        <v>58</v>
      </c>
      <c r="D419" s="297">
        <v>53050</v>
      </c>
      <c r="E419" s="296" t="s">
        <v>1104</v>
      </c>
      <c r="F419" s="298" t="s">
        <v>1113</v>
      </c>
      <c r="G419" s="299" t="s">
        <v>1114</v>
      </c>
      <c r="H419" s="250">
        <v>0</v>
      </c>
      <c r="I419" s="250">
        <v>0</v>
      </c>
      <c r="J419" s="250">
        <v>0</v>
      </c>
      <c r="K419" s="250">
        <v>0</v>
      </c>
      <c r="L419" s="250">
        <v>0</v>
      </c>
      <c r="M419" s="250">
        <v>0</v>
      </c>
      <c r="N419" s="250">
        <v>0</v>
      </c>
      <c r="O419" s="250">
        <v>0</v>
      </c>
      <c r="P419" s="250">
        <v>0</v>
      </c>
      <c r="Q419" s="250">
        <v>0</v>
      </c>
      <c r="R419" s="250">
        <v>0</v>
      </c>
      <c r="S419" s="250">
        <v>0</v>
      </c>
      <c r="T419" s="250">
        <v>0</v>
      </c>
      <c r="U419" s="250">
        <v>0</v>
      </c>
      <c r="V419" s="250">
        <v>0</v>
      </c>
      <c r="W419" s="250">
        <v>0</v>
      </c>
      <c r="X419" s="250">
        <v>0</v>
      </c>
      <c r="Y419" s="250">
        <v>0</v>
      </c>
      <c r="Z419" s="250">
        <v>0</v>
      </c>
      <c r="AA419" s="250">
        <v>0</v>
      </c>
      <c r="AB419" s="250">
        <v>0</v>
      </c>
      <c r="AC419" s="250">
        <v>0</v>
      </c>
      <c r="AD419" s="250">
        <v>0</v>
      </c>
      <c r="AE419" s="250">
        <v>0</v>
      </c>
      <c r="AF419" s="250">
        <v>0</v>
      </c>
      <c r="AG419" s="250">
        <v>0</v>
      </c>
      <c r="AH419" s="250">
        <v>0</v>
      </c>
      <c r="AI419" s="250">
        <v>0</v>
      </c>
      <c r="AJ419" s="250">
        <v>0</v>
      </c>
      <c r="AK419" s="250">
        <v>0</v>
      </c>
      <c r="AL419" s="250">
        <v>0</v>
      </c>
      <c r="AM419" s="250">
        <v>0</v>
      </c>
      <c r="AN419" s="250">
        <v>0</v>
      </c>
      <c r="AO419" s="250">
        <v>0</v>
      </c>
      <c r="AP419" s="250">
        <v>0</v>
      </c>
      <c r="AQ419" s="250">
        <v>0</v>
      </c>
      <c r="AR419" s="250">
        <v>0</v>
      </c>
      <c r="AS419" s="250">
        <v>0</v>
      </c>
      <c r="AT419" s="250">
        <v>0</v>
      </c>
      <c r="AU419" s="250">
        <v>0</v>
      </c>
      <c r="AV419" s="250">
        <v>0</v>
      </c>
      <c r="AW419" s="250">
        <v>0</v>
      </c>
      <c r="AX419" s="250">
        <v>0</v>
      </c>
      <c r="AY419" s="250">
        <v>0</v>
      </c>
      <c r="AZ419" s="250">
        <v>0</v>
      </c>
      <c r="BA419" s="250">
        <v>0</v>
      </c>
      <c r="BB419" s="250">
        <v>0</v>
      </c>
      <c r="BC419" s="250">
        <v>0</v>
      </c>
      <c r="BD419" s="250">
        <v>0</v>
      </c>
      <c r="BE419" s="250">
        <v>0</v>
      </c>
      <c r="BF419" s="250">
        <v>0</v>
      </c>
      <c r="BG419" s="250">
        <v>0</v>
      </c>
      <c r="BH419" s="250">
        <v>0</v>
      </c>
      <c r="BI419" s="250">
        <v>0</v>
      </c>
      <c r="BJ419" s="250">
        <v>0</v>
      </c>
      <c r="BK419" s="250">
        <v>0</v>
      </c>
      <c r="BL419" s="250">
        <v>0</v>
      </c>
      <c r="BM419" s="250">
        <v>0</v>
      </c>
      <c r="BN419" s="250">
        <v>0</v>
      </c>
      <c r="BO419" s="250">
        <v>0</v>
      </c>
      <c r="BP419" s="250">
        <v>0</v>
      </c>
      <c r="BQ419" s="250">
        <v>0</v>
      </c>
      <c r="BR419" s="250">
        <v>0</v>
      </c>
      <c r="BS419" s="250">
        <v>0</v>
      </c>
      <c r="BT419" s="250">
        <v>0</v>
      </c>
      <c r="BU419" s="250">
        <v>0</v>
      </c>
      <c r="BV419" s="250">
        <v>0</v>
      </c>
      <c r="BW419" s="250">
        <v>0</v>
      </c>
      <c r="BX419" s="250">
        <v>0</v>
      </c>
      <c r="BY419" s="250">
        <v>0</v>
      </c>
      <c r="BZ419" s="250">
        <v>0</v>
      </c>
      <c r="CA419" s="250">
        <v>0</v>
      </c>
      <c r="CB419" s="250">
        <v>0</v>
      </c>
      <c r="CC419" s="205">
        <f t="shared" si="58"/>
        <v>0</v>
      </c>
      <c r="CD419" s="101"/>
      <c r="CE419" s="101"/>
      <c r="CF419" s="101"/>
      <c r="CG419" s="101"/>
      <c r="CH419" s="101"/>
      <c r="CI419" s="101"/>
    </row>
    <row r="420" spans="1:87" s="102" customFormat="1">
      <c r="A420" s="134" t="s">
        <v>1648</v>
      </c>
      <c r="B420" s="295" t="s">
        <v>57</v>
      </c>
      <c r="C420" s="296" t="s">
        <v>58</v>
      </c>
      <c r="D420" s="297">
        <v>53050</v>
      </c>
      <c r="E420" s="296" t="s">
        <v>1104</v>
      </c>
      <c r="F420" s="298" t="s">
        <v>1115</v>
      </c>
      <c r="G420" s="299" t="s">
        <v>1116</v>
      </c>
      <c r="H420" s="250">
        <v>0</v>
      </c>
      <c r="I420" s="250">
        <v>0</v>
      </c>
      <c r="J420" s="250">
        <v>0</v>
      </c>
      <c r="K420" s="250">
        <v>0</v>
      </c>
      <c r="L420" s="250">
        <v>0</v>
      </c>
      <c r="M420" s="250">
        <v>0</v>
      </c>
      <c r="N420" s="250">
        <v>0</v>
      </c>
      <c r="O420" s="250">
        <v>0</v>
      </c>
      <c r="P420" s="250">
        <v>0</v>
      </c>
      <c r="Q420" s="250">
        <v>0</v>
      </c>
      <c r="R420" s="250">
        <v>0</v>
      </c>
      <c r="S420" s="250">
        <v>0</v>
      </c>
      <c r="T420" s="250">
        <v>0</v>
      </c>
      <c r="U420" s="250">
        <v>0</v>
      </c>
      <c r="V420" s="250">
        <v>0</v>
      </c>
      <c r="W420" s="250">
        <v>0</v>
      </c>
      <c r="X420" s="250">
        <v>0</v>
      </c>
      <c r="Y420" s="250">
        <v>0</v>
      </c>
      <c r="Z420" s="250">
        <v>0</v>
      </c>
      <c r="AA420" s="250">
        <v>0</v>
      </c>
      <c r="AB420" s="250">
        <v>0</v>
      </c>
      <c r="AC420" s="250">
        <v>0</v>
      </c>
      <c r="AD420" s="250">
        <v>0</v>
      </c>
      <c r="AE420" s="250">
        <v>0</v>
      </c>
      <c r="AF420" s="250">
        <v>0</v>
      </c>
      <c r="AG420" s="250">
        <v>0</v>
      </c>
      <c r="AH420" s="250">
        <v>0</v>
      </c>
      <c r="AI420" s="250">
        <v>0</v>
      </c>
      <c r="AJ420" s="250">
        <v>0</v>
      </c>
      <c r="AK420" s="250">
        <v>0</v>
      </c>
      <c r="AL420" s="250">
        <v>0</v>
      </c>
      <c r="AM420" s="250">
        <v>0</v>
      </c>
      <c r="AN420" s="250">
        <v>0</v>
      </c>
      <c r="AO420" s="250">
        <v>0</v>
      </c>
      <c r="AP420" s="250">
        <v>0</v>
      </c>
      <c r="AQ420" s="250">
        <v>0</v>
      </c>
      <c r="AR420" s="250">
        <v>0</v>
      </c>
      <c r="AS420" s="250">
        <v>0</v>
      </c>
      <c r="AT420" s="250">
        <v>0</v>
      </c>
      <c r="AU420" s="250">
        <v>0</v>
      </c>
      <c r="AV420" s="250">
        <v>0</v>
      </c>
      <c r="AW420" s="250">
        <v>0</v>
      </c>
      <c r="AX420" s="250">
        <v>0</v>
      </c>
      <c r="AY420" s="250">
        <v>0</v>
      </c>
      <c r="AZ420" s="250">
        <v>0</v>
      </c>
      <c r="BA420" s="250">
        <v>0</v>
      </c>
      <c r="BB420" s="250">
        <v>0</v>
      </c>
      <c r="BC420" s="250">
        <v>0</v>
      </c>
      <c r="BD420" s="250">
        <v>0</v>
      </c>
      <c r="BE420" s="250">
        <v>0</v>
      </c>
      <c r="BF420" s="250">
        <v>0</v>
      </c>
      <c r="BG420" s="250">
        <v>0</v>
      </c>
      <c r="BH420" s="250">
        <v>0</v>
      </c>
      <c r="BI420" s="250">
        <v>0</v>
      </c>
      <c r="BJ420" s="250">
        <v>0</v>
      </c>
      <c r="BK420" s="250">
        <v>0</v>
      </c>
      <c r="BL420" s="250">
        <v>0</v>
      </c>
      <c r="BM420" s="250">
        <v>0</v>
      </c>
      <c r="BN420" s="250">
        <v>0</v>
      </c>
      <c r="BO420" s="250">
        <v>0</v>
      </c>
      <c r="BP420" s="250">
        <v>0</v>
      </c>
      <c r="BQ420" s="250">
        <v>0</v>
      </c>
      <c r="BR420" s="250">
        <v>0</v>
      </c>
      <c r="BS420" s="250">
        <v>0</v>
      </c>
      <c r="BT420" s="250">
        <v>0</v>
      </c>
      <c r="BU420" s="250">
        <v>0</v>
      </c>
      <c r="BV420" s="250">
        <v>0</v>
      </c>
      <c r="BW420" s="250">
        <v>0</v>
      </c>
      <c r="BX420" s="250">
        <v>0</v>
      </c>
      <c r="BY420" s="250">
        <v>0</v>
      </c>
      <c r="BZ420" s="250">
        <v>0</v>
      </c>
      <c r="CA420" s="250">
        <v>0</v>
      </c>
      <c r="CB420" s="250">
        <v>0</v>
      </c>
      <c r="CC420" s="205">
        <f t="shared" si="58"/>
        <v>0</v>
      </c>
      <c r="CD420" s="101"/>
      <c r="CE420" s="101"/>
      <c r="CF420" s="101"/>
      <c r="CG420" s="101"/>
      <c r="CH420" s="101"/>
      <c r="CI420" s="101"/>
    </row>
    <row r="421" spans="1:87" s="102" customFormat="1">
      <c r="A421" s="134" t="s">
        <v>1648</v>
      </c>
      <c r="B421" s="295" t="s">
        <v>57</v>
      </c>
      <c r="C421" s="296" t="s">
        <v>58</v>
      </c>
      <c r="D421" s="297">
        <v>53050</v>
      </c>
      <c r="E421" s="296" t="s">
        <v>1104</v>
      </c>
      <c r="F421" s="298" t="s">
        <v>1117</v>
      </c>
      <c r="G421" s="299" t="s">
        <v>1118</v>
      </c>
      <c r="H421" s="250">
        <v>0</v>
      </c>
      <c r="I421" s="250">
        <v>0</v>
      </c>
      <c r="J421" s="250">
        <v>0</v>
      </c>
      <c r="K421" s="250">
        <v>0</v>
      </c>
      <c r="L421" s="250">
        <v>0</v>
      </c>
      <c r="M421" s="250">
        <v>0</v>
      </c>
      <c r="N421" s="250">
        <v>0</v>
      </c>
      <c r="O421" s="250">
        <v>0</v>
      </c>
      <c r="P421" s="250">
        <v>0</v>
      </c>
      <c r="Q421" s="250">
        <v>0</v>
      </c>
      <c r="R421" s="250">
        <v>0</v>
      </c>
      <c r="S421" s="250">
        <v>0</v>
      </c>
      <c r="T421" s="250">
        <v>0</v>
      </c>
      <c r="U421" s="250">
        <v>0</v>
      </c>
      <c r="V421" s="250">
        <v>0</v>
      </c>
      <c r="W421" s="250">
        <v>0</v>
      </c>
      <c r="X421" s="250">
        <v>0</v>
      </c>
      <c r="Y421" s="250">
        <v>0</v>
      </c>
      <c r="Z421" s="250">
        <v>0</v>
      </c>
      <c r="AA421" s="250">
        <v>0</v>
      </c>
      <c r="AB421" s="250">
        <v>0</v>
      </c>
      <c r="AC421" s="250">
        <v>0</v>
      </c>
      <c r="AD421" s="250">
        <v>0</v>
      </c>
      <c r="AE421" s="250">
        <v>0</v>
      </c>
      <c r="AF421" s="250">
        <v>0</v>
      </c>
      <c r="AG421" s="250">
        <v>0</v>
      </c>
      <c r="AH421" s="250">
        <v>0</v>
      </c>
      <c r="AI421" s="250">
        <v>0</v>
      </c>
      <c r="AJ421" s="250">
        <v>0</v>
      </c>
      <c r="AK421" s="250">
        <v>0</v>
      </c>
      <c r="AL421" s="250">
        <v>0</v>
      </c>
      <c r="AM421" s="250">
        <v>0</v>
      </c>
      <c r="AN421" s="250">
        <v>0</v>
      </c>
      <c r="AO421" s="250">
        <v>0</v>
      </c>
      <c r="AP421" s="250">
        <v>0</v>
      </c>
      <c r="AQ421" s="250">
        <v>0</v>
      </c>
      <c r="AR421" s="250">
        <v>0</v>
      </c>
      <c r="AS421" s="250">
        <v>0</v>
      </c>
      <c r="AT421" s="250">
        <v>0</v>
      </c>
      <c r="AU421" s="250">
        <v>0</v>
      </c>
      <c r="AV421" s="250">
        <v>0</v>
      </c>
      <c r="AW421" s="250">
        <v>0</v>
      </c>
      <c r="AX421" s="250">
        <v>0</v>
      </c>
      <c r="AY421" s="250">
        <v>0</v>
      </c>
      <c r="AZ421" s="250">
        <v>0</v>
      </c>
      <c r="BA421" s="250">
        <v>0</v>
      </c>
      <c r="BB421" s="250">
        <v>0</v>
      </c>
      <c r="BC421" s="250">
        <v>0</v>
      </c>
      <c r="BD421" s="250">
        <v>0</v>
      </c>
      <c r="BE421" s="250">
        <v>0</v>
      </c>
      <c r="BF421" s="250">
        <v>0</v>
      </c>
      <c r="BG421" s="250">
        <v>0</v>
      </c>
      <c r="BH421" s="250">
        <v>0</v>
      </c>
      <c r="BI421" s="250">
        <v>0</v>
      </c>
      <c r="BJ421" s="250">
        <v>0</v>
      </c>
      <c r="BK421" s="250">
        <v>0</v>
      </c>
      <c r="BL421" s="250">
        <v>0</v>
      </c>
      <c r="BM421" s="250">
        <v>0</v>
      </c>
      <c r="BN421" s="250">
        <v>0</v>
      </c>
      <c r="BO421" s="250">
        <v>0</v>
      </c>
      <c r="BP421" s="250">
        <v>0</v>
      </c>
      <c r="BQ421" s="250">
        <v>0</v>
      </c>
      <c r="BR421" s="250">
        <v>0</v>
      </c>
      <c r="BS421" s="250">
        <v>0</v>
      </c>
      <c r="BT421" s="250">
        <v>0</v>
      </c>
      <c r="BU421" s="250">
        <v>0</v>
      </c>
      <c r="BV421" s="250">
        <v>0</v>
      </c>
      <c r="BW421" s="250">
        <v>0</v>
      </c>
      <c r="BX421" s="250">
        <v>0</v>
      </c>
      <c r="BY421" s="250">
        <v>0</v>
      </c>
      <c r="BZ421" s="250">
        <v>0</v>
      </c>
      <c r="CA421" s="250">
        <v>0</v>
      </c>
      <c r="CB421" s="250">
        <v>0</v>
      </c>
      <c r="CC421" s="205">
        <f t="shared" si="58"/>
        <v>0</v>
      </c>
      <c r="CD421" s="101"/>
      <c r="CE421" s="101"/>
      <c r="CF421" s="101"/>
      <c r="CG421" s="101"/>
      <c r="CH421" s="101"/>
      <c r="CI421" s="101"/>
    </row>
    <row r="422" spans="1:87" s="102" customFormat="1">
      <c r="A422" s="134" t="s">
        <v>1648</v>
      </c>
      <c r="B422" s="295" t="s">
        <v>57</v>
      </c>
      <c r="C422" s="296" t="s">
        <v>58</v>
      </c>
      <c r="D422" s="297">
        <v>53050</v>
      </c>
      <c r="E422" s="296" t="s">
        <v>1104</v>
      </c>
      <c r="F422" s="298" t="s">
        <v>1119</v>
      </c>
      <c r="G422" s="299" t="s">
        <v>1120</v>
      </c>
      <c r="H422" s="250">
        <v>0</v>
      </c>
      <c r="I422" s="250">
        <v>0</v>
      </c>
      <c r="J422" s="250">
        <v>0</v>
      </c>
      <c r="K422" s="250">
        <v>0</v>
      </c>
      <c r="L422" s="250">
        <v>0</v>
      </c>
      <c r="M422" s="250">
        <v>0</v>
      </c>
      <c r="N422" s="250">
        <v>0</v>
      </c>
      <c r="O422" s="250">
        <v>0</v>
      </c>
      <c r="P422" s="250">
        <v>0</v>
      </c>
      <c r="Q422" s="250">
        <v>0</v>
      </c>
      <c r="R422" s="250">
        <v>0</v>
      </c>
      <c r="S422" s="250">
        <v>0</v>
      </c>
      <c r="T422" s="250">
        <v>0</v>
      </c>
      <c r="U422" s="250">
        <v>0</v>
      </c>
      <c r="V422" s="250">
        <v>0</v>
      </c>
      <c r="W422" s="250">
        <v>0</v>
      </c>
      <c r="X422" s="250">
        <v>0</v>
      </c>
      <c r="Y422" s="250">
        <v>0</v>
      </c>
      <c r="Z422" s="250">
        <v>0</v>
      </c>
      <c r="AA422" s="250">
        <v>0</v>
      </c>
      <c r="AB422" s="250">
        <v>0</v>
      </c>
      <c r="AC422" s="250">
        <v>0</v>
      </c>
      <c r="AD422" s="250">
        <v>0</v>
      </c>
      <c r="AE422" s="250">
        <v>0</v>
      </c>
      <c r="AF422" s="250">
        <v>0</v>
      </c>
      <c r="AG422" s="250">
        <v>0</v>
      </c>
      <c r="AH422" s="250">
        <v>0</v>
      </c>
      <c r="AI422" s="250">
        <v>0</v>
      </c>
      <c r="AJ422" s="250">
        <v>0</v>
      </c>
      <c r="AK422" s="250">
        <v>0</v>
      </c>
      <c r="AL422" s="250">
        <v>0</v>
      </c>
      <c r="AM422" s="250">
        <v>0</v>
      </c>
      <c r="AN422" s="250">
        <v>0</v>
      </c>
      <c r="AO422" s="250">
        <v>0</v>
      </c>
      <c r="AP422" s="250">
        <v>0</v>
      </c>
      <c r="AQ422" s="250">
        <v>0</v>
      </c>
      <c r="AR422" s="250">
        <v>0</v>
      </c>
      <c r="AS422" s="250">
        <v>0</v>
      </c>
      <c r="AT422" s="250">
        <v>0</v>
      </c>
      <c r="AU422" s="250">
        <v>0</v>
      </c>
      <c r="AV422" s="250">
        <v>0</v>
      </c>
      <c r="AW422" s="250">
        <v>0</v>
      </c>
      <c r="AX422" s="250">
        <v>0</v>
      </c>
      <c r="AY422" s="250">
        <v>0</v>
      </c>
      <c r="AZ422" s="250">
        <v>0</v>
      </c>
      <c r="BA422" s="250">
        <v>0</v>
      </c>
      <c r="BB422" s="250">
        <v>0</v>
      </c>
      <c r="BC422" s="250">
        <v>0</v>
      </c>
      <c r="BD422" s="250">
        <v>0</v>
      </c>
      <c r="BE422" s="250">
        <v>0</v>
      </c>
      <c r="BF422" s="250">
        <v>0</v>
      </c>
      <c r="BG422" s="250">
        <v>0</v>
      </c>
      <c r="BH422" s="250">
        <v>0</v>
      </c>
      <c r="BI422" s="250">
        <v>0</v>
      </c>
      <c r="BJ422" s="250">
        <v>0</v>
      </c>
      <c r="BK422" s="250">
        <v>0</v>
      </c>
      <c r="BL422" s="250">
        <v>0</v>
      </c>
      <c r="BM422" s="250">
        <v>0</v>
      </c>
      <c r="BN422" s="250">
        <v>0</v>
      </c>
      <c r="BO422" s="250">
        <v>0</v>
      </c>
      <c r="BP422" s="250">
        <v>0</v>
      </c>
      <c r="BQ422" s="250">
        <v>0</v>
      </c>
      <c r="BR422" s="250">
        <v>0</v>
      </c>
      <c r="BS422" s="250">
        <v>0</v>
      </c>
      <c r="BT422" s="250">
        <v>0</v>
      </c>
      <c r="BU422" s="250">
        <v>0</v>
      </c>
      <c r="BV422" s="250">
        <v>0</v>
      </c>
      <c r="BW422" s="250">
        <v>0</v>
      </c>
      <c r="BX422" s="250">
        <v>0</v>
      </c>
      <c r="BY422" s="250">
        <v>0</v>
      </c>
      <c r="BZ422" s="250">
        <v>0</v>
      </c>
      <c r="CA422" s="250">
        <v>0</v>
      </c>
      <c r="CB422" s="250">
        <v>0</v>
      </c>
      <c r="CC422" s="205">
        <f t="shared" si="58"/>
        <v>0</v>
      </c>
      <c r="CD422" s="101"/>
      <c r="CE422" s="101"/>
      <c r="CF422" s="101"/>
      <c r="CG422" s="101"/>
      <c r="CH422" s="101"/>
      <c r="CI422" s="101"/>
    </row>
    <row r="423" spans="1:87" s="102" customFormat="1">
      <c r="A423" s="134" t="s">
        <v>1648</v>
      </c>
      <c r="B423" s="295" t="s">
        <v>57</v>
      </c>
      <c r="C423" s="296" t="s">
        <v>58</v>
      </c>
      <c r="D423" s="297">
        <v>53050</v>
      </c>
      <c r="E423" s="296" t="s">
        <v>1104</v>
      </c>
      <c r="F423" s="298" t="s">
        <v>1121</v>
      </c>
      <c r="G423" s="299" t="s">
        <v>1122</v>
      </c>
      <c r="H423" s="204">
        <v>0</v>
      </c>
      <c r="I423" s="204">
        <v>0</v>
      </c>
      <c r="J423" s="204">
        <v>0</v>
      </c>
      <c r="K423" s="204">
        <v>0</v>
      </c>
      <c r="L423" s="204">
        <v>0</v>
      </c>
      <c r="M423" s="204">
        <v>0</v>
      </c>
      <c r="N423" s="204">
        <v>0</v>
      </c>
      <c r="O423" s="204">
        <v>0</v>
      </c>
      <c r="P423" s="204">
        <v>0</v>
      </c>
      <c r="Q423" s="204">
        <v>0</v>
      </c>
      <c r="R423" s="204">
        <v>0</v>
      </c>
      <c r="S423" s="204">
        <v>0</v>
      </c>
      <c r="T423" s="204">
        <v>0</v>
      </c>
      <c r="U423" s="204">
        <v>0</v>
      </c>
      <c r="V423" s="204">
        <v>0</v>
      </c>
      <c r="W423" s="204">
        <v>0</v>
      </c>
      <c r="X423" s="204">
        <v>0</v>
      </c>
      <c r="Y423" s="204">
        <v>0</v>
      </c>
      <c r="Z423" s="204">
        <v>0</v>
      </c>
      <c r="AA423" s="204">
        <v>0</v>
      </c>
      <c r="AB423" s="204">
        <v>0</v>
      </c>
      <c r="AC423" s="204">
        <v>0</v>
      </c>
      <c r="AD423" s="204">
        <v>0</v>
      </c>
      <c r="AE423" s="204">
        <v>0</v>
      </c>
      <c r="AF423" s="204">
        <v>0</v>
      </c>
      <c r="AG423" s="204">
        <v>0</v>
      </c>
      <c r="AH423" s="204">
        <v>0</v>
      </c>
      <c r="AI423" s="204">
        <v>1</v>
      </c>
      <c r="AJ423" s="204">
        <v>0</v>
      </c>
      <c r="AK423" s="204">
        <v>0</v>
      </c>
      <c r="AL423" s="204">
        <v>0</v>
      </c>
      <c r="AM423" s="204">
        <v>0</v>
      </c>
      <c r="AN423" s="204">
        <v>0</v>
      </c>
      <c r="AO423" s="204">
        <v>0</v>
      </c>
      <c r="AP423" s="204">
        <v>0</v>
      </c>
      <c r="AQ423" s="204">
        <v>0</v>
      </c>
      <c r="AR423" s="204">
        <v>0</v>
      </c>
      <c r="AS423" s="204">
        <v>0</v>
      </c>
      <c r="AT423" s="204">
        <v>0</v>
      </c>
      <c r="AU423" s="204">
        <v>1</v>
      </c>
      <c r="AV423" s="204">
        <v>0</v>
      </c>
      <c r="AW423" s="204">
        <v>0</v>
      </c>
      <c r="AX423" s="204">
        <v>0</v>
      </c>
      <c r="AY423" s="204">
        <v>0</v>
      </c>
      <c r="AZ423" s="204">
        <v>0</v>
      </c>
      <c r="BA423" s="204">
        <v>0</v>
      </c>
      <c r="BB423" s="204">
        <v>0</v>
      </c>
      <c r="BC423" s="204">
        <v>0</v>
      </c>
      <c r="BD423" s="204">
        <v>0</v>
      </c>
      <c r="BE423" s="204">
        <v>0</v>
      </c>
      <c r="BF423" s="204">
        <v>0</v>
      </c>
      <c r="BG423" s="204">
        <v>0</v>
      </c>
      <c r="BH423" s="204">
        <v>10</v>
      </c>
      <c r="BI423" s="204">
        <v>0</v>
      </c>
      <c r="BJ423" s="204">
        <v>0</v>
      </c>
      <c r="BK423" s="204">
        <v>0</v>
      </c>
      <c r="BL423" s="204">
        <v>0</v>
      </c>
      <c r="BM423" s="204">
        <v>12096.99</v>
      </c>
      <c r="BN423" s="204">
        <v>0</v>
      </c>
      <c r="BO423" s="204">
        <v>0</v>
      </c>
      <c r="BP423" s="204">
        <v>0</v>
      </c>
      <c r="BQ423" s="204">
        <v>0</v>
      </c>
      <c r="BR423" s="204">
        <v>0</v>
      </c>
      <c r="BS423" s="204">
        <v>0</v>
      </c>
      <c r="BT423" s="204">
        <v>0</v>
      </c>
      <c r="BU423" s="204">
        <v>1</v>
      </c>
      <c r="BV423" s="204">
        <v>1</v>
      </c>
      <c r="BW423" s="204">
        <v>3</v>
      </c>
      <c r="BX423" s="204">
        <v>0</v>
      </c>
      <c r="BY423" s="204">
        <v>2</v>
      </c>
      <c r="BZ423" s="204">
        <v>0</v>
      </c>
      <c r="CA423" s="204">
        <v>0</v>
      </c>
      <c r="CB423" s="204">
        <v>0</v>
      </c>
      <c r="CC423" s="205">
        <f t="shared" si="58"/>
        <v>12115.99</v>
      </c>
      <c r="CD423" s="101"/>
      <c r="CE423" s="101"/>
      <c r="CF423" s="101"/>
      <c r="CG423" s="101"/>
      <c r="CH423" s="101"/>
      <c r="CI423" s="101"/>
    </row>
    <row r="424" spans="1:87" s="102" customFormat="1">
      <c r="A424" s="134" t="s">
        <v>1648</v>
      </c>
      <c r="B424" s="295" t="s">
        <v>57</v>
      </c>
      <c r="C424" s="296" t="s">
        <v>58</v>
      </c>
      <c r="D424" s="297">
        <v>53050</v>
      </c>
      <c r="E424" s="296" t="s">
        <v>1104</v>
      </c>
      <c r="F424" s="298" t="s">
        <v>1123</v>
      </c>
      <c r="G424" s="299" t="s">
        <v>1124</v>
      </c>
      <c r="H424" s="204">
        <v>0</v>
      </c>
      <c r="I424" s="204">
        <v>0</v>
      </c>
      <c r="J424" s="204">
        <v>0</v>
      </c>
      <c r="K424" s="204">
        <v>0</v>
      </c>
      <c r="L424" s="204">
        <v>0</v>
      </c>
      <c r="M424" s="204">
        <v>0</v>
      </c>
      <c r="N424" s="204">
        <v>0</v>
      </c>
      <c r="O424" s="204">
        <v>0</v>
      </c>
      <c r="P424" s="204">
        <v>0</v>
      </c>
      <c r="Q424" s="204">
        <v>3</v>
      </c>
      <c r="R424" s="204">
        <v>0</v>
      </c>
      <c r="S424" s="204">
        <v>0</v>
      </c>
      <c r="T424" s="204">
        <v>0</v>
      </c>
      <c r="U424" s="204">
        <v>0</v>
      </c>
      <c r="V424" s="204">
        <v>0</v>
      </c>
      <c r="W424" s="204">
        <v>0</v>
      </c>
      <c r="X424" s="204">
        <v>0</v>
      </c>
      <c r="Y424" s="204">
        <v>0</v>
      </c>
      <c r="Z424" s="204">
        <v>0</v>
      </c>
      <c r="AA424" s="204">
        <v>0</v>
      </c>
      <c r="AB424" s="204">
        <v>0</v>
      </c>
      <c r="AC424" s="204">
        <v>0</v>
      </c>
      <c r="AD424" s="204">
        <v>0</v>
      </c>
      <c r="AE424" s="204">
        <v>0</v>
      </c>
      <c r="AF424" s="204">
        <v>0</v>
      </c>
      <c r="AG424" s="204">
        <v>0</v>
      </c>
      <c r="AH424" s="204">
        <v>0</v>
      </c>
      <c r="AI424" s="204">
        <v>0</v>
      </c>
      <c r="AJ424" s="204">
        <v>0</v>
      </c>
      <c r="AK424" s="204">
        <v>0</v>
      </c>
      <c r="AL424" s="204">
        <v>0</v>
      </c>
      <c r="AM424" s="204">
        <v>0</v>
      </c>
      <c r="AN424" s="204">
        <v>0</v>
      </c>
      <c r="AO424" s="204">
        <v>0</v>
      </c>
      <c r="AP424" s="204">
        <v>0</v>
      </c>
      <c r="AQ424" s="204">
        <v>0</v>
      </c>
      <c r="AR424" s="204">
        <v>0</v>
      </c>
      <c r="AS424" s="204">
        <v>0</v>
      </c>
      <c r="AT424" s="204">
        <v>0</v>
      </c>
      <c r="AU424" s="204">
        <v>2</v>
      </c>
      <c r="AV424" s="204">
        <v>0</v>
      </c>
      <c r="AW424" s="204">
        <v>0</v>
      </c>
      <c r="AX424" s="204">
        <v>0</v>
      </c>
      <c r="AY424" s="204">
        <v>0</v>
      </c>
      <c r="AZ424" s="204">
        <v>0</v>
      </c>
      <c r="BA424" s="204">
        <v>0</v>
      </c>
      <c r="BB424" s="204">
        <v>0</v>
      </c>
      <c r="BC424" s="204">
        <v>0</v>
      </c>
      <c r="BD424" s="204">
        <v>1</v>
      </c>
      <c r="BE424" s="204">
        <v>0</v>
      </c>
      <c r="BF424" s="204">
        <v>0</v>
      </c>
      <c r="BG424" s="204">
        <v>0</v>
      </c>
      <c r="BH424" s="204">
        <v>0</v>
      </c>
      <c r="BI424" s="204">
        <v>0</v>
      </c>
      <c r="BJ424" s="204">
        <v>0</v>
      </c>
      <c r="BK424" s="204">
        <v>0</v>
      </c>
      <c r="BL424" s="204">
        <v>0</v>
      </c>
      <c r="BM424" s="204">
        <v>0</v>
      </c>
      <c r="BN424" s="204">
        <v>0</v>
      </c>
      <c r="BO424" s="204">
        <v>0</v>
      </c>
      <c r="BP424" s="204">
        <v>0</v>
      </c>
      <c r="BQ424" s="204">
        <v>0</v>
      </c>
      <c r="BR424" s="204">
        <v>0</v>
      </c>
      <c r="BS424" s="204">
        <v>0</v>
      </c>
      <c r="BT424" s="204">
        <v>0</v>
      </c>
      <c r="BU424" s="204">
        <v>0</v>
      </c>
      <c r="BV424" s="204">
        <v>0</v>
      </c>
      <c r="BW424" s="204">
        <v>0</v>
      </c>
      <c r="BX424" s="204">
        <v>0</v>
      </c>
      <c r="BY424" s="204">
        <v>0</v>
      </c>
      <c r="BZ424" s="204">
        <v>0</v>
      </c>
      <c r="CA424" s="204">
        <v>0</v>
      </c>
      <c r="CB424" s="204">
        <v>0</v>
      </c>
      <c r="CC424" s="205">
        <f t="shared" si="58"/>
        <v>6</v>
      </c>
      <c r="CD424" s="101"/>
      <c r="CE424" s="101"/>
      <c r="CF424" s="101"/>
      <c r="CG424" s="101"/>
      <c r="CH424" s="101"/>
      <c r="CI424" s="101"/>
    </row>
    <row r="425" spans="1:87" s="102" customFormat="1">
      <c r="A425" s="134" t="s">
        <v>1648</v>
      </c>
      <c r="B425" s="295" t="s">
        <v>57</v>
      </c>
      <c r="C425" s="296" t="s">
        <v>58</v>
      </c>
      <c r="D425" s="297">
        <v>53050</v>
      </c>
      <c r="E425" s="296" t="s">
        <v>1104</v>
      </c>
      <c r="F425" s="298" t="s">
        <v>1125</v>
      </c>
      <c r="G425" s="299" t="s">
        <v>1126</v>
      </c>
      <c r="H425" s="204">
        <v>0</v>
      </c>
      <c r="I425" s="204">
        <v>0</v>
      </c>
      <c r="J425" s="204">
        <v>0</v>
      </c>
      <c r="K425" s="204">
        <v>0</v>
      </c>
      <c r="L425" s="204">
        <v>0</v>
      </c>
      <c r="M425" s="204">
        <v>0</v>
      </c>
      <c r="N425" s="204">
        <v>0</v>
      </c>
      <c r="O425" s="204">
        <v>0</v>
      </c>
      <c r="P425" s="204">
        <v>0</v>
      </c>
      <c r="Q425" s="204">
        <v>0</v>
      </c>
      <c r="R425" s="204">
        <v>0</v>
      </c>
      <c r="S425" s="204">
        <v>0</v>
      </c>
      <c r="T425" s="204">
        <v>0</v>
      </c>
      <c r="U425" s="204">
        <v>0</v>
      </c>
      <c r="V425" s="204">
        <v>0</v>
      </c>
      <c r="W425" s="204">
        <v>0</v>
      </c>
      <c r="X425" s="204">
        <v>0</v>
      </c>
      <c r="Y425" s="204">
        <v>0</v>
      </c>
      <c r="Z425" s="204">
        <v>0</v>
      </c>
      <c r="AA425" s="204">
        <v>0</v>
      </c>
      <c r="AB425" s="204">
        <v>0</v>
      </c>
      <c r="AC425" s="204">
        <v>0</v>
      </c>
      <c r="AD425" s="204">
        <v>0</v>
      </c>
      <c r="AE425" s="204">
        <v>0</v>
      </c>
      <c r="AF425" s="204">
        <v>0</v>
      </c>
      <c r="AG425" s="204">
        <v>0</v>
      </c>
      <c r="AH425" s="204">
        <v>0</v>
      </c>
      <c r="AI425" s="204">
        <v>0</v>
      </c>
      <c r="AJ425" s="204">
        <v>0</v>
      </c>
      <c r="AK425" s="204">
        <v>0</v>
      </c>
      <c r="AL425" s="204">
        <v>0</v>
      </c>
      <c r="AM425" s="204">
        <v>0</v>
      </c>
      <c r="AN425" s="204">
        <v>0</v>
      </c>
      <c r="AO425" s="204">
        <v>0</v>
      </c>
      <c r="AP425" s="204">
        <v>0</v>
      </c>
      <c r="AQ425" s="204">
        <v>0</v>
      </c>
      <c r="AR425" s="204">
        <v>0</v>
      </c>
      <c r="AS425" s="204">
        <v>0</v>
      </c>
      <c r="AT425" s="204">
        <v>0</v>
      </c>
      <c r="AU425" s="204">
        <v>21151.599999999999</v>
      </c>
      <c r="AV425" s="204">
        <v>0</v>
      </c>
      <c r="AW425" s="204">
        <v>0</v>
      </c>
      <c r="AX425" s="204">
        <v>0</v>
      </c>
      <c r="AY425" s="204">
        <v>0</v>
      </c>
      <c r="AZ425" s="204">
        <v>0</v>
      </c>
      <c r="BA425" s="204">
        <v>0</v>
      </c>
      <c r="BB425" s="204">
        <v>0</v>
      </c>
      <c r="BC425" s="204">
        <v>0</v>
      </c>
      <c r="BD425" s="204">
        <v>0</v>
      </c>
      <c r="BE425" s="204">
        <v>0</v>
      </c>
      <c r="BF425" s="204">
        <v>0</v>
      </c>
      <c r="BG425" s="204">
        <v>0</v>
      </c>
      <c r="BH425" s="204">
        <v>2</v>
      </c>
      <c r="BI425" s="204">
        <v>0</v>
      </c>
      <c r="BJ425" s="204">
        <v>0</v>
      </c>
      <c r="BK425" s="204">
        <v>0</v>
      </c>
      <c r="BL425" s="204">
        <v>0</v>
      </c>
      <c r="BM425" s="204">
        <v>0</v>
      </c>
      <c r="BN425" s="204">
        <v>0</v>
      </c>
      <c r="BO425" s="204">
        <v>0</v>
      </c>
      <c r="BP425" s="204">
        <v>0</v>
      </c>
      <c r="BQ425" s="204">
        <v>0</v>
      </c>
      <c r="BR425" s="204">
        <v>0</v>
      </c>
      <c r="BS425" s="204">
        <v>0</v>
      </c>
      <c r="BT425" s="204">
        <v>0</v>
      </c>
      <c r="BU425" s="204">
        <v>0</v>
      </c>
      <c r="BV425" s="204">
        <v>0</v>
      </c>
      <c r="BW425" s="204">
        <v>0</v>
      </c>
      <c r="BX425" s="204">
        <v>0</v>
      </c>
      <c r="BY425" s="204">
        <v>0</v>
      </c>
      <c r="BZ425" s="204">
        <v>0</v>
      </c>
      <c r="CA425" s="204">
        <v>0</v>
      </c>
      <c r="CB425" s="204">
        <v>0</v>
      </c>
      <c r="CC425" s="205">
        <f t="shared" si="58"/>
        <v>21153.599999999999</v>
      </c>
      <c r="CD425" s="101"/>
      <c r="CE425" s="101"/>
      <c r="CF425" s="101"/>
      <c r="CG425" s="101"/>
      <c r="CH425" s="101"/>
      <c r="CI425" s="101"/>
    </row>
    <row r="426" spans="1:87" s="102" customFormat="1">
      <c r="A426" s="134" t="s">
        <v>1648</v>
      </c>
      <c r="B426" s="295" t="s">
        <v>57</v>
      </c>
      <c r="C426" s="296" t="s">
        <v>58</v>
      </c>
      <c r="D426" s="297">
        <v>53050</v>
      </c>
      <c r="E426" s="296" t="s">
        <v>1104</v>
      </c>
      <c r="F426" s="298" t="s">
        <v>1127</v>
      </c>
      <c r="G426" s="299" t="s">
        <v>1128</v>
      </c>
      <c r="H426" s="204">
        <v>0</v>
      </c>
      <c r="I426" s="204">
        <v>0</v>
      </c>
      <c r="J426" s="204">
        <v>0</v>
      </c>
      <c r="K426" s="204">
        <v>0</v>
      </c>
      <c r="L426" s="204">
        <v>0</v>
      </c>
      <c r="M426" s="204">
        <v>0</v>
      </c>
      <c r="N426" s="204">
        <v>0</v>
      </c>
      <c r="O426" s="204">
        <v>0</v>
      </c>
      <c r="P426" s="204">
        <v>0</v>
      </c>
      <c r="Q426" s="204">
        <v>0</v>
      </c>
      <c r="R426" s="204">
        <v>0</v>
      </c>
      <c r="S426" s="204">
        <v>0</v>
      </c>
      <c r="T426" s="204">
        <v>0</v>
      </c>
      <c r="U426" s="204">
        <v>0</v>
      </c>
      <c r="V426" s="204">
        <v>0</v>
      </c>
      <c r="W426" s="204">
        <v>0</v>
      </c>
      <c r="X426" s="204">
        <v>0</v>
      </c>
      <c r="Y426" s="204">
        <v>0</v>
      </c>
      <c r="Z426" s="204">
        <v>0</v>
      </c>
      <c r="AA426" s="204">
        <v>0</v>
      </c>
      <c r="AB426" s="204">
        <v>0</v>
      </c>
      <c r="AC426" s="204">
        <v>0</v>
      </c>
      <c r="AD426" s="204">
        <v>0</v>
      </c>
      <c r="AE426" s="204">
        <v>0</v>
      </c>
      <c r="AF426" s="204">
        <v>0</v>
      </c>
      <c r="AG426" s="204">
        <v>0</v>
      </c>
      <c r="AH426" s="204">
        <v>0</v>
      </c>
      <c r="AI426" s="204">
        <v>0</v>
      </c>
      <c r="AJ426" s="204">
        <v>0</v>
      </c>
      <c r="AK426" s="204">
        <v>0</v>
      </c>
      <c r="AL426" s="204">
        <v>0</v>
      </c>
      <c r="AM426" s="204">
        <v>0</v>
      </c>
      <c r="AN426" s="204">
        <v>0</v>
      </c>
      <c r="AO426" s="204">
        <v>0</v>
      </c>
      <c r="AP426" s="204">
        <v>0</v>
      </c>
      <c r="AQ426" s="204">
        <v>0</v>
      </c>
      <c r="AR426" s="204">
        <v>0</v>
      </c>
      <c r="AS426" s="204">
        <v>0</v>
      </c>
      <c r="AT426" s="204">
        <v>0</v>
      </c>
      <c r="AU426" s="204">
        <v>0</v>
      </c>
      <c r="AV426" s="204">
        <v>0</v>
      </c>
      <c r="AW426" s="204">
        <v>0</v>
      </c>
      <c r="AX426" s="204">
        <v>0</v>
      </c>
      <c r="AY426" s="204">
        <v>0</v>
      </c>
      <c r="AZ426" s="204">
        <v>0</v>
      </c>
      <c r="BA426" s="204">
        <v>0</v>
      </c>
      <c r="BB426" s="204">
        <v>0</v>
      </c>
      <c r="BC426" s="204">
        <v>0</v>
      </c>
      <c r="BD426" s="204">
        <v>0</v>
      </c>
      <c r="BE426" s="204">
        <v>0</v>
      </c>
      <c r="BF426" s="204">
        <v>0</v>
      </c>
      <c r="BG426" s="204">
        <v>0</v>
      </c>
      <c r="BH426" s="204">
        <v>1</v>
      </c>
      <c r="BI426" s="204">
        <v>0</v>
      </c>
      <c r="BJ426" s="204">
        <v>0</v>
      </c>
      <c r="BK426" s="204">
        <v>0</v>
      </c>
      <c r="BL426" s="204">
        <v>0</v>
      </c>
      <c r="BM426" s="204">
        <v>0</v>
      </c>
      <c r="BN426" s="204">
        <v>0</v>
      </c>
      <c r="BO426" s="204">
        <v>0</v>
      </c>
      <c r="BP426" s="204">
        <v>0</v>
      </c>
      <c r="BQ426" s="204">
        <v>0</v>
      </c>
      <c r="BR426" s="204">
        <v>0</v>
      </c>
      <c r="BS426" s="204">
        <v>0</v>
      </c>
      <c r="BT426" s="204">
        <v>0</v>
      </c>
      <c r="BU426" s="204">
        <v>0</v>
      </c>
      <c r="BV426" s="204">
        <v>0</v>
      </c>
      <c r="BW426" s="204">
        <v>0</v>
      </c>
      <c r="BX426" s="204">
        <v>0</v>
      </c>
      <c r="BY426" s="204">
        <v>1</v>
      </c>
      <c r="BZ426" s="204">
        <v>0</v>
      </c>
      <c r="CA426" s="204">
        <v>0</v>
      </c>
      <c r="CB426" s="204">
        <v>0</v>
      </c>
      <c r="CC426" s="205">
        <f t="shared" si="58"/>
        <v>2</v>
      </c>
      <c r="CD426" s="101"/>
      <c r="CE426" s="101"/>
      <c r="CF426" s="101"/>
      <c r="CG426" s="101"/>
      <c r="CH426" s="101"/>
      <c r="CI426" s="101"/>
    </row>
    <row r="427" spans="1:87" s="102" customFormat="1">
      <c r="A427" s="134" t="s">
        <v>1648</v>
      </c>
      <c r="B427" s="295" t="s">
        <v>57</v>
      </c>
      <c r="C427" s="296" t="s">
        <v>58</v>
      </c>
      <c r="D427" s="297">
        <v>53050</v>
      </c>
      <c r="E427" s="296" t="s">
        <v>1104</v>
      </c>
      <c r="F427" s="298" t="s">
        <v>1129</v>
      </c>
      <c r="G427" s="299" t="s">
        <v>1130</v>
      </c>
      <c r="H427" s="250">
        <v>0</v>
      </c>
      <c r="I427" s="250">
        <v>0</v>
      </c>
      <c r="J427" s="250">
        <v>0</v>
      </c>
      <c r="K427" s="250">
        <v>0</v>
      </c>
      <c r="L427" s="250">
        <v>0</v>
      </c>
      <c r="M427" s="250">
        <v>0</v>
      </c>
      <c r="N427" s="250">
        <v>0</v>
      </c>
      <c r="O427" s="250">
        <v>0</v>
      </c>
      <c r="P427" s="250">
        <v>0</v>
      </c>
      <c r="Q427" s="250">
        <v>0</v>
      </c>
      <c r="R427" s="250">
        <v>0</v>
      </c>
      <c r="S427" s="250">
        <v>0</v>
      </c>
      <c r="T427" s="250">
        <v>0</v>
      </c>
      <c r="U427" s="250">
        <v>0</v>
      </c>
      <c r="V427" s="250">
        <v>0</v>
      </c>
      <c r="W427" s="250">
        <v>0</v>
      </c>
      <c r="X427" s="250">
        <v>0</v>
      </c>
      <c r="Y427" s="250">
        <v>0</v>
      </c>
      <c r="Z427" s="250">
        <v>0</v>
      </c>
      <c r="AA427" s="250">
        <v>0</v>
      </c>
      <c r="AB427" s="250">
        <v>0</v>
      </c>
      <c r="AC427" s="250">
        <v>0</v>
      </c>
      <c r="AD427" s="250">
        <v>0</v>
      </c>
      <c r="AE427" s="250">
        <v>0</v>
      </c>
      <c r="AF427" s="250">
        <v>0</v>
      </c>
      <c r="AG427" s="250">
        <v>0</v>
      </c>
      <c r="AH427" s="250">
        <v>0</v>
      </c>
      <c r="AI427" s="250">
        <v>0</v>
      </c>
      <c r="AJ427" s="250">
        <v>0</v>
      </c>
      <c r="AK427" s="250">
        <v>0</v>
      </c>
      <c r="AL427" s="250">
        <v>0</v>
      </c>
      <c r="AM427" s="250">
        <v>0</v>
      </c>
      <c r="AN427" s="250">
        <v>0</v>
      </c>
      <c r="AO427" s="250">
        <v>0</v>
      </c>
      <c r="AP427" s="250">
        <v>0</v>
      </c>
      <c r="AQ427" s="250">
        <v>0</v>
      </c>
      <c r="AR427" s="250">
        <v>0</v>
      </c>
      <c r="AS427" s="250">
        <v>0</v>
      </c>
      <c r="AT427" s="250">
        <v>0</v>
      </c>
      <c r="AU427" s="250">
        <v>0</v>
      </c>
      <c r="AV427" s="250">
        <v>0</v>
      </c>
      <c r="AW427" s="250">
        <v>0</v>
      </c>
      <c r="AX427" s="250">
        <v>0</v>
      </c>
      <c r="AY427" s="250">
        <v>0</v>
      </c>
      <c r="AZ427" s="250">
        <v>0</v>
      </c>
      <c r="BA427" s="250">
        <v>0</v>
      </c>
      <c r="BB427" s="250">
        <v>0</v>
      </c>
      <c r="BC427" s="250">
        <v>0</v>
      </c>
      <c r="BD427" s="250">
        <v>0</v>
      </c>
      <c r="BE427" s="250">
        <v>0</v>
      </c>
      <c r="BF427" s="250">
        <v>0</v>
      </c>
      <c r="BG427" s="250">
        <v>0</v>
      </c>
      <c r="BH427" s="250">
        <v>0</v>
      </c>
      <c r="BI427" s="250">
        <v>0</v>
      </c>
      <c r="BJ427" s="250">
        <v>0</v>
      </c>
      <c r="BK427" s="250">
        <v>0</v>
      </c>
      <c r="BL427" s="250">
        <v>0</v>
      </c>
      <c r="BM427" s="250">
        <v>0</v>
      </c>
      <c r="BN427" s="250">
        <v>0</v>
      </c>
      <c r="BO427" s="250">
        <v>0</v>
      </c>
      <c r="BP427" s="250">
        <v>0</v>
      </c>
      <c r="BQ427" s="250">
        <v>0</v>
      </c>
      <c r="BR427" s="250">
        <v>0</v>
      </c>
      <c r="BS427" s="250">
        <v>0</v>
      </c>
      <c r="BT427" s="250">
        <v>0</v>
      </c>
      <c r="BU427" s="250">
        <v>0</v>
      </c>
      <c r="BV427" s="250">
        <v>0</v>
      </c>
      <c r="BW427" s="250">
        <v>0</v>
      </c>
      <c r="BX427" s="250">
        <v>0</v>
      </c>
      <c r="BY427" s="250">
        <v>0</v>
      </c>
      <c r="BZ427" s="250">
        <v>0</v>
      </c>
      <c r="CA427" s="250">
        <v>0</v>
      </c>
      <c r="CB427" s="250">
        <v>0</v>
      </c>
      <c r="CC427" s="205">
        <f t="shared" si="58"/>
        <v>0</v>
      </c>
      <c r="CD427" s="101"/>
      <c r="CE427" s="101"/>
      <c r="CF427" s="101"/>
      <c r="CG427" s="101"/>
      <c r="CH427" s="101"/>
      <c r="CI427" s="101"/>
    </row>
    <row r="428" spans="1:87" s="102" customFormat="1">
      <c r="A428" s="134" t="s">
        <v>1648</v>
      </c>
      <c r="B428" s="295" t="s">
        <v>57</v>
      </c>
      <c r="C428" s="296" t="s">
        <v>58</v>
      </c>
      <c r="D428" s="297">
        <v>53050</v>
      </c>
      <c r="E428" s="296" t="s">
        <v>1104</v>
      </c>
      <c r="F428" s="298" t="s">
        <v>1131</v>
      </c>
      <c r="G428" s="299" t="s">
        <v>1132</v>
      </c>
      <c r="H428" s="204">
        <v>0</v>
      </c>
      <c r="I428" s="204">
        <v>0</v>
      </c>
      <c r="J428" s="204">
        <v>0</v>
      </c>
      <c r="K428" s="204">
        <v>0</v>
      </c>
      <c r="L428" s="204">
        <v>0</v>
      </c>
      <c r="M428" s="204">
        <v>0</v>
      </c>
      <c r="N428" s="204">
        <v>0</v>
      </c>
      <c r="O428" s="204">
        <v>0</v>
      </c>
      <c r="P428" s="204">
        <v>0</v>
      </c>
      <c r="Q428" s="204">
        <v>0</v>
      </c>
      <c r="R428" s="204">
        <v>0</v>
      </c>
      <c r="S428" s="204">
        <v>0</v>
      </c>
      <c r="T428" s="204">
        <v>0</v>
      </c>
      <c r="U428" s="204">
        <v>0</v>
      </c>
      <c r="V428" s="204">
        <v>0</v>
      </c>
      <c r="W428" s="204">
        <v>0</v>
      </c>
      <c r="X428" s="204">
        <v>0</v>
      </c>
      <c r="Y428" s="204">
        <v>0</v>
      </c>
      <c r="Z428" s="204">
        <v>0</v>
      </c>
      <c r="AA428" s="204">
        <v>0</v>
      </c>
      <c r="AB428" s="204">
        <v>0</v>
      </c>
      <c r="AC428" s="204">
        <v>0</v>
      </c>
      <c r="AD428" s="204">
        <v>0</v>
      </c>
      <c r="AE428" s="204">
        <v>0</v>
      </c>
      <c r="AF428" s="204">
        <v>0</v>
      </c>
      <c r="AG428" s="204">
        <v>0</v>
      </c>
      <c r="AH428" s="204">
        <v>0</v>
      </c>
      <c r="AI428" s="204">
        <v>0</v>
      </c>
      <c r="AJ428" s="204">
        <v>0</v>
      </c>
      <c r="AK428" s="204">
        <v>0</v>
      </c>
      <c r="AL428" s="204">
        <v>0</v>
      </c>
      <c r="AM428" s="204">
        <v>0</v>
      </c>
      <c r="AN428" s="204">
        <v>0</v>
      </c>
      <c r="AO428" s="204">
        <v>0</v>
      </c>
      <c r="AP428" s="204">
        <v>0</v>
      </c>
      <c r="AQ428" s="204">
        <v>0</v>
      </c>
      <c r="AR428" s="204">
        <v>0</v>
      </c>
      <c r="AS428" s="204">
        <v>0</v>
      </c>
      <c r="AT428" s="204">
        <v>0</v>
      </c>
      <c r="AU428" s="204">
        <v>0</v>
      </c>
      <c r="AV428" s="204">
        <v>0</v>
      </c>
      <c r="AW428" s="204">
        <v>0</v>
      </c>
      <c r="AX428" s="204">
        <v>0</v>
      </c>
      <c r="AY428" s="204">
        <v>0</v>
      </c>
      <c r="AZ428" s="204">
        <v>0</v>
      </c>
      <c r="BA428" s="204">
        <v>0</v>
      </c>
      <c r="BB428" s="204">
        <v>0</v>
      </c>
      <c r="BC428" s="204">
        <v>0</v>
      </c>
      <c r="BD428" s="204">
        <v>0</v>
      </c>
      <c r="BE428" s="204">
        <v>0</v>
      </c>
      <c r="BF428" s="204">
        <v>0</v>
      </c>
      <c r="BG428" s="204">
        <v>0</v>
      </c>
      <c r="BH428" s="204">
        <v>0</v>
      </c>
      <c r="BI428" s="204">
        <v>0</v>
      </c>
      <c r="BJ428" s="204">
        <v>0</v>
      </c>
      <c r="BK428" s="204">
        <v>0</v>
      </c>
      <c r="BL428" s="204">
        <v>0</v>
      </c>
      <c r="BM428" s="204">
        <v>0</v>
      </c>
      <c r="BN428" s="204">
        <v>0</v>
      </c>
      <c r="BO428" s="204">
        <v>0</v>
      </c>
      <c r="BP428" s="204">
        <v>0</v>
      </c>
      <c r="BQ428" s="204">
        <v>0</v>
      </c>
      <c r="BR428" s="204">
        <v>0</v>
      </c>
      <c r="BS428" s="204">
        <v>0</v>
      </c>
      <c r="BT428" s="204">
        <v>0</v>
      </c>
      <c r="BU428" s="204">
        <v>0</v>
      </c>
      <c r="BV428" s="204">
        <v>1</v>
      </c>
      <c r="BW428" s="204">
        <v>0</v>
      </c>
      <c r="BX428" s="204">
        <v>0</v>
      </c>
      <c r="BY428" s="204">
        <v>0</v>
      </c>
      <c r="BZ428" s="204">
        <v>0</v>
      </c>
      <c r="CA428" s="204">
        <v>0</v>
      </c>
      <c r="CB428" s="204">
        <v>0</v>
      </c>
      <c r="CC428" s="205">
        <f t="shared" si="58"/>
        <v>1</v>
      </c>
      <c r="CD428" s="101"/>
      <c r="CE428" s="101"/>
      <c r="CF428" s="101"/>
      <c r="CG428" s="101"/>
      <c r="CH428" s="101"/>
      <c r="CI428" s="101"/>
    </row>
    <row r="429" spans="1:87" s="102" customFormat="1">
      <c r="A429" s="134" t="s">
        <v>1648</v>
      </c>
      <c r="B429" s="295" t="s">
        <v>57</v>
      </c>
      <c r="C429" s="296" t="s">
        <v>58</v>
      </c>
      <c r="D429" s="297">
        <v>53050</v>
      </c>
      <c r="E429" s="296" t="s">
        <v>1104</v>
      </c>
      <c r="F429" s="298" t="s">
        <v>1133</v>
      </c>
      <c r="G429" s="299" t="s">
        <v>1134</v>
      </c>
      <c r="H429" s="204">
        <v>0</v>
      </c>
      <c r="I429" s="204">
        <v>0</v>
      </c>
      <c r="J429" s="204">
        <v>0</v>
      </c>
      <c r="K429" s="204">
        <v>0</v>
      </c>
      <c r="L429" s="204">
        <v>54</v>
      </c>
      <c r="M429" s="204">
        <v>0</v>
      </c>
      <c r="N429" s="204">
        <v>0</v>
      </c>
      <c r="O429" s="204">
        <v>0</v>
      </c>
      <c r="P429" s="204">
        <v>0</v>
      </c>
      <c r="Q429" s="204">
        <v>0</v>
      </c>
      <c r="R429" s="204">
        <v>0</v>
      </c>
      <c r="S429" s="204">
        <v>0</v>
      </c>
      <c r="T429" s="204">
        <v>0</v>
      </c>
      <c r="U429" s="204">
        <v>0</v>
      </c>
      <c r="V429" s="204">
        <v>0</v>
      </c>
      <c r="W429" s="204">
        <v>0</v>
      </c>
      <c r="X429" s="204">
        <v>0</v>
      </c>
      <c r="Y429" s="204">
        <v>0</v>
      </c>
      <c r="Z429" s="204">
        <v>0</v>
      </c>
      <c r="AA429" s="204">
        <v>0</v>
      </c>
      <c r="AB429" s="204">
        <v>0</v>
      </c>
      <c r="AC429" s="204">
        <v>0</v>
      </c>
      <c r="AD429" s="204">
        <v>0</v>
      </c>
      <c r="AE429" s="204">
        <v>0</v>
      </c>
      <c r="AF429" s="204">
        <v>0</v>
      </c>
      <c r="AG429" s="204">
        <v>0</v>
      </c>
      <c r="AH429" s="204">
        <v>0</v>
      </c>
      <c r="AI429" s="204">
        <v>4</v>
      </c>
      <c r="AJ429" s="204">
        <v>0</v>
      </c>
      <c r="AK429" s="204">
        <v>0</v>
      </c>
      <c r="AL429" s="204">
        <v>0</v>
      </c>
      <c r="AM429" s="204">
        <v>0</v>
      </c>
      <c r="AN429" s="204">
        <v>0</v>
      </c>
      <c r="AO429" s="204">
        <v>0</v>
      </c>
      <c r="AP429" s="204">
        <v>0</v>
      </c>
      <c r="AQ429" s="204">
        <v>0</v>
      </c>
      <c r="AR429" s="204">
        <v>0</v>
      </c>
      <c r="AS429" s="204">
        <v>0</v>
      </c>
      <c r="AT429" s="204">
        <v>0</v>
      </c>
      <c r="AU429" s="204">
        <v>5</v>
      </c>
      <c r="AV429" s="204">
        <v>0</v>
      </c>
      <c r="AW429" s="204">
        <v>0</v>
      </c>
      <c r="AX429" s="204">
        <v>0</v>
      </c>
      <c r="AY429" s="204">
        <v>0</v>
      </c>
      <c r="AZ429" s="204">
        <v>0</v>
      </c>
      <c r="BA429" s="204">
        <v>1</v>
      </c>
      <c r="BB429" s="204">
        <v>0</v>
      </c>
      <c r="BC429" s="204">
        <v>0</v>
      </c>
      <c r="BD429" s="204">
        <v>3</v>
      </c>
      <c r="BE429" s="204">
        <v>0</v>
      </c>
      <c r="BF429" s="204">
        <v>0</v>
      </c>
      <c r="BG429" s="204">
        <v>0</v>
      </c>
      <c r="BH429" s="204">
        <v>6</v>
      </c>
      <c r="BI429" s="204">
        <v>0</v>
      </c>
      <c r="BJ429" s="204">
        <v>0</v>
      </c>
      <c r="BK429" s="204">
        <v>0</v>
      </c>
      <c r="BL429" s="204">
        <v>0</v>
      </c>
      <c r="BM429" s="204">
        <v>0</v>
      </c>
      <c r="BN429" s="204">
        <v>0</v>
      </c>
      <c r="BO429" s="204">
        <v>0</v>
      </c>
      <c r="BP429" s="204">
        <v>0</v>
      </c>
      <c r="BQ429" s="204">
        <v>0</v>
      </c>
      <c r="BR429" s="204">
        <v>0</v>
      </c>
      <c r="BS429" s="204">
        <v>0</v>
      </c>
      <c r="BT429" s="204">
        <v>0</v>
      </c>
      <c r="BU429" s="204">
        <v>4</v>
      </c>
      <c r="BV429" s="204">
        <v>5</v>
      </c>
      <c r="BW429" s="204">
        <v>21</v>
      </c>
      <c r="BX429" s="204">
        <v>0</v>
      </c>
      <c r="BY429" s="204">
        <v>21</v>
      </c>
      <c r="BZ429" s="204">
        <v>0</v>
      </c>
      <c r="CA429" s="204">
        <v>1</v>
      </c>
      <c r="CB429" s="204">
        <v>0</v>
      </c>
      <c r="CC429" s="205">
        <f t="shared" si="58"/>
        <v>125</v>
      </c>
      <c r="CD429" s="101"/>
      <c r="CE429" s="101"/>
      <c r="CF429" s="101"/>
      <c r="CG429" s="101"/>
      <c r="CH429" s="101"/>
      <c r="CI429" s="101"/>
    </row>
    <row r="430" spans="1:87" s="102" customFormat="1">
      <c r="A430" s="134" t="s">
        <v>1648</v>
      </c>
      <c r="B430" s="295" t="s">
        <v>57</v>
      </c>
      <c r="C430" s="296" t="s">
        <v>58</v>
      </c>
      <c r="D430" s="297">
        <v>53050</v>
      </c>
      <c r="E430" s="296" t="s">
        <v>1104</v>
      </c>
      <c r="F430" s="298" t="s">
        <v>1135</v>
      </c>
      <c r="G430" s="299" t="s">
        <v>1136</v>
      </c>
      <c r="H430" s="204">
        <v>0</v>
      </c>
      <c r="I430" s="204">
        <v>0</v>
      </c>
      <c r="J430" s="204">
        <v>0</v>
      </c>
      <c r="K430" s="204">
        <v>0</v>
      </c>
      <c r="L430" s="204">
        <v>0</v>
      </c>
      <c r="M430" s="204">
        <v>0</v>
      </c>
      <c r="N430" s="204">
        <v>0</v>
      </c>
      <c r="O430" s="204">
        <v>0</v>
      </c>
      <c r="P430" s="204">
        <v>0</v>
      </c>
      <c r="Q430" s="204">
        <v>0</v>
      </c>
      <c r="R430" s="204">
        <v>0</v>
      </c>
      <c r="S430" s="204">
        <v>0</v>
      </c>
      <c r="T430" s="204">
        <v>0</v>
      </c>
      <c r="U430" s="204">
        <v>0</v>
      </c>
      <c r="V430" s="204">
        <v>0</v>
      </c>
      <c r="W430" s="204">
        <v>0</v>
      </c>
      <c r="X430" s="204">
        <v>0</v>
      </c>
      <c r="Y430" s="204">
        <v>0</v>
      </c>
      <c r="Z430" s="204">
        <v>0</v>
      </c>
      <c r="AA430" s="204">
        <v>0</v>
      </c>
      <c r="AB430" s="204">
        <v>0</v>
      </c>
      <c r="AC430" s="204">
        <v>0</v>
      </c>
      <c r="AD430" s="204">
        <v>0</v>
      </c>
      <c r="AE430" s="204">
        <v>0</v>
      </c>
      <c r="AF430" s="204">
        <v>0</v>
      </c>
      <c r="AG430" s="204">
        <v>0</v>
      </c>
      <c r="AH430" s="204">
        <v>0</v>
      </c>
      <c r="AI430" s="204">
        <v>0</v>
      </c>
      <c r="AJ430" s="204">
        <v>0</v>
      </c>
      <c r="AK430" s="204">
        <v>0</v>
      </c>
      <c r="AL430" s="204">
        <v>0</v>
      </c>
      <c r="AM430" s="204">
        <v>0</v>
      </c>
      <c r="AN430" s="204">
        <v>0</v>
      </c>
      <c r="AO430" s="204">
        <v>0</v>
      </c>
      <c r="AP430" s="204">
        <v>0</v>
      </c>
      <c r="AQ430" s="204">
        <v>0</v>
      </c>
      <c r="AR430" s="204">
        <v>0</v>
      </c>
      <c r="AS430" s="204">
        <v>0</v>
      </c>
      <c r="AT430" s="204">
        <v>0</v>
      </c>
      <c r="AU430" s="204">
        <v>34</v>
      </c>
      <c r="AV430" s="204">
        <v>0</v>
      </c>
      <c r="AW430" s="204">
        <v>0</v>
      </c>
      <c r="AX430" s="204">
        <v>0</v>
      </c>
      <c r="AY430" s="204">
        <v>0</v>
      </c>
      <c r="AZ430" s="204">
        <v>0</v>
      </c>
      <c r="BA430" s="204">
        <v>0</v>
      </c>
      <c r="BB430" s="204">
        <v>0</v>
      </c>
      <c r="BC430" s="204">
        <v>0</v>
      </c>
      <c r="BD430" s="204">
        <v>0</v>
      </c>
      <c r="BE430" s="204">
        <v>0</v>
      </c>
      <c r="BF430" s="204">
        <v>0</v>
      </c>
      <c r="BG430" s="204">
        <v>0</v>
      </c>
      <c r="BH430" s="204">
        <v>13</v>
      </c>
      <c r="BI430" s="204">
        <v>0</v>
      </c>
      <c r="BJ430" s="204">
        <v>0</v>
      </c>
      <c r="BK430" s="204">
        <v>0</v>
      </c>
      <c r="BL430" s="204">
        <v>0</v>
      </c>
      <c r="BM430" s="204">
        <v>0</v>
      </c>
      <c r="BN430" s="204">
        <v>0</v>
      </c>
      <c r="BO430" s="204">
        <v>0</v>
      </c>
      <c r="BP430" s="204">
        <v>0</v>
      </c>
      <c r="BQ430" s="204">
        <v>0</v>
      </c>
      <c r="BR430" s="204">
        <v>0</v>
      </c>
      <c r="BS430" s="204">
        <v>0</v>
      </c>
      <c r="BT430" s="204">
        <v>0</v>
      </c>
      <c r="BU430" s="204">
        <v>1</v>
      </c>
      <c r="BV430" s="204">
        <v>0</v>
      </c>
      <c r="BW430" s="204">
        <v>7</v>
      </c>
      <c r="BX430" s="204">
        <v>0</v>
      </c>
      <c r="BY430" s="204">
        <v>0</v>
      </c>
      <c r="BZ430" s="204">
        <v>0</v>
      </c>
      <c r="CA430" s="204">
        <v>0</v>
      </c>
      <c r="CB430" s="204">
        <v>0</v>
      </c>
      <c r="CC430" s="205">
        <f t="shared" si="58"/>
        <v>55</v>
      </c>
      <c r="CD430" s="101"/>
      <c r="CE430" s="101"/>
      <c r="CF430" s="101"/>
      <c r="CG430" s="101"/>
      <c r="CH430" s="101"/>
      <c r="CI430" s="101"/>
    </row>
    <row r="431" spans="1:87" s="102" customFormat="1">
      <c r="A431" s="134" t="s">
        <v>1648</v>
      </c>
      <c r="B431" s="295" t="s">
        <v>57</v>
      </c>
      <c r="C431" s="296" t="s">
        <v>58</v>
      </c>
      <c r="D431" s="297">
        <v>53050</v>
      </c>
      <c r="E431" s="296" t="s">
        <v>1104</v>
      </c>
      <c r="F431" s="298" t="s">
        <v>1137</v>
      </c>
      <c r="G431" s="299" t="s">
        <v>1138</v>
      </c>
      <c r="H431" s="204">
        <v>0</v>
      </c>
      <c r="I431" s="204">
        <v>0</v>
      </c>
      <c r="J431" s="204">
        <v>0</v>
      </c>
      <c r="K431" s="204">
        <v>0</v>
      </c>
      <c r="L431" s="204">
        <v>0</v>
      </c>
      <c r="M431" s="204">
        <v>0</v>
      </c>
      <c r="N431" s="204">
        <v>0</v>
      </c>
      <c r="O431" s="204">
        <v>0</v>
      </c>
      <c r="P431" s="204">
        <v>0</v>
      </c>
      <c r="Q431" s="204">
        <v>0</v>
      </c>
      <c r="R431" s="204">
        <v>0</v>
      </c>
      <c r="S431" s="204">
        <v>0</v>
      </c>
      <c r="T431" s="204">
        <v>0</v>
      </c>
      <c r="U431" s="204">
        <v>0</v>
      </c>
      <c r="V431" s="204">
        <v>0</v>
      </c>
      <c r="W431" s="204">
        <v>0</v>
      </c>
      <c r="X431" s="204">
        <v>0</v>
      </c>
      <c r="Y431" s="204">
        <v>0</v>
      </c>
      <c r="Z431" s="204">
        <v>0</v>
      </c>
      <c r="AA431" s="204">
        <v>0</v>
      </c>
      <c r="AB431" s="204">
        <v>0</v>
      </c>
      <c r="AC431" s="204">
        <v>0</v>
      </c>
      <c r="AD431" s="204">
        <v>0</v>
      </c>
      <c r="AE431" s="204">
        <v>0</v>
      </c>
      <c r="AF431" s="204">
        <v>0</v>
      </c>
      <c r="AG431" s="204">
        <v>0</v>
      </c>
      <c r="AH431" s="204">
        <v>0</v>
      </c>
      <c r="AI431" s="204">
        <v>1</v>
      </c>
      <c r="AJ431" s="204">
        <v>0</v>
      </c>
      <c r="AK431" s="204">
        <v>0</v>
      </c>
      <c r="AL431" s="204">
        <v>0</v>
      </c>
      <c r="AM431" s="204">
        <v>0</v>
      </c>
      <c r="AN431" s="204">
        <v>0</v>
      </c>
      <c r="AO431" s="204">
        <v>0</v>
      </c>
      <c r="AP431" s="204">
        <v>0</v>
      </c>
      <c r="AQ431" s="204">
        <v>0</v>
      </c>
      <c r="AR431" s="204">
        <v>0</v>
      </c>
      <c r="AS431" s="204">
        <v>0</v>
      </c>
      <c r="AT431" s="204">
        <v>0</v>
      </c>
      <c r="AU431" s="204">
        <v>0</v>
      </c>
      <c r="AV431" s="204">
        <v>0</v>
      </c>
      <c r="AW431" s="204">
        <v>0</v>
      </c>
      <c r="AX431" s="204">
        <v>0</v>
      </c>
      <c r="AY431" s="204">
        <v>0</v>
      </c>
      <c r="AZ431" s="204">
        <v>0</v>
      </c>
      <c r="BA431" s="204">
        <v>0</v>
      </c>
      <c r="BB431" s="204">
        <v>0</v>
      </c>
      <c r="BC431" s="204">
        <v>0</v>
      </c>
      <c r="BD431" s="204">
        <v>0</v>
      </c>
      <c r="BE431" s="204">
        <v>0</v>
      </c>
      <c r="BF431" s="204">
        <v>0</v>
      </c>
      <c r="BG431" s="204">
        <v>0</v>
      </c>
      <c r="BH431" s="204">
        <v>2</v>
      </c>
      <c r="BI431" s="204">
        <v>0</v>
      </c>
      <c r="BJ431" s="204">
        <v>0</v>
      </c>
      <c r="BK431" s="204">
        <v>0</v>
      </c>
      <c r="BL431" s="204">
        <v>0</v>
      </c>
      <c r="BM431" s="204">
        <v>0</v>
      </c>
      <c r="BN431" s="204">
        <v>0</v>
      </c>
      <c r="BO431" s="204">
        <v>0</v>
      </c>
      <c r="BP431" s="204">
        <v>0</v>
      </c>
      <c r="BQ431" s="204">
        <v>0</v>
      </c>
      <c r="BR431" s="204">
        <v>0</v>
      </c>
      <c r="BS431" s="204">
        <v>0</v>
      </c>
      <c r="BT431" s="204">
        <v>0</v>
      </c>
      <c r="BU431" s="204">
        <v>0</v>
      </c>
      <c r="BV431" s="204">
        <v>5</v>
      </c>
      <c r="BW431" s="204">
        <v>0</v>
      </c>
      <c r="BX431" s="204">
        <v>0</v>
      </c>
      <c r="BY431" s="204">
        <v>0</v>
      </c>
      <c r="BZ431" s="204">
        <v>0</v>
      </c>
      <c r="CA431" s="204">
        <v>0</v>
      </c>
      <c r="CB431" s="204">
        <v>0</v>
      </c>
      <c r="CC431" s="205">
        <f t="shared" si="58"/>
        <v>8</v>
      </c>
      <c r="CD431" s="101"/>
      <c r="CE431" s="101"/>
      <c r="CF431" s="101"/>
      <c r="CG431" s="101"/>
      <c r="CH431" s="101"/>
      <c r="CI431" s="101"/>
    </row>
    <row r="432" spans="1:87" s="102" customFormat="1">
      <c r="A432" s="134" t="s">
        <v>1648</v>
      </c>
      <c r="B432" s="295" t="s">
        <v>57</v>
      </c>
      <c r="C432" s="296" t="s">
        <v>58</v>
      </c>
      <c r="D432" s="297">
        <v>53050</v>
      </c>
      <c r="E432" s="296" t="s">
        <v>1104</v>
      </c>
      <c r="F432" s="298" t="s">
        <v>1139</v>
      </c>
      <c r="G432" s="299" t="s">
        <v>1140</v>
      </c>
      <c r="H432" s="250">
        <v>0</v>
      </c>
      <c r="I432" s="250">
        <v>0</v>
      </c>
      <c r="J432" s="250">
        <v>0</v>
      </c>
      <c r="K432" s="250">
        <v>0</v>
      </c>
      <c r="L432" s="250">
        <v>0</v>
      </c>
      <c r="M432" s="250">
        <v>0</v>
      </c>
      <c r="N432" s="250">
        <v>0</v>
      </c>
      <c r="O432" s="250">
        <v>0</v>
      </c>
      <c r="P432" s="250">
        <v>0</v>
      </c>
      <c r="Q432" s="250">
        <v>0</v>
      </c>
      <c r="R432" s="250">
        <v>0</v>
      </c>
      <c r="S432" s="250">
        <v>0</v>
      </c>
      <c r="T432" s="250">
        <v>0</v>
      </c>
      <c r="U432" s="250">
        <v>0</v>
      </c>
      <c r="V432" s="250">
        <v>0</v>
      </c>
      <c r="W432" s="250">
        <v>0</v>
      </c>
      <c r="X432" s="250">
        <v>0</v>
      </c>
      <c r="Y432" s="250">
        <v>0</v>
      </c>
      <c r="Z432" s="250">
        <v>0</v>
      </c>
      <c r="AA432" s="250">
        <v>0</v>
      </c>
      <c r="AB432" s="250">
        <v>0</v>
      </c>
      <c r="AC432" s="250">
        <v>0</v>
      </c>
      <c r="AD432" s="250">
        <v>0</v>
      </c>
      <c r="AE432" s="250">
        <v>0</v>
      </c>
      <c r="AF432" s="250">
        <v>0</v>
      </c>
      <c r="AG432" s="250">
        <v>0</v>
      </c>
      <c r="AH432" s="250">
        <v>0</v>
      </c>
      <c r="AI432" s="250">
        <v>0</v>
      </c>
      <c r="AJ432" s="250">
        <v>0</v>
      </c>
      <c r="AK432" s="250">
        <v>0</v>
      </c>
      <c r="AL432" s="250">
        <v>0</v>
      </c>
      <c r="AM432" s="250">
        <v>0</v>
      </c>
      <c r="AN432" s="250">
        <v>0</v>
      </c>
      <c r="AO432" s="250">
        <v>0</v>
      </c>
      <c r="AP432" s="250">
        <v>0</v>
      </c>
      <c r="AQ432" s="250">
        <v>0</v>
      </c>
      <c r="AR432" s="250">
        <v>0</v>
      </c>
      <c r="AS432" s="250">
        <v>0</v>
      </c>
      <c r="AT432" s="250">
        <v>0</v>
      </c>
      <c r="AU432" s="250">
        <v>0</v>
      </c>
      <c r="AV432" s="250">
        <v>0</v>
      </c>
      <c r="AW432" s="250">
        <v>0</v>
      </c>
      <c r="AX432" s="250">
        <v>0</v>
      </c>
      <c r="AY432" s="250">
        <v>0</v>
      </c>
      <c r="AZ432" s="250">
        <v>0</v>
      </c>
      <c r="BA432" s="250">
        <v>0</v>
      </c>
      <c r="BB432" s="250">
        <v>0</v>
      </c>
      <c r="BC432" s="250">
        <v>0</v>
      </c>
      <c r="BD432" s="250">
        <v>0</v>
      </c>
      <c r="BE432" s="250">
        <v>0</v>
      </c>
      <c r="BF432" s="250">
        <v>0</v>
      </c>
      <c r="BG432" s="250">
        <v>0</v>
      </c>
      <c r="BH432" s="250">
        <v>0</v>
      </c>
      <c r="BI432" s="250">
        <v>0</v>
      </c>
      <c r="BJ432" s="250">
        <v>0</v>
      </c>
      <c r="BK432" s="250">
        <v>0</v>
      </c>
      <c r="BL432" s="250">
        <v>0</v>
      </c>
      <c r="BM432" s="250">
        <v>0</v>
      </c>
      <c r="BN432" s="250">
        <v>0</v>
      </c>
      <c r="BO432" s="250">
        <v>0</v>
      </c>
      <c r="BP432" s="250">
        <v>0</v>
      </c>
      <c r="BQ432" s="250">
        <v>0</v>
      </c>
      <c r="BR432" s="250">
        <v>0</v>
      </c>
      <c r="BS432" s="250">
        <v>0</v>
      </c>
      <c r="BT432" s="250">
        <v>0</v>
      </c>
      <c r="BU432" s="250">
        <v>0</v>
      </c>
      <c r="BV432" s="250">
        <v>0</v>
      </c>
      <c r="BW432" s="250">
        <v>0</v>
      </c>
      <c r="BX432" s="250">
        <v>0</v>
      </c>
      <c r="BY432" s="250">
        <v>0</v>
      </c>
      <c r="BZ432" s="250">
        <v>0</v>
      </c>
      <c r="CA432" s="250">
        <v>0</v>
      </c>
      <c r="CB432" s="250">
        <v>0</v>
      </c>
      <c r="CC432" s="205">
        <f t="shared" si="58"/>
        <v>0</v>
      </c>
      <c r="CD432" s="101"/>
      <c r="CE432" s="101"/>
      <c r="CF432" s="101"/>
      <c r="CG432" s="101"/>
      <c r="CH432" s="101"/>
      <c r="CI432" s="101"/>
    </row>
    <row r="433" spans="1:87" s="102" customFormat="1">
      <c r="A433" s="134" t="s">
        <v>1648</v>
      </c>
      <c r="B433" s="295" t="s">
        <v>57</v>
      </c>
      <c r="C433" s="296" t="s">
        <v>58</v>
      </c>
      <c r="D433" s="297">
        <v>53050</v>
      </c>
      <c r="E433" s="296" t="s">
        <v>1104</v>
      </c>
      <c r="F433" s="298" t="s">
        <v>1141</v>
      </c>
      <c r="G433" s="299" t="s">
        <v>1142</v>
      </c>
      <c r="H433" s="204">
        <v>0</v>
      </c>
      <c r="I433" s="204">
        <v>0</v>
      </c>
      <c r="J433" s="204">
        <v>0</v>
      </c>
      <c r="K433" s="204">
        <v>0</v>
      </c>
      <c r="L433" s="204">
        <v>0</v>
      </c>
      <c r="M433" s="204">
        <v>0</v>
      </c>
      <c r="N433" s="204">
        <v>0</v>
      </c>
      <c r="O433" s="204">
        <v>0</v>
      </c>
      <c r="P433" s="204">
        <v>0</v>
      </c>
      <c r="Q433" s="204">
        <v>21315.23</v>
      </c>
      <c r="R433" s="204">
        <v>0</v>
      </c>
      <c r="S433" s="204">
        <v>0</v>
      </c>
      <c r="T433" s="204">
        <v>0</v>
      </c>
      <c r="U433" s="204">
        <v>0</v>
      </c>
      <c r="V433" s="204">
        <v>0</v>
      </c>
      <c r="W433" s="204">
        <v>0</v>
      </c>
      <c r="X433" s="204">
        <v>0</v>
      </c>
      <c r="Y433" s="204">
        <v>0</v>
      </c>
      <c r="Z433" s="204">
        <v>0</v>
      </c>
      <c r="AA433" s="204">
        <v>0</v>
      </c>
      <c r="AB433" s="204">
        <v>0</v>
      </c>
      <c r="AC433" s="204">
        <v>0</v>
      </c>
      <c r="AD433" s="204">
        <v>0</v>
      </c>
      <c r="AE433" s="204">
        <v>0</v>
      </c>
      <c r="AF433" s="204">
        <v>0</v>
      </c>
      <c r="AG433" s="204">
        <v>0</v>
      </c>
      <c r="AH433" s="204">
        <v>0</v>
      </c>
      <c r="AI433" s="204">
        <v>30802.22</v>
      </c>
      <c r="AJ433" s="204">
        <v>16</v>
      </c>
      <c r="AK433" s="204">
        <v>18</v>
      </c>
      <c r="AL433" s="204">
        <v>0</v>
      </c>
      <c r="AM433" s="204">
        <v>0</v>
      </c>
      <c r="AN433" s="204">
        <v>31</v>
      </c>
      <c r="AO433" s="204">
        <v>1362806.98</v>
      </c>
      <c r="AP433" s="204">
        <v>5142.74</v>
      </c>
      <c r="AQ433" s="204">
        <v>79</v>
      </c>
      <c r="AR433" s="204">
        <v>0</v>
      </c>
      <c r="AS433" s="204">
        <v>0</v>
      </c>
      <c r="AT433" s="204">
        <v>0</v>
      </c>
      <c r="AU433" s="204">
        <v>0</v>
      </c>
      <c r="AV433" s="204">
        <v>0</v>
      </c>
      <c r="AW433" s="204">
        <v>0</v>
      </c>
      <c r="AX433" s="204">
        <v>0</v>
      </c>
      <c r="AY433" s="204">
        <v>0</v>
      </c>
      <c r="AZ433" s="204">
        <v>0</v>
      </c>
      <c r="BA433" s="204">
        <v>4867.7299999999996</v>
      </c>
      <c r="BB433" s="204">
        <v>0</v>
      </c>
      <c r="BC433" s="204">
        <v>0</v>
      </c>
      <c r="BD433" s="204">
        <v>14576.49</v>
      </c>
      <c r="BE433" s="204">
        <v>0</v>
      </c>
      <c r="BF433" s="204">
        <v>0</v>
      </c>
      <c r="BG433" s="204">
        <v>0</v>
      </c>
      <c r="BH433" s="204">
        <v>0</v>
      </c>
      <c r="BI433" s="204">
        <v>0</v>
      </c>
      <c r="BJ433" s="204">
        <v>0</v>
      </c>
      <c r="BK433" s="204">
        <v>0</v>
      </c>
      <c r="BL433" s="204">
        <v>7</v>
      </c>
      <c r="BM433" s="204">
        <v>0</v>
      </c>
      <c r="BN433" s="204">
        <v>0</v>
      </c>
      <c r="BO433" s="204">
        <v>0</v>
      </c>
      <c r="BP433" s="204">
        <v>0</v>
      </c>
      <c r="BQ433" s="204">
        <v>100</v>
      </c>
      <c r="BR433" s="204">
        <v>0</v>
      </c>
      <c r="BS433" s="204">
        <v>0</v>
      </c>
      <c r="BT433" s="204">
        <v>0</v>
      </c>
      <c r="BU433" s="204">
        <v>7</v>
      </c>
      <c r="BV433" s="204">
        <v>37651.629999999997</v>
      </c>
      <c r="BW433" s="204">
        <v>0</v>
      </c>
      <c r="BX433" s="204">
        <v>0</v>
      </c>
      <c r="BY433" s="204">
        <v>31</v>
      </c>
      <c r="BZ433" s="204">
        <v>0</v>
      </c>
      <c r="CA433" s="204">
        <v>40724.53</v>
      </c>
      <c r="CB433" s="204">
        <v>0</v>
      </c>
      <c r="CC433" s="205">
        <f t="shared" si="58"/>
        <v>1518176.5499999998</v>
      </c>
      <c r="CD433" s="101"/>
      <c r="CE433" s="101"/>
      <c r="CF433" s="101"/>
      <c r="CG433" s="101"/>
      <c r="CH433" s="101"/>
      <c r="CI433" s="101"/>
    </row>
    <row r="434" spans="1:87" s="102" customFormat="1">
      <c r="A434" s="134" t="s">
        <v>1648</v>
      </c>
      <c r="B434" s="295" t="s">
        <v>57</v>
      </c>
      <c r="C434" s="296" t="s">
        <v>58</v>
      </c>
      <c r="D434" s="297">
        <v>53050</v>
      </c>
      <c r="E434" s="296" t="s">
        <v>1104</v>
      </c>
      <c r="F434" s="298" t="s">
        <v>1143</v>
      </c>
      <c r="G434" s="299" t="s">
        <v>1144</v>
      </c>
      <c r="H434" s="250">
        <v>0</v>
      </c>
      <c r="I434" s="250">
        <v>0</v>
      </c>
      <c r="J434" s="250">
        <v>0</v>
      </c>
      <c r="K434" s="250">
        <v>0</v>
      </c>
      <c r="L434" s="250">
        <v>0</v>
      </c>
      <c r="M434" s="250">
        <v>0</v>
      </c>
      <c r="N434" s="250">
        <v>0</v>
      </c>
      <c r="O434" s="250">
        <v>0</v>
      </c>
      <c r="P434" s="250">
        <v>0</v>
      </c>
      <c r="Q434" s="250">
        <v>0</v>
      </c>
      <c r="R434" s="250">
        <v>0</v>
      </c>
      <c r="S434" s="250">
        <v>0</v>
      </c>
      <c r="T434" s="250">
        <v>0</v>
      </c>
      <c r="U434" s="250">
        <v>0</v>
      </c>
      <c r="V434" s="250">
        <v>0</v>
      </c>
      <c r="W434" s="250">
        <v>0</v>
      </c>
      <c r="X434" s="250">
        <v>0</v>
      </c>
      <c r="Y434" s="250">
        <v>0</v>
      </c>
      <c r="Z434" s="250">
        <v>0</v>
      </c>
      <c r="AA434" s="250">
        <v>0</v>
      </c>
      <c r="AB434" s="250">
        <v>0</v>
      </c>
      <c r="AC434" s="250">
        <v>0</v>
      </c>
      <c r="AD434" s="250">
        <v>0</v>
      </c>
      <c r="AE434" s="250">
        <v>0</v>
      </c>
      <c r="AF434" s="250">
        <v>0</v>
      </c>
      <c r="AG434" s="250">
        <v>0</v>
      </c>
      <c r="AH434" s="250">
        <v>0</v>
      </c>
      <c r="AI434" s="250">
        <v>0</v>
      </c>
      <c r="AJ434" s="250">
        <v>0</v>
      </c>
      <c r="AK434" s="250">
        <v>0</v>
      </c>
      <c r="AL434" s="250">
        <v>0</v>
      </c>
      <c r="AM434" s="250">
        <v>0</v>
      </c>
      <c r="AN434" s="250">
        <v>0</v>
      </c>
      <c r="AO434" s="250">
        <v>0</v>
      </c>
      <c r="AP434" s="250">
        <v>0</v>
      </c>
      <c r="AQ434" s="250">
        <v>0</v>
      </c>
      <c r="AR434" s="250">
        <v>0</v>
      </c>
      <c r="AS434" s="250">
        <v>0</v>
      </c>
      <c r="AT434" s="250">
        <v>0</v>
      </c>
      <c r="AU434" s="250">
        <v>0</v>
      </c>
      <c r="AV434" s="250">
        <v>0</v>
      </c>
      <c r="AW434" s="250">
        <v>0</v>
      </c>
      <c r="AX434" s="250">
        <v>0</v>
      </c>
      <c r="AY434" s="250">
        <v>0</v>
      </c>
      <c r="AZ434" s="250">
        <v>0</v>
      </c>
      <c r="BA434" s="250">
        <v>0</v>
      </c>
      <c r="BB434" s="250">
        <v>0</v>
      </c>
      <c r="BC434" s="250">
        <v>0</v>
      </c>
      <c r="BD434" s="250">
        <v>0</v>
      </c>
      <c r="BE434" s="250">
        <v>0</v>
      </c>
      <c r="BF434" s="250">
        <v>0</v>
      </c>
      <c r="BG434" s="250">
        <v>0</v>
      </c>
      <c r="BH434" s="250">
        <v>0</v>
      </c>
      <c r="BI434" s="250">
        <v>0</v>
      </c>
      <c r="BJ434" s="250">
        <v>0</v>
      </c>
      <c r="BK434" s="250">
        <v>0</v>
      </c>
      <c r="BL434" s="250">
        <v>0</v>
      </c>
      <c r="BM434" s="250">
        <v>0</v>
      </c>
      <c r="BN434" s="250">
        <v>0</v>
      </c>
      <c r="BO434" s="250">
        <v>0</v>
      </c>
      <c r="BP434" s="250">
        <v>0</v>
      </c>
      <c r="BQ434" s="250">
        <v>0</v>
      </c>
      <c r="BR434" s="250">
        <v>0</v>
      </c>
      <c r="BS434" s="250">
        <v>0</v>
      </c>
      <c r="BT434" s="250">
        <v>0</v>
      </c>
      <c r="BU434" s="250">
        <v>0</v>
      </c>
      <c r="BV434" s="250">
        <v>0</v>
      </c>
      <c r="BW434" s="250">
        <v>0</v>
      </c>
      <c r="BX434" s="250">
        <v>0</v>
      </c>
      <c r="BY434" s="250">
        <v>0</v>
      </c>
      <c r="BZ434" s="250">
        <v>0</v>
      </c>
      <c r="CA434" s="250">
        <v>0</v>
      </c>
      <c r="CB434" s="250">
        <v>0</v>
      </c>
      <c r="CC434" s="205">
        <f t="shared" si="58"/>
        <v>0</v>
      </c>
      <c r="CD434" s="101"/>
      <c r="CE434" s="101"/>
      <c r="CF434" s="101"/>
      <c r="CG434" s="101"/>
      <c r="CH434" s="101"/>
      <c r="CI434" s="101"/>
    </row>
    <row r="435" spans="1:87" s="102" customFormat="1">
      <c r="A435" s="134" t="s">
        <v>1648</v>
      </c>
      <c r="B435" s="295" t="s">
        <v>57</v>
      </c>
      <c r="C435" s="296" t="s">
        <v>58</v>
      </c>
      <c r="D435" s="297"/>
      <c r="E435" s="296"/>
      <c r="F435" s="298" t="s">
        <v>1145</v>
      </c>
      <c r="G435" s="299" t="s">
        <v>1146</v>
      </c>
      <c r="H435" s="250">
        <v>0</v>
      </c>
      <c r="I435" s="250">
        <v>0</v>
      </c>
      <c r="J435" s="250">
        <v>0</v>
      </c>
      <c r="K435" s="250">
        <v>0</v>
      </c>
      <c r="L435" s="250">
        <v>0</v>
      </c>
      <c r="M435" s="250">
        <v>0</v>
      </c>
      <c r="N435" s="250">
        <v>0</v>
      </c>
      <c r="O435" s="250">
        <v>0</v>
      </c>
      <c r="P435" s="250">
        <v>0</v>
      </c>
      <c r="Q435" s="250">
        <v>0</v>
      </c>
      <c r="R435" s="250">
        <v>0</v>
      </c>
      <c r="S435" s="250">
        <v>0</v>
      </c>
      <c r="T435" s="250">
        <v>0</v>
      </c>
      <c r="U435" s="250">
        <v>0</v>
      </c>
      <c r="V435" s="250">
        <v>0</v>
      </c>
      <c r="W435" s="250">
        <v>0</v>
      </c>
      <c r="X435" s="250">
        <v>0</v>
      </c>
      <c r="Y435" s="250">
        <v>0</v>
      </c>
      <c r="Z435" s="250">
        <v>0</v>
      </c>
      <c r="AA435" s="250">
        <v>0</v>
      </c>
      <c r="AB435" s="250">
        <v>0</v>
      </c>
      <c r="AC435" s="250">
        <v>0</v>
      </c>
      <c r="AD435" s="250">
        <v>0</v>
      </c>
      <c r="AE435" s="250">
        <v>0</v>
      </c>
      <c r="AF435" s="250">
        <v>0</v>
      </c>
      <c r="AG435" s="250">
        <v>0</v>
      </c>
      <c r="AH435" s="250">
        <v>0</v>
      </c>
      <c r="AI435" s="250">
        <v>0</v>
      </c>
      <c r="AJ435" s="250">
        <v>0</v>
      </c>
      <c r="AK435" s="250">
        <v>0</v>
      </c>
      <c r="AL435" s="250">
        <v>0</v>
      </c>
      <c r="AM435" s="250">
        <v>0</v>
      </c>
      <c r="AN435" s="250">
        <v>0</v>
      </c>
      <c r="AO435" s="250">
        <v>0</v>
      </c>
      <c r="AP435" s="250">
        <v>0</v>
      </c>
      <c r="AQ435" s="250">
        <v>0</v>
      </c>
      <c r="AR435" s="250">
        <v>0</v>
      </c>
      <c r="AS435" s="250">
        <v>0</v>
      </c>
      <c r="AT435" s="250">
        <v>0</v>
      </c>
      <c r="AU435" s="250">
        <v>0</v>
      </c>
      <c r="AV435" s="250">
        <v>0</v>
      </c>
      <c r="AW435" s="250">
        <v>0</v>
      </c>
      <c r="AX435" s="250">
        <v>0</v>
      </c>
      <c r="AY435" s="250">
        <v>0</v>
      </c>
      <c r="AZ435" s="250">
        <v>0</v>
      </c>
      <c r="BA435" s="250">
        <v>0</v>
      </c>
      <c r="BB435" s="250">
        <v>0</v>
      </c>
      <c r="BC435" s="250">
        <v>0</v>
      </c>
      <c r="BD435" s="250">
        <v>0</v>
      </c>
      <c r="BE435" s="250">
        <v>0</v>
      </c>
      <c r="BF435" s="250">
        <v>0</v>
      </c>
      <c r="BG435" s="250">
        <v>0</v>
      </c>
      <c r="BH435" s="250">
        <v>0</v>
      </c>
      <c r="BI435" s="250">
        <v>0</v>
      </c>
      <c r="BJ435" s="250">
        <v>0</v>
      </c>
      <c r="BK435" s="250">
        <v>0</v>
      </c>
      <c r="BL435" s="250">
        <v>0</v>
      </c>
      <c r="BM435" s="250">
        <v>0</v>
      </c>
      <c r="BN435" s="250">
        <v>0</v>
      </c>
      <c r="BO435" s="250">
        <v>0</v>
      </c>
      <c r="BP435" s="250">
        <v>0</v>
      </c>
      <c r="BQ435" s="250">
        <v>0</v>
      </c>
      <c r="BR435" s="250">
        <v>0</v>
      </c>
      <c r="BS435" s="250">
        <v>0</v>
      </c>
      <c r="BT435" s="250">
        <v>0</v>
      </c>
      <c r="BU435" s="250">
        <v>0</v>
      </c>
      <c r="BV435" s="250">
        <v>0</v>
      </c>
      <c r="BW435" s="250">
        <v>0</v>
      </c>
      <c r="BX435" s="250">
        <v>0</v>
      </c>
      <c r="BY435" s="250">
        <v>0</v>
      </c>
      <c r="BZ435" s="250">
        <v>0</v>
      </c>
      <c r="CA435" s="250">
        <v>0</v>
      </c>
      <c r="CB435" s="250">
        <v>0</v>
      </c>
      <c r="CC435" s="205">
        <f t="shared" si="58"/>
        <v>0</v>
      </c>
      <c r="CD435" s="101"/>
      <c r="CE435" s="101"/>
      <c r="CF435" s="101"/>
      <c r="CG435" s="101"/>
      <c r="CH435" s="101"/>
      <c r="CI435" s="101"/>
    </row>
    <row r="436" spans="1:87" s="102" customFormat="1">
      <c r="A436" s="134" t="s">
        <v>1648</v>
      </c>
      <c r="B436" s="295" t="s">
        <v>57</v>
      </c>
      <c r="C436" s="296" t="s">
        <v>58</v>
      </c>
      <c r="D436" s="297"/>
      <c r="E436" s="296"/>
      <c r="F436" s="298" t="s">
        <v>1147</v>
      </c>
      <c r="G436" s="299" t="s">
        <v>1148</v>
      </c>
      <c r="H436" s="250">
        <v>0</v>
      </c>
      <c r="I436" s="250">
        <v>0</v>
      </c>
      <c r="J436" s="250">
        <v>0</v>
      </c>
      <c r="K436" s="250">
        <v>0</v>
      </c>
      <c r="L436" s="250">
        <v>0</v>
      </c>
      <c r="M436" s="250">
        <v>0</v>
      </c>
      <c r="N436" s="250">
        <v>0</v>
      </c>
      <c r="O436" s="250">
        <v>0</v>
      </c>
      <c r="P436" s="250">
        <v>0</v>
      </c>
      <c r="Q436" s="250">
        <v>0</v>
      </c>
      <c r="R436" s="250">
        <v>0</v>
      </c>
      <c r="S436" s="250">
        <v>0</v>
      </c>
      <c r="T436" s="250">
        <v>0</v>
      </c>
      <c r="U436" s="250">
        <v>0</v>
      </c>
      <c r="V436" s="250">
        <v>0</v>
      </c>
      <c r="W436" s="250">
        <v>0</v>
      </c>
      <c r="X436" s="250">
        <v>0</v>
      </c>
      <c r="Y436" s="250">
        <v>0</v>
      </c>
      <c r="Z436" s="250">
        <v>0</v>
      </c>
      <c r="AA436" s="250">
        <v>0</v>
      </c>
      <c r="AB436" s="250">
        <v>0</v>
      </c>
      <c r="AC436" s="250">
        <v>0</v>
      </c>
      <c r="AD436" s="250">
        <v>0</v>
      </c>
      <c r="AE436" s="250">
        <v>0</v>
      </c>
      <c r="AF436" s="250">
        <v>0</v>
      </c>
      <c r="AG436" s="250">
        <v>0</v>
      </c>
      <c r="AH436" s="250">
        <v>0</v>
      </c>
      <c r="AI436" s="250">
        <v>0</v>
      </c>
      <c r="AJ436" s="250">
        <v>0</v>
      </c>
      <c r="AK436" s="250">
        <v>0</v>
      </c>
      <c r="AL436" s="250">
        <v>0</v>
      </c>
      <c r="AM436" s="250">
        <v>0</v>
      </c>
      <c r="AN436" s="250">
        <v>0</v>
      </c>
      <c r="AO436" s="250">
        <v>0</v>
      </c>
      <c r="AP436" s="250">
        <v>0</v>
      </c>
      <c r="AQ436" s="250">
        <v>0</v>
      </c>
      <c r="AR436" s="250">
        <v>0</v>
      </c>
      <c r="AS436" s="250">
        <v>0</v>
      </c>
      <c r="AT436" s="250">
        <v>0</v>
      </c>
      <c r="AU436" s="250">
        <v>0</v>
      </c>
      <c r="AV436" s="250">
        <v>0</v>
      </c>
      <c r="AW436" s="250">
        <v>0</v>
      </c>
      <c r="AX436" s="250">
        <v>0</v>
      </c>
      <c r="AY436" s="250">
        <v>0</v>
      </c>
      <c r="AZ436" s="250">
        <v>0</v>
      </c>
      <c r="BA436" s="250">
        <v>0</v>
      </c>
      <c r="BB436" s="250">
        <v>0</v>
      </c>
      <c r="BC436" s="250">
        <v>0</v>
      </c>
      <c r="BD436" s="250">
        <v>0</v>
      </c>
      <c r="BE436" s="250">
        <v>0</v>
      </c>
      <c r="BF436" s="250">
        <v>0</v>
      </c>
      <c r="BG436" s="250">
        <v>0</v>
      </c>
      <c r="BH436" s="250">
        <v>0</v>
      </c>
      <c r="BI436" s="250">
        <v>0</v>
      </c>
      <c r="BJ436" s="250">
        <v>0</v>
      </c>
      <c r="BK436" s="250">
        <v>0</v>
      </c>
      <c r="BL436" s="250">
        <v>0</v>
      </c>
      <c r="BM436" s="250">
        <v>0</v>
      </c>
      <c r="BN436" s="250">
        <v>0</v>
      </c>
      <c r="BO436" s="250">
        <v>0</v>
      </c>
      <c r="BP436" s="250">
        <v>0</v>
      </c>
      <c r="BQ436" s="250">
        <v>0</v>
      </c>
      <c r="BR436" s="250">
        <v>0</v>
      </c>
      <c r="BS436" s="250">
        <v>0</v>
      </c>
      <c r="BT436" s="250">
        <v>0</v>
      </c>
      <c r="BU436" s="250">
        <v>0</v>
      </c>
      <c r="BV436" s="250">
        <v>0</v>
      </c>
      <c r="BW436" s="250">
        <v>0</v>
      </c>
      <c r="BX436" s="250">
        <v>0</v>
      </c>
      <c r="BY436" s="250">
        <v>0</v>
      </c>
      <c r="BZ436" s="250">
        <v>0</v>
      </c>
      <c r="CA436" s="250">
        <v>0</v>
      </c>
      <c r="CB436" s="250">
        <v>0</v>
      </c>
      <c r="CC436" s="205">
        <f t="shared" si="58"/>
        <v>0</v>
      </c>
      <c r="CD436" s="101"/>
      <c r="CE436" s="101"/>
      <c r="CF436" s="101"/>
      <c r="CG436" s="101"/>
      <c r="CH436" s="101"/>
      <c r="CI436" s="101"/>
    </row>
    <row r="437" spans="1:87" s="102" customFormat="1">
      <c r="A437" s="134" t="s">
        <v>1648</v>
      </c>
      <c r="B437" s="295" t="s">
        <v>57</v>
      </c>
      <c r="C437" s="296" t="s">
        <v>58</v>
      </c>
      <c r="D437" s="297"/>
      <c r="E437" s="296"/>
      <c r="F437" s="298" t="s">
        <v>1149</v>
      </c>
      <c r="G437" s="299" t="s">
        <v>1150</v>
      </c>
      <c r="H437" s="204">
        <v>0</v>
      </c>
      <c r="I437" s="204">
        <v>0</v>
      </c>
      <c r="J437" s="204">
        <v>0</v>
      </c>
      <c r="K437" s="204">
        <v>0</v>
      </c>
      <c r="L437" s="204">
        <v>0</v>
      </c>
      <c r="M437" s="204">
        <v>0</v>
      </c>
      <c r="N437" s="204">
        <v>0</v>
      </c>
      <c r="O437" s="204">
        <v>60000</v>
      </c>
      <c r="P437" s="204">
        <v>0</v>
      </c>
      <c r="Q437" s="204">
        <v>0</v>
      </c>
      <c r="R437" s="204">
        <v>0</v>
      </c>
      <c r="S437" s="204">
        <v>0</v>
      </c>
      <c r="T437" s="204">
        <v>0</v>
      </c>
      <c r="U437" s="204">
        <v>0</v>
      </c>
      <c r="V437" s="204">
        <v>0</v>
      </c>
      <c r="W437" s="204">
        <v>0</v>
      </c>
      <c r="X437" s="204">
        <v>0</v>
      </c>
      <c r="Y437" s="204">
        <v>0</v>
      </c>
      <c r="Z437" s="204">
        <v>0</v>
      </c>
      <c r="AA437" s="204">
        <v>178380.25</v>
      </c>
      <c r="AB437" s="204">
        <v>0</v>
      </c>
      <c r="AC437" s="204">
        <v>12900</v>
      </c>
      <c r="AD437" s="204">
        <v>0</v>
      </c>
      <c r="AE437" s="204">
        <v>0</v>
      </c>
      <c r="AF437" s="204">
        <v>0</v>
      </c>
      <c r="AG437" s="204">
        <v>0</v>
      </c>
      <c r="AH437" s="204">
        <v>0</v>
      </c>
      <c r="AI437" s="204">
        <v>0</v>
      </c>
      <c r="AJ437" s="204">
        <v>0</v>
      </c>
      <c r="AK437" s="204">
        <v>0</v>
      </c>
      <c r="AL437" s="204">
        <v>0</v>
      </c>
      <c r="AM437" s="204">
        <v>0</v>
      </c>
      <c r="AN437" s="204">
        <v>0</v>
      </c>
      <c r="AO437" s="204">
        <v>0</v>
      </c>
      <c r="AP437" s="204">
        <v>0</v>
      </c>
      <c r="AQ437" s="204">
        <v>0</v>
      </c>
      <c r="AR437" s="204">
        <v>0</v>
      </c>
      <c r="AS437" s="204">
        <v>0</v>
      </c>
      <c r="AT437" s="204">
        <v>0</v>
      </c>
      <c r="AU437" s="204">
        <v>0</v>
      </c>
      <c r="AV437" s="204">
        <v>0</v>
      </c>
      <c r="AW437" s="204">
        <v>0</v>
      </c>
      <c r="AX437" s="204">
        <v>0</v>
      </c>
      <c r="AY437" s="204">
        <v>0</v>
      </c>
      <c r="AZ437" s="204">
        <v>0</v>
      </c>
      <c r="BA437" s="204">
        <v>0</v>
      </c>
      <c r="BB437" s="204">
        <v>0</v>
      </c>
      <c r="BC437" s="204">
        <v>0</v>
      </c>
      <c r="BD437" s="204">
        <v>0</v>
      </c>
      <c r="BE437" s="204">
        <v>0</v>
      </c>
      <c r="BF437" s="204">
        <v>0</v>
      </c>
      <c r="BG437" s="204">
        <v>0</v>
      </c>
      <c r="BH437" s="204">
        <v>0</v>
      </c>
      <c r="BI437" s="204">
        <v>0</v>
      </c>
      <c r="BJ437" s="204">
        <v>0</v>
      </c>
      <c r="BK437" s="204">
        <v>0</v>
      </c>
      <c r="BL437" s="204">
        <v>0</v>
      </c>
      <c r="BM437" s="204">
        <v>0</v>
      </c>
      <c r="BN437" s="204">
        <v>0</v>
      </c>
      <c r="BO437" s="204">
        <v>0</v>
      </c>
      <c r="BP437" s="204">
        <v>0</v>
      </c>
      <c r="BQ437" s="204">
        <v>0</v>
      </c>
      <c r="BR437" s="204">
        <v>0</v>
      </c>
      <c r="BS437" s="204">
        <v>0</v>
      </c>
      <c r="BT437" s="204">
        <v>0</v>
      </c>
      <c r="BU437" s="204">
        <v>0</v>
      </c>
      <c r="BV437" s="204">
        <v>0</v>
      </c>
      <c r="BW437" s="204">
        <v>0</v>
      </c>
      <c r="BX437" s="204">
        <v>0</v>
      </c>
      <c r="BY437" s="204">
        <v>0</v>
      </c>
      <c r="BZ437" s="204">
        <v>0</v>
      </c>
      <c r="CA437" s="204">
        <v>0</v>
      </c>
      <c r="CB437" s="204">
        <v>0</v>
      </c>
      <c r="CC437" s="205">
        <f t="shared" si="58"/>
        <v>251280.25</v>
      </c>
      <c r="CD437" s="101"/>
      <c r="CE437" s="101"/>
      <c r="CF437" s="101"/>
      <c r="CG437" s="101"/>
      <c r="CH437" s="101"/>
      <c r="CI437" s="101"/>
    </row>
    <row r="438" spans="1:87" s="102" customFormat="1">
      <c r="A438" s="134" t="s">
        <v>1648</v>
      </c>
      <c r="B438" s="295" t="s">
        <v>57</v>
      </c>
      <c r="C438" s="296" t="s">
        <v>58</v>
      </c>
      <c r="D438" s="297">
        <v>53050</v>
      </c>
      <c r="E438" s="296" t="s">
        <v>1104</v>
      </c>
      <c r="F438" s="298" t="s">
        <v>1165</v>
      </c>
      <c r="G438" s="299" t="s">
        <v>1166</v>
      </c>
      <c r="H438" s="204">
        <v>0</v>
      </c>
      <c r="I438" s="204">
        <v>0</v>
      </c>
      <c r="J438" s="204">
        <v>0</v>
      </c>
      <c r="K438" s="204">
        <v>0</v>
      </c>
      <c r="L438" s="204">
        <v>0</v>
      </c>
      <c r="M438" s="204">
        <v>0</v>
      </c>
      <c r="N438" s="204">
        <v>0</v>
      </c>
      <c r="O438" s="204">
        <v>0</v>
      </c>
      <c r="P438" s="204">
        <v>0</v>
      </c>
      <c r="Q438" s="204">
        <v>0</v>
      </c>
      <c r="R438" s="204">
        <v>0</v>
      </c>
      <c r="S438" s="204">
        <v>0</v>
      </c>
      <c r="T438" s="204">
        <v>0</v>
      </c>
      <c r="U438" s="204">
        <v>0</v>
      </c>
      <c r="V438" s="204">
        <v>0</v>
      </c>
      <c r="W438" s="204">
        <v>0</v>
      </c>
      <c r="X438" s="204">
        <v>0</v>
      </c>
      <c r="Y438" s="204">
        <v>0</v>
      </c>
      <c r="Z438" s="204">
        <v>0</v>
      </c>
      <c r="AA438" s="204">
        <v>0</v>
      </c>
      <c r="AB438" s="204">
        <v>0</v>
      </c>
      <c r="AC438" s="204">
        <v>0</v>
      </c>
      <c r="AD438" s="204">
        <v>0</v>
      </c>
      <c r="AE438" s="204">
        <v>0</v>
      </c>
      <c r="AF438" s="204">
        <v>0</v>
      </c>
      <c r="AG438" s="204">
        <v>0</v>
      </c>
      <c r="AH438" s="204">
        <v>0</v>
      </c>
      <c r="AI438" s="204">
        <v>0</v>
      </c>
      <c r="AJ438" s="204">
        <v>0</v>
      </c>
      <c r="AK438" s="204">
        <v>0</v>
      </c>
      <c r="AL438" s="204">
        <v>0</v>
      </c>
      <c r="AM438" s="204">
        <v>0</v>
      </c>
      <c r="AN438" s="204">
        <v>0</v>
      </c>
      <c r="AO438" s="204">
        <v>0</v>
      </c>
      <c r="AP438" s="204">
        <v>0</v>
      </c>
      <c r="AQ438" s="204">
        <v>0</v>
      </c>
      <c r="AR438" s="204">
        <v>0</v>
      </c>
      <c r="AS438" s="204">
        <v>0</v>
      </c>
      <c r="AT438" s="204">
        <v>0</v>
      </c>
      <c r="AU438" s="204">
        <v>0</v>
      </c>
      <c r="AV438" s="204">
        <v>0</v>
      </c>
      <c r="AW438" s="204">
        <v>0</v>
      </c>
      <c r="AX438" s="204">
        <v>0</v>
      </c>
      <c r="AY438" s="204">
        <v>0</v>
      </c>
      <c r="AZ438" s="204">
        <v>0</v>
      </c>
      <c r="BA438" s="204">
        <v>0</v>
      </c>
      <c r="BB438" s="204">
        <v>0</v>
      </c>
      <c r="BC438" s="204">
        <v>0</v>
      </c>
      <c r="BD438" s="204">
        <v>0</v>
      </c>
      <c r="BE438" s="204">
        <v>0</v>
      </c>
      <c r="BF438" s="204">
        <v>0</v>
      </c>
      <c r="BG438" s="204">
        <v>0</v>
      </c>
      <c r="BH438" s="204">
        <v>0</v>
      </c>
      <c r="BI438" s="204">
        <v>0</v>
      </c>
      <c r="BJ438" s="204">
        <v>0</v>
      </c>
      <c r="BK438" s="204">
        <v>0</v>
      </c>
      <c r="BL438" s="204">
        <v>0</v>
      </c>
      <c r="BM438" s="204">
        <v>0</v>
      </c>
      <c r="BN438" s="204">
        <v>0</v>
      </c>
      <c r="BO438" s="204">
        <v>0</v>
      </c>
      <c r="BP438" s="204">
        <v>0</v>
      </c>
      <c r="BQ438" s="204">
        <v>0</v>
      </c>
      <c r="BR438" s="204">
        <v>0</v>
      </c>
      <c r="BS438" s="204">
        <v>0</v>
      </c>
      <c r="BT438" s="204">
        <v>19000000</v>
      </c>
      <c r="BU438" s="204">
        <v>0</v>
      </c>
      <c r="BV438" s="204">
        <v>0</v>
      </c>
      <c r="BW438" s="204">
        <v>0</v>
      </c>
      <c r="BX438" s="204">
        <v>0</v>
      </c>
      <c r="BY438" s="204">
        <v>0</v>
      </c>
      <c r="BZ438" s="204">
        <v>0</v>
      </c>
      <c r="CA438" s="204">
        <v>0</v>
      </c>
      <c r="CB438" s="204">
        <v>0</v>
      </c>
      <c r="CC438" s="205">
        <f t="shared" si="58"/>
        <v>19000000</v>
      </c>
      <c r="CD438" s="101"/>
      <c r="CE438" s="101"/>
      <c r="CF438" s="101"/>
      <c r="CG438" s="101"/>
      <c r="CH438" s="101"/>
      <c r="CI438" s="101"/>
    </row>
    <row r="439" spans="1:87" s="102" customFormat="1">
      <c r="A439" s="134" t="s">
        <v>1648</v>
      </c>
      <c r="B439" s="295" t="s">
        <v>57</v>
      </c>
      <c r="C439" s="296" t="s">
        <v>58</v>
      </c>
      <c r="D439" s="297">
        <v>53050</v>
      </c>
      <c r="E439" s="296" t="s">
        <v>1104</v>
      </c>
      <c r="F439" s="298" t="s">
        <v>1167</v>
      </c>
      <c r="G439" s="299" t="s">
        <v>1168</v>
      </c>
      <c r="H439" s="204">
        <v>0</v>
      </c>
      <c r="I439" s="183">
        <v>0</v>
      </c>
      <c r="J439" s="183">
        <v>0</v>
      </c>
      <c r="K439" s="183">
        <v>0</v>
      </c>
      <c r="L439" s="183">
        <v>0</v>
      </c>
      <c r="M439" s="183">
        <v>0</v>
      </c>
      <c r="N439" s="183">
        <v>28183874.579999998</v>
      </c>
      <c r="O439" s="183">
        <v>0</v>
      </c>
      <c r="P439" s="183">
        <v>0</v>
      </c>
      <c r="Q439" s="183">
        <v>0</v>
      </c>
      <c r="R439" s="183">
        <v>0</v>
      </c>
      <c r="S439" s="183">
        <v>0</v>
      </c>
      <c r="T439" s="183">
        <v>0</v>
      </c>
      <c r="U439" s="183">
        <v>0</v>
      </c>
      <c r="V439" s="183">
        <v>0</v>
      </c>
      <c r="W439" s="183">
        <v>0</v>
      </c>
      <c r="X439" s="183">
        <v>0</v>
      </c>
      <c r="Y439" s="183">
        <v>0</v>
      </c>
      <c r="Z439" s="183">
        <v>0</v>
      </c>
      <c r="AA439" s="183">
        <v>0</v>
      </c>
      <c r="AB439" s="183">
        <v>0</v>
      </c>
      <c r="AC439" s="183">
        <v>0</v>
      </c>
      <c r="AD439" s="183">
        <v>0</v>
      </c>
      <c r="AE439" s="183">
        <v>0</v>
      </c>
      <c r="AF439" s="183">
        <v>0</v>
      </c>
      <c r="AG439" s="183">
        <v>0</v>
      </c>
      <c r="AH439" s="183">
        <v>0</v>
      </c>
      <c r="AI439" s="183">
        <v>26512907.289999999</v>
      </c>
      <c r="AJ439" s="183">
        <v>0</v>
      </c>
      <c r="AK439" s="183">
        <v>0</v>
      </c>
      <c r="AL439" s="183">
        <v>0</v>
      </c>
      <c r="AM439" s="183">
        <v>0</v>
      </c>
      <c r="AN439" s="183">
        <v>0</v>
      </c>
      <c r="AO439" s="183">
        <v>0</v>
      </c>
      <c r="AP439" s="183">
        <v>0</v>
      </c>
      <c r="AQ439" s="183">
        <v>0</v>
      </c>
      <c r="AR439" s="183">
        <v>0</v>
      </c>
      <c r="AS439" s="183">
        <v>0</v>
      </c>
      <c r="AT439" s="183">
        <v>0</v>
      </c>
      <c r="AU439" s="183">
        <v>0</v>
      </c>
      <c r="AV439" s="183">
        <v>0</v>
      </c>
      <c r="AW439" s="183">
        <v>0</v>
      </c>
      <c r="AX439" s="183">
        <v>0</v>
      </c>
      <c r="AY439" s="183">
        <v>0</v>
      </c>
      <c r="AZ439" s="183">
        <v>0</v>
      </c>
      <c r="BA439" s="183">
        <v>0</v>
      </c>
      <c r="BB439" s="183">
        <v>0</v>
      </c>
      <c r="BC439" s="183">
        <v>0</v>
      </c>
      <c r="BD439" s="183">
        <v>0</v>
      </c>
      <c r="BE439" s="183">
        <v>0</v>
      </c>
      <c r="BF439" s="183">
        <v>0</v>
      </c>
      <c r="BG439" s="183">
        <v>0</v>
      </c>
      <c r="BH439" s="183">
        <v>0</v>
      </c>
      <c r="BI439" s="183">
        <v>0</v>
      </c>
      <c r="BJ439" s="183">
        <v>0</v>
      </c>
      <c r="BK439" s="183">
        <v>0</v>
      </c>
      <c r="BL439" s="183">
        <v>0</v>
      </c>
      <c r="BM439" s="183">
        <v>0</v>
      </c>
      <c r="BN439" s="183">
        <v>0</v>
      </c>
      <c r="BO439" s="183">
        <v>0</v>
      </c>
      <c r="BP439" s="183">
        <v>0</v>
      </c>
      <c r="BQ439" s="183">
        <v>0</v>
      </c>
      <c r="BR439" s="183">
        <v>0</v>
      </c>
      <c r="BS439" s="183">
        <v>2717</v>
      </c>
      <c r="BT439" s="183">
        <v>0</v>
      </c>
      <c r="BU439" s="183">
        <v>0</v>
      </c>
      <c r="BV439" s="183">
        <v>0</v>
      </c>
      <c r="BW439" s="183">
        <v>0</v>
      </c>
      <c r="BX439" s="183">
        <v>0</v>
      </c>
      <c r="BY439" s="183">
        <v>0</v>
      </c>
      <c r="BZ439" s="183">
        <v>0</v>
      </c>
      <c r="CA439" s="183">
        <v>0</v>
      </c>
      <c r="CB439" s="183">
        <v>0</v>
      </c>
      <c r="CC439" s="205">
        <f t="shared" si="58"/>
        <v>54699498.869999997</v>
      </c>
      <c r="CD439" s="101"/>
      <c r="CE439" s="101"/>
      <c r="CF439" s="101"/>
      <c r="CG439" s="101"/>
      <c r="CH439" s="101"/>
      <c r="CI439" s="101"/>
    </row>
    <row r="440" spans="1:87" s="102" customFormat="1">
      <c r="A440" s="134" t="s">
        <v>1648</v>
      </c>
      <c r="B440" s="295" t="s">
        <v>57</v>
      </c>
      <c r="C440" s="296" t="s">
        <v>58</v>
      </c>
      <c r="D440" s="297">
        <v>53050</v>
      </c>
      <c r="E440" s="296" t="s">
        <v>1104</v>
      </c>
      <c r="F440" s="298" t="s">
        <v>1169</v>
      </c>
      <c r="G440" s="299" t="s">
        <v>1170</v>
      </c>
      <c r="H440" s="204">
        <v>3520000</v>
      </c>
      <c r="I440" s="204">
        <v>0</v>
      </c>
      <c r="J440" s="204">
        <v>920000</v>
      </c>
      <c r="K440" s="204">
        <v>0</v>
      </c>
      <c r="L440" s="204">
        <v>80000</v>
      </c>
      <c r="M440" s="204">
        <v>30000</v>
      </c>
      <c r="N440" s="204">
        <v>13520000</v>
      </c>
      <c r="O440" s="204">
        <v>1590000</v>
      </c>
      <c r="P440" s="204">
        <v>0</v>
      </c>
      <c r="Q440" s="204">
        <v>7940000</v>
      </c>
      <c r="R440" s="204">
        <v>0</v>
      </c>
      <c r="S440" s="204">
        <v>910000</v>
      </c>
      <c r="T440" s="204">
        <v>1860000</v>
      </c>
      <c r="U440" s="204">
        <v>1240000</v>
      </c>
      <c r="V440" s="204">
        <v>260000</v>
      </c>
      <c r="W440" s="204">
        <v>240000</v>
      </c>
      <c r="X440" s="204">
        <v>0</v>
      </c>
      <c r="Y440" s="204">
        <v>200000</v>
      </c>
      <c r="Z440" s="204">
        <v>3960000</v>
      </c>
      <c r="AA440" s="204">
        <v>0</v>
      </c>
      <c r="AB440" s="204">
        <v>0</v>
      </c>
      <c r="AC440" s="204">
        <v>0</v>
      </c>
      <c r="AD440" s="204">
        <v>0</v>
      </c>
      <c r="AE440" s="204">
        <v>0</v>
      </c>
      <c r="AF440" s="204">
        <v>0</v>
      </c>
      <c r="AG440" s="204">
        <v>280000</v>
      </c>
      <c r="AH440" s="204">
        <v>0</v>
      </c>
      <c r="AI440" s="204">
        <v>0</v>
      </c>
      <c r="AJ440" s="204">
        <v>0</v>
      </c>
      <c r="AK440" s="204">
        <v>110000</v>
      </c>
      <c r="AL440" s="204">
        <v>80000</v>
      </c>
      <c r="AM440" s="204">
        <v>0</v>
      </c>
      <c r="AN440" s="204">
        <v>80000</v>
      </c>
      <c r="AO440" s="204">
        <v>80000</v>
      </c>
      <c r="AP440" s="204">
        <v>0</v>
      </c>
      <c r="AQ440" s="204">
        <v>190000</v>
      </c>
      <c r="AR440" s="204">
        <v>0</v>
      </c>
      <c r="AS440" s="204">
        <v>0</v>
      </c>
      <c r="AT440" s="204">
        <v>40000</v>
      </c>
      <c r="AU440" s="204">
        <v>890000</v>
      </c>
      <c r="AV440" s="204">
        <v>380000</v>
      </c>
      <c r="AW440" s="204">
        <v>120000</v>
      </c>
      <c r="AX440" s="204">
        <v>40000</v>
      </c>
      <c r="AY440" s="204">
        <v>30000</v>
      </c>
      <c r="AZ440" s="204">
        <v>170000</v>
      </c>
      <c r="BA440" s="204">
        <v>0</v>
      </c>
      <c r="BB440" s="204">
        <v>2840000</v>
      </c>
      <c r="BC440" s="204">
        <v>0</v>
      </c>
      <c r="BD440" s="204">
        <v>160000</v>
      </c>
      <c r="BE440" s="204">
        <v>770000</v>
      </c>
      <c r="BF440" s="204">
        <v>750000</v>
      </c>
      <c r="BG440" s="204">
        <v>0</v>
      </c>
      <c r="BH440" s="204">
        <v>720000</v>
      </c>
      <c r="BI440" s="204">
        <v>680000</v>
      </c>
      <c r="BJ440" s="204">
        <v>580000</v>
      </c>
      <c r="BK440" s="204">
        <v>360000</v>
      </c>
      <c r="BL440" s="204">
        <v>80000</v>
      </c>
      <c r="BM440" s="204">
        <v>15296314.720000001</v>
      </c>
      <c r="BN440" s="204">
        <v>1480000</v>
      </c>
      <c r="BO440" s="204">
        <v>0</v>
      </c>
      <c r="BP440" s="204">
        <v>70000</v>
      </c>
      <c r="BQ440" s="204">
        <v>0</v>
      </c>
      <c r="BR440" s="204">
        <v>120000</v>
      </c>
      <c r="BS440" s="204">
        <v>0</v>
      </c>
      <c r="BT440" s="204">
        <v>4730000</v>
      </c>
      <c r="BU440" s="204">
        <v>200000</v>
      </c>
      <c r="BV440" s="204">
        <v>840000</v>
      </c>
      <c r="BW440" s="204">
        <v>0</v>
      </c>
      <c r="BX440" s="204">
        <v>180000</v>
      </c>
      <c r="BY440" s="204">
        <v>1120000</v>
      </c>
      <c r="BZ440" s="204">
        <v>0</v>
      </c>
      <c r="CA440" s="204">
        <v>280000</v>
      </c>
      <c r="CB440" s="204">
        <v>280000</v>
      </c>
      <c r="CC440" s="205">
        <f t="shared" si="58"/>
        <v>70296314.719999999</v>
      </c>
      <c r="CD440" s="101"/>
      <c r="CE440" s="101"/>
      <c r="CF440" s="101"/>
      <c r="CG440" s="101"/>
      <c r="CH440" s="101"/>
      <c r="CI440" s="101"/>
    </row>
    <row r="441" spans="1:87" s="102" customFormat="1">
      <c r="A441" s="134" t="s">
        <v>1648</v>
      </c>
      <c r="B441" s="295" t="s">
        <v>57</v>
      </c>
      <c r="C441" s="296" t="s">
        <v>58</v>
      </c>
      <c r="D441" s="297">
        <v>53050</v>
      </c>
      <c r="E441" s="296" t="s">
        <v>1104</v>
      </c>
      <c r="F441" s="298" t="s">
        <v>1171</v>
      </c>
      <c r="G441" s="299" t="s">
        <v>1172</v>
      </c>
      <c r="H441" s="250">
        <v>0</v>
      </c>
      <c r="I441" s="251">
        <v>0</v>
      </c>
      <c r="J441" s="251">
        <v>0</v>
      </c>
      <c r="K441" s="251">
        <v>0</v>
      </c>
      <c r="L441" s="251">
        <v>0</v>
      </c>
      <c r="M441" s="251">
        <v>0</v>
      </c>
      <c r="N441" s="251">
        <v>0</v>
      </c>
      <c r="O441" s="251">
        <v>0</v>
      </c>
      <c r="P441" s="251">
        <v>0</v>
      </c>
      <c r="Q441" s="251">
        <v>0</v>
      </c>
      <c r="R441" s="251">
        <v>0</v>
      </c>
      <c r="S441" s="251">
        <v>0</v>
      </c>
      <c r="T441" s="251">
        <v>0</v>
      </c>
      <c r="U441" s="251">
        <v>0</v>
      </c>
      <c r="V441" s="251">
        <v>0</v>
      </c>
      <c r="W441" s="251">
        <v>0</v>
      </c>
      <c r="X441" s="251">
        <v>0</v>
      </c>
      <c r="Y441" s="251">
        <v>0</v>
      </c>
      <c r="Z441" s="251">
        <v>0</v>
      </c>
      <c r="AA441" s="251">
        <v>0</v>
      </c>
      <c r="AB441" s="251">
        <v>0</v>
      </c>
      <c r="AC441" s="251">
        <v>0</v>
      </c>
      <c r="AD441" s="251">
        <v>0</v>
      </c>
      <c r="AE441" s="251">
        <v>0</v>
      </c>
      <c r="AF441" s="251">
        <v>0</v>
      </c>
      <c r="AG441" s="251">
        <v>0</v>
      </c>
      <c r="AH441" s="251">
        <v>0</v>
      </c>
      <c r="AI441" s="251">
        <v>0</v>
      </c>
      <c r="AJ441" s="251">
        <v>0</v>
      </c>
      <c r="AK441" s="251">
        <v>0</v>
      </c>
      <c r="AL441" s="251">
        <v>0</v>
      </c>
      <c r="AM441" s="251">
        <v>0</v>
      </c>
      <c r="AN441" s="251">
        <v>0</v>
      </c>
      <c r="AO441" s="251">
        <v>0</v>
      </c>
      <c r="AP441" s="251">
        <v>0</v>
      </c>
      <c r="AQ441" s="251">
        <v>0</v>
      </c>
      <c r="AR441" s="251">
        <v>0</v>
      </c>
      <c r="AS441" s="251">
        <v>0</v>
      </c>
      <c r="AT441" s="251">
        <v>0</v>
      </c>
      <c r="AU441" s="251">
        <v>0</v>
      </c>
      <c r="AV441" s="251">
        <v>0</v>
      </c>
      <c r="AW441" s="251">
        <v>0</v>
      </c>
      <c r="AX441" s="251">
        <v>0</v>
      </c>
      <c r="AY441" s="251">
        <v>0</v>
      </c>
      <c r="AZ441" s="251">
        <v>0</v>
      </c>
      <c r="BA441" s="251">
        <v>0</v>
      </c>
      <c r="BB441" s="251">
        <v>0</v>
      </c>
      <c r="BC441" s="251">
        <v>0</v>
      </c>
      <c r="BD441" s="251">
        <v>0</v>
      </c>
      <c r="BE441" s="251">
        <v>0</v>
      </c>
      <c r="BF441" s="251">
        <v>0</v>
      </c>
      <c r="BG441" s="251">
        <v>0</v>
      </c>
      <c r="BH441" s="251">
        <v>0</v>
      </c>
      <c r="BI441" s="251">
        <v>0</v>
      </c>
      <c r="BJ441" s="251">
        <v>0</v>
      </c>
      <c r="BK441" s="251">
        <v>0</v>
      </c>
      <c r="BL441" s="251">
        <v>0</v>
      </c>
      <c r="BM441" s="251">
        <v>0</v>
      </c>
      <c r="BN441" s="251">
        <v>0</v>
      </c>
      <c r="BO441" s="251">
        <v>0</v>
      </c>
      <c r="BP441" s="251">
        <v>0</v>
      </c>
      <c r="BQ441" s="251">
        <v>0</v>
      </c>
      <c r="BR441" s="251">
        <v>0</v>
      </c>
      <c r="BS441" s="251">
        <v>0</v>
      </c>
      <c r="BT441" s="251">
        <v>0</v>
      </c>
      <c r="BU441" s="251">
        <v>0</v>
      </c>
      <c r="BV441" s="251">
        <v>0</v>
      </c>
      <c r="BW441" s="251">
        <v>0</v>
      </c>
      <c r="BX441" s="251">
        <v>0</v>
      </c>
      <c r="BY441" s="251">
        <v>0</v>
      </c>
      <c r="BZ441" s="251">
        <v>0</v>
      </c>
      <c r="CA441" s="251">
        <v>0</v>
      </c>
      <c r="CB441" s="251">
        <v>0</v>
      </c>
      <c r="CC441" s="205">
        <f t="shared" si="58"/>
        <v>0</v>
      </c>
      <c r="CD441" s="101"/>
      <c r="CE441" s="101"/>
      <c r="CF441" s="101"/>
      <c r="CG441" s="101"/>
      <c r="CH441" s="101"/>
      <c r="CI441" s="101"/>
    </row>
    <row r="442" spans="1:87" s="102" customFormat="1">
      <c r="A442" s="134" t="s">
        <v>1649</v>
      </c>
      <c r="B442" s="295" t="s">
        <v>57</v>
      </c>
      <c r="C442" s="296" t="s">
        <v>58</v>
      </c>
      <c r="D442" s="297">
        <v>53050</v>
      </c>
      <c r="E442" s="296" t="s">
        <v>1104</v>
      </c>
      <c r="F442" s="298" t="s">
        <v>1173</v>
      </c>
      <c r="G442" s="299" t="s">
        <v>1174</v>
      </c>
      <c r="H442" s="204">
        <v>716647.5</v>
      </c>
      <c r="I442" s="204">
        <v>0</v>
      </c>
      <c r="J442" s="204">
        <v>126986.6</v>
      </c>
      <c r="K442" s="204">
        <v>34250</v>
      </c>
      <c r="L442" s="204">
        <v>74569.539999999994</v>
      </c>
      <c r="M442" s="204">
        <v>53348.39</v>
      </c>
      <c r="N442" s="204">
        <v>497889.75</v>
      </c>
      <c r="O442" s="204">
        <v>221205.16</v>
      </c>
      <c r="P442" s="204">
        <v>342000</v>
      </c>
      <c r="Q442" s="204">
        <v>390246.69</v>
      </c>
      <c r="R442" s="204">
        <v>0</v>
      </c>
      <c r="S442" s="204">
        <v>0</v>
      </c>
      <c r="T442" s="204">
        <v>54045.01</v>
      </c>
      <c r="U442" s="204">
        <v>0</v>
      </c>
      <c r="V442" s="204">
        <v>6095</v>
      </c>
      <c r="W442" s="204">
        <v>30241</v>
      </c>
      <c r="X442" s="204">
        <v>2335790</v>
      </c>
      <c r="Y442" s="204">
        <v>50400</v>
      </c>
      <c r="Z442" s="204">
        <v>20374798.510000002</v>
      </c>
      <c r="AA442" s="204">
        <v>0</v>
      </c>
      <c r="AB442" s="204">
        <v>0</v>
      </c>
      <c r="AC442" s="204">
        <v>37200</v>
      </c>
      <c r="AD442" s="204">
        <v>6000</v>
      </c>
      <c r="AE442" s="204">
        <v>394123</v>
      </c>
      <c r="AF442" s="204">
        <v>0</v>
      </c>
      <c r="AG442" s="204">
        <v>9418</v>
      </c>
      <c r="AH442" s="204">
        <v>1500</v>
      </c>
      <c r="AI442" s="204">
        <v>0</v>
      </c>
      <c r="AJ442" s="204">
        <v>41537</v>
      </c>
      <c r="AK442" s="204">
        <v>0</v>
      </c>
      <c r="AL442" s="204">
        <v>0</v>
      </c>
      <c r="AM442" s="204">
        <v>0</v>
      </c>
      <c r="AN442" s="204">
        <v>0</v>
      </c>
      <c r="AO442" s="204">
        <v>395710.61</v>
      </c>
      <c r="AP442" s="204">
        <v>35000</v>
      </c>
      <c r="AQ442" s="204">
        <v>806</v>
      </c>
      <c r="AR442" s="204">
        <v>14891.26</v>
      </c>
      <c r="AS442" s="204">
        <v>0</v>
      </c>
      <c r="AT442" s="204">
        <v>0</v>
      </c>
      <c r="AU442" s="204">
        <v>278449</v>
      </c>
      <c r="AV442" s="204">
        <v>252565.81</v>
      </c>
      <c r="AW442" s="204">
        <v>7000</v>
      </c>
      <c r="AX442" s="204">
        <v>59900</v>
      </c>
      <c r="AY442" s="204">
        <v>0</v>
      </c>
      <c r="AZ442" s="204">
        <v>0</v>
      </c>
      <c r="BA442" s="204">
        <v>5000</v>
      </c>
      <c r="BB442" s="204">
        <v>556823.19999999995</v>
      </c>
      <c r="BC442" s="204">
        <v>3634866.82</v>
      </c>
      <c r="BD442" s="204">
        <v>104072.33</v>
      </c>
      <c r="BE442" s="204">
        <v>104764</v>
      </c>
      <c r="BF442" s="204">
        <v>0</v>
      </c>
      <c r="BG442" s="204">
        <v>2540252.4700000002</v>
      </c>
      <c r="BH442" s="204">
        <v>451188.15</v>
      </c>
      <c r="BI442" s="204">
        <v>5213.17</v>
      </c>
      <c r="BJ442" s="204">
        <v>814</v>
      </c>
      <c r="BK442" s="204">
        <v>13500</v>
      </c>
      <c r="BL442" s="204">
        <v>15160</v>
      </c>
      <c r="BM442" s="204">
        <v>590000</v>
      </c>
      <c r="BN442" s="204">
        <v>0</v>
      </c>
      <c r="BO442" s="204">
        <v>0</v>
      </c>
      <c r="BP442" s="204">
        <v>135877</v>
      </c>
      <c r="BQ442" s="204">
        <v>0</v>
      </c>
      <c r="BR442" s="204">
        <v>587440</v>
      </c>
      <c r="BS442" s="204">
        <v>0</v>
      </c>
      <c r="BT442" s="204">
        <v>41124</v>
      </c>
      <c r="BU442" s="204">
        <v>69405</v>
      </c>
      <c r="BV442" s="204">
        <v>65089.599999999999</v>
      </c>
      <c r="BW442" s="204">
        <v>145633.62</v>
      </c>
      <c r="BX442" s="204">
        <v>41384.449999999997</v>
      </c>
      <c r="BY442" s="204">
        <v>58200</v>
      </c>
      <c r="BZ442" s="204">
        <v>7500</v>
      </c>
      <c r="CA442" s="204">
        <v>0</v>
      </c>
      <c r="CB442" s="204">
        <v>46055</v>
      </c>
      <c r="CC442" s="205">
        <f t="shared" si="58"/>
        <v>36061976.640000001</v>
      </c>
      <c r="CD442" s="101"/>
      <c r="CE442" s="101"/>
      <c r="CF442" s="101"/>
      <c r="CG442" s="101"/>
      <c r="CH442" s="101"/>
      <c r="CI442" s="101"/>
    </row>
    <row r="443" spans="1:87" s="102" customFormat="1">
      <c r="A443" s="134" t="s">
        <v>1648</v>
      </c>
      <c r="B443" s="295" t="s">
        <v>57</v>
      </c>
      <c r="C443" s="296" t="s">
        <v>58</v>
      </c>
      <c r="D443" s="297">
        <v>53050</v>
      </c>
      <c r="E443" s="296" t="s">
        <v>1104</v>
      </c>
      <c r="F443" s="298" t="s">
        <v>1175</v>
      </c>
      <c r="G443" s="299" t="s">
        <v>1176</v>
      </c>
      <c r="H443" s="250">
        <v>0</v>
      </c>
      <c r="I443" s="250">
        <v>0</v>
      </c>
      <c r="J443" s="250">
        <v>0</v>
      </c>
      <c r="K443" s="250">
        <v>0</v>
      </c>
      <c r="L443" s="250">
        <v>0</v>
      </c>
      <c r="M443" s="250">
        <v>0</v>
      </c>
      <c r="N443" s="250">
        <v>0</v>
      </c>
      <c r="O443" s="250">
        <v>0</v>
      </c>
      <c r="P443" s="250">
        <v>0</v>
      </c>
      <c r="Q443" s="250">
        <v>0</v>
      </c>
      <c r="R443" s="250">
        <v>0</v>
      </c>
      <c r="S443" s="250">
        <v>0</v>
      </c>
      <c r="T443" s="250">
        <v>0</v>
      </c>
      <c r="U443" s="250">
        <v>0</v>
      </c>
      <c r="V443" s="250">
        <v>0</v>
      </c>
      <c r="W443" s="250">
        <v>0</v>
      </c>
      <c r="X443" s="250">
        <v>0</v>
      </c>
      <c r="Y443" s="250">
        <v>0</v>
      </c>
      <c r="Z443" s="250">
        <v>0</v>
      </c>
      <c r="AA443" s="250">
        <v>0</v>
      </c>
      <c r="AB443" s="250">
        <v>0</v>
      </c>
      <c r="AC443" s="250">
        <v>0</v>
      </c>
      <c r="AD443" s="250">
        <v>0</v>
      </c>
      <c r="AE443" s="250">
        <v>0</v>
      </c>
      <c r="AF443" s="250">
        <v>0</v>
      </c>
      <c r="AG443" s="250">
        <v>0</v>
      </c>
      <c r="AH443" s="250">
        <v>0</v>
      </c>
      <c r="AI443" s="250">
        <v>0</v>
      </c>
      <c r="AJ443" s="250">
        <v>0</v>
      </c>
      <c r="AK443" s="250">
        <v>0</v>
      </c>
      <c r="AL443" s="250">
        <v>0</v>
      </c>
      <c r="AM443" s="250">
        <v>0</v>
      </c>
      <c r="AN443" s="250">
        <v>0</v>
      </c>
      <c r="AO443" s="250">
        <v>0</v>
      </c>
      <c r="AP443" s="250">
        <v>0</v>
      </c>
      <c r="AQ443" s="250">
        <v>0</v>
      </c>
      <c r="AR443" s="250">
        <v>0</v>
      </c>
      <c r="AS443" s="250">
        <v>0</v>
      </c>
      <c r="AT443" s="250">
        <v>0</v>
      </c>
      <c r="AU443" s="250">
        <v>0</v>
      </c>
      <c r="AV443" s="250">
        <v>0</v>
      </c>
      <c r="AW443" s="250">
        <v>0</v>
      </c>
      <c r="AX443" s="250">
        <v>0</v>
      </c>
      <c r="AY443" s="250">
        <v>0</v>
      </c>
      <c r="AZ443" s="250">
        <v>0</v>
      </c>
      <c r="BA443" s="250">
        <v>0</v>
      </c>
      <c r="BB443" s="250">
        <v>0</v>
      </c>
      <c r="BC443" s="250">
        <v>0</v>
      </c>
      <c r="BD443" s="250">
        <v>0</v>
      </c>
      <c r="BE443" s="250">
        <v>0</v>
      </c>
      <c r="BF443" s="250">
        <v>0</v>
      </c>
      <c r="BG443" s="250">
        <v>0</v>
      </c>
      <c r="BH443" s="250">
        <v>0</v>
      </c>
      <c r="BI443" s="250">
        <v>0</v>
      </c>
      <c r="BJ443" s="250">
        <v>0</v>
      </c>
      <c r="BK443" s="250">
        <v>0</v>
      </c>
      <c r="BL443" s="250">
        <v>0</v>
      </c>
      <c r="BM443" s="250">
        <v>0</v>
      </c>
      <c r="BN443" s="250">
        <v>0</v>
      </c>
      <c r="BO443" s="250">
        <v>0</v>
      </c>
      <c r="BP443" s="250">
        <v>0</v>
      </c>
      <c r="BQ443" s="250">
        <v>0</v>
      </c>
      <c r="BR443" s="250">
        <v>0</v>
      </c>
      <c r="BS443" s="250">
        <v>0</v>
      </c>
      <c r="BT443" s="250">
        <v>0</v>
      </c>
      <c r="BU443" s="250">
        <v>0</v>
      </c>
      <c r="BV443" s="250">
        <v>0</v>
      </c>
      <c r="BW443" s="250">
        <v>0</v>
      </c>
      <c r="BX443" s="250">
        <v>0</v>
      </c>
      <c r="BY443" s="250">
        <v>0</v>
      </c>
      <c r="BZ443" s="250">
        <v>0</v>
      </c>
      <c r="CA443" s="250">
        <v>0</v>
      </c>
      <c r="CB443" s="250">
        <v>0</v>
      </c>
      <c r="CC443" s="205">
        <f t="shared" si="58"/>
        <v>0</v>
      </c>
      <c r="CD443" s="101"/>
      <c r="CE443" s="101"/>
      <c r="CF443" s="101"/>
      <c r="CG443" s="101"/>
      <c r="CH443" s="101"/>
      <c r="CI443" s="101"/>
    </row>
    <row r="444" spans="1:87" s="102" customFormat="1">
      <c r="A444" s="134" t="s">
        <v>1648</v>
      </c>
      <c r="B444" s="295" t="s">
        <v>57</v>
      </c>
      <c r="C444" s="296" t="s">
        <v>58</v>
      </c>
      <c r="D444" s="297">
        <v>53050</v>
      </c>
      <c r="E444" s="296" t="s">
        <v>1104</v>
      </c>
      <c r="F444" s="298" t="s">
        <v>1177</v>
      </c>
      <c r="G444" s="299" t="s">
        <v>1178</v>
      </c>
      <c r="H444" s="204">
        <v>0</v>
      </c>
      <c r="I444" s="183">
        <v>0</v>
      </c>
      <c r="J444" s="183">
        <v>0</v>
      </c>
      <c r="K444" s="183">
        <v>0</v>
      </c>
      <c r="L444" s="183">
        <v>0</v>
      </c>
      <c r="M444" s="183">
        <v>0</v>
      </c>
      <c r="N444" s="183">
        <v>0</v>
      </c>
      <c r="O444" s="183">
        <v>0</v>
      </c>
      <c r="P444" s="183">
        <v>0</v>
      </c>
      <c r="Q444" s="183">
        <v>0</v>
      </c>
      <c r="R444" s="183">
        <v>0</v>
      </c>
      <c r="S444" s="183">
        <v>0</v>
      </c>
      <c r="T444" s="183">
        <v>0</v>
      </c>
      <c r="U444" s="183">
        <v>0</v>
      </c>
      <c r="V444" s="183">
        <v>0</v>
      </c>
      <c r="W444" s="183">
        <v>0</v>
      </c>
      <c r="X444" s="183">
        <v>0</v>
      </c>
      <c r="Y444" s="183">
        <v>0</v>
      </c>
      <c r="Z444" s="183">
        <v>0</v>
      </c>
      <c r="AA444" s="183">
        <v>0</v>
      </c>
      <c r="AB444" s="183">
        <v>0</v>
      </c>
      <c r="AC444" s="183">
        <v>0</v>
      </c>
      <c r="AD444" s="183">
        <v>0</v>
      </c>
      <c r="AE444" s="183">
        <v>0</v>
      </c>
      <c r="AF444" s="183">
        <v>0</v>
      </c>
      <c r="AG444" s="183">
        <v>0</v>
      </c>
      <c r="AH444" s="183">
        <v>0</v>
      </c>
      <c r="AI444" s="183">
        <v>0</v>
      </c>
      <c r="AJ444" s="183">
        <v>0</v>
      </c>
      <c r="AK444" s="183">
        <v>0</v>
      </c>
      <c r="AL444" s="183">
        <v>0</v>
      </c>
      <c r="AM444" s="183">
        <v>0</v>
      </c>
      <c r="AN444" s="183">
        <v>0</v>
      </c>
      <c r="AO444" s="183">
        <v>0</v>
      </c>
      <c r="AP444" s="183">
        <v>0</v>
      </c>
      <c r="AQ444" s="183">
        <v>0</v>
      </c>
      <c r="AR444" s="183">
        <v>0</v>
      </c>
      <c r="AS444" s="183">
        <v>0</v>
      </c>
      <c r="AT444" s="183">
        <v>0</v>
      </c>
      <c r="AU444" s="183">
        <v>103928.48</v>
      </c>
      <c r="AV444" s="183">
        <v>0</v>
      </c>
      <c r="AW444" s="183">
        <v>0</v>
      </c>
      <c r="AX444" s="183">
        <v>0</v>
      </c>
      <c r="AY444" s="183">
        <v>0</v>
      </c>
      <c r="AZ444" s="183">
        <v>0</v>
      </c>
      <c r="BA444" s="183">
        <v>0</v>
      </c>
      <c r="BB444" s="183">
        <v>0</v>
      </c>
      <c r="BC444" s="183">
        <v>0</v>
      </c>
      <c r="BD444" s="183">
        <v>0</v>
      </c>
      <c r="BE444" s="183">
        <v>0</v>
      </c>
      <c r="BF444" s="183">
        <v>0</v>
      </c>
      <c r="BG444" s="183">
        <v>0</v>
      </c>
      <c r="BH444" s="183">
        <v>0</v>
      </c>
      <c r="BI444" s="183">
        <v>0</v>
      </c>
      <c r="BJ444" s="183">
        <v>0</v>
      </c>
      <c r="BK444" s="183">
        <v>0</v>
      </c>
      <c r="BL444" s="183">
        <v>0</v>
      </c>
      <c r="BM444" s="183">
        <v>0</v>
      </c>
      <c r="BN444" s="183">
        <v>0</v>
      </c>
      <c r="BO444" s="183">
        <v>0</v>
      </c>
      <c r="BP444" s="183">
        <v>0</v>
      </c>
      <c r="BQ444" s="183">
        <v>0</v>
      </c>
      <c r="BR444" s="183">
        <v>0</v>
      </c>
      <c r="BS444" s="183">
        <v>0</v>
      </c>
      <c r="BT444" s="183">
        <v>0</v>
      </c>
      <c r="BU444" s="183">
        <v>70119.34</v>
      </c>
      <c r="BV444" s="183">
        <v>0</v>
      </c>
      <c r="BW444" s="183">
        <v>0</v>
      </c>
      <c r="BX444" s="183">
        <v>74000</v>
      </c>
      <c r="BY444" s="183">
        <v>0</v>
      </c>
      <c r="BZ444" s="183">
        <v>0</v>
      </c>
      <c r="CA444" s="183">
        <v>18404</v>
      </c>
      <c r="CB444" s="183">
        <v>0</v>
      </c>
      <c r="CC444" s="205">
        <f t="shared" si="58"/>
        <v>266451.82</v>
      </c>
      <c r="CD444" s="101"/>
      <c r="CE444" s="101"/>
      <c r="CF444" s="101"/>
      <c r="CG444" s="101"/>
      <c r="CH444" s="101"/>
      <c r="CI444" s="101"/>
    </row>
    <row r="445" spans="1:87" s="102" customFormat="1">
      <c r="A445" s="134" t="s">
        <v>1648</v>
      </c>
      <c r="B445" s="295" t="s">
        <v>57</v>
      </c>
      <c r="C445" s="296" t="s">
        <v>58</v>
      </c>
      <c r="D445" s="297">
        <v>53050</v>
      </c>
      <c r="E445" s="296" t="s">
        <v>1104</v>
      </c>
      <c r="F445" s="298" t="s">
        <v>1179</v>
      </c>
      <c r="G445" s="299" t="s">
        <v>1180</v>
      </c>
      <c r="H445" s="204">
        <v>0</v>
      </c>
      <c r="I445" s="204">
        <v>0</v>
      </c>
      <c r="J445" s="204">
        <v>1265334.75</v>
      </c>
      <c r="K445" s="204">
        <v>0</v>
      </c>
      <c r="L445" s="204">
        <v>0</v>
      </c>
      <c r="M445" s="204">
        <v>0</v>
      </c>
      <c r="N445" s="204">
        <v>0</v>
      </c>
      <c r="O445" s="204">
        <v>0</v>
      </c>
      <c r="P445" s="204">
        <v>0</v>
      </c>
      <c r="Q445" s="204">
        <v>0</v>
      </c>
      <c r="R445" s="204">
        <v>0</v>
      </c>
      <c r="S445" s="204">
        <v>0</v>
      </c>
      <c r="T445" s="204">
        <v>0</v>
      </c>
      <c r="U445" s="204">
        <v>0</v>
      </c>
      <c r="V445" s="204">
        <v>0</v>
      </c>
      <c r="W445" s="204">
        <v>0</v>
      </c>
      <c r="X445" s="204">
        <v>0</v>
      </c>
      <c r="Y445" s="204">
        <v>0</v>
      </c>
      <c r="Z445" s="204">
        <v>0</v>
      </c>
      <c r="AA445" s="204">
        <v>0</v>
      </c>
      <c r="AB445" s="204">
        <v>0</v>
      </c>
      <c r="AC445" s="204">
        <v>0</v>
      </c>
      <c r="AD445" s="204">
        <v>0</v>
      </c>
      <c r="AE445" s="204">
        <v>0</v>
      </c>
      <c r="AF445" s="204">
        <v>0</v>
      </c>
      <c r="AG445" s="204">
        <v>0</v>
      </c>
      <c r="AH445" s="204">
        <v>0</v>
      </c>
      <c r="AI445" s="204">
        <v>0</v>
      </c>
      <c r="AJ445" s="204">
        <v>0</v>
      </c>
      <c r="AK445" s="204">
        <v>0</v>
      </c>
      <c r="AL445" s="204">
        <v>0</v>
      </c>
      <c r="AM445" s="204">
        <v>0</v>
      </c>
      <c r="AN445" s="204">
        <v>0</v>
      </c>
      <c r="AO445" s="204">
        <v>0</v>
      </c>
      <c r="AP445" s="204">
        <v>0</v>
      </c>
      <c r="AQ445" s="204">
        <v>0</v>
      </c>
      <c r="AR445" s="204">
        <v>0</v>
      </c>
      <c r="AS445" s="204">
        <v>0</v>
      </c>
      <c r="AT445" s="204">
        <v>0</v>
      </c>
      <c r="AU445" s="204">
        <v>0</v>
      </c>
      <c r="AV445" s="204">
        <v>0</v>
      </c>
      <c r="AW445" s="204">
        <v>0</v>
      </c>
      <c r="AX445" s="204">
        <v>0</v>
      </c>
      <c r="AY445" s="204">
        <v>0</v>
      </c>
      <c r="AZ445" s="204">
        <v>0</v>
      </c>
      <c r="BA445" s="204">
        <v>0</v>
      </c>
      <c r="BB445" s="204">
        <v>0</v>
      </c>
      <c r="BC445" s="204">
        <v>0</v>
      </c>
      <c r="BD445" s="204">
        <v>0</v>
      </c>
      <c r="BE445" s="204">
        <v>0</v>
      </c>
      <c r="BF445" s="204">
        <v>0</v>
      </c>
      <c r="BG445" s="204">
        <v>0</v>
      </c>
      <c r="BH445" s="204">
        <v>0</v>
      </c>
      <c r="BI445" s="204">
        <v>0</v>
      </c>
      <c r="BJ445" s="204">
        <v>0</v>
      </c>
      <c r="BK445" s="204">
        <v>0</v>
      </c>
      <c r="BL445" s="204">
        <v>0</v>
      </c>
      <c r="BM445" s="204">
        <v>31800</v>
      </c>
      <c r="BN445" s="204">
        <v>0</v>
      </c>
      <c r="BO445" s="204">
        <v>0</v>
      </c>
      <c r="BP445" s="204">
        <v>0</v>
      </c>
      <c r="BQ445" s="204">
        <v>0</v>
      </c>
      <c r="BR445" s="204">
        <v>0</v>
      </c>
      <c r="BS445" s="204">
        <v>0</v>
      </c>
      <c r="BT445" s="204">
        <v>0</v>
      </c>
      <c r="BU445" s="204">
        <v>0</v>
      </c>
      <c r="BV445" s="204">
        <v>0</v>
      </c>
      <c r="BW445" s="204">
        <v>0</v>
      </c>
      <c r="BX445" s="204">
        <v>0</v>
      </c>
      <c r="BY445" s="204">
        <v>0</v>
      </c>
      <c r="BZ445" s="204">
        <v>0</v>
      </c>
      <c r="CA445" s="204">
        <v>157600</v>
      </c>
      <c r="CB445" s="204">
        <v>0</v>
      </c>
      <c r="CC445" s="205">
        <f t="shared" si="58"/>
        <v>1454734.75</v>
      </c>
      <c r="CD445" s="101"/>
      <c r="CE445" s="101"/>
      <c r="CF445" s="101"/>
      <c r="CG445" s="101"/>
      <c r="CH445" s="101"/>
      <c r="CI445" s="101"/>
    </row>
    <row r="446" spans="1:87" s="102" customFormat="1">
      <c r="A446" s="134" t="s">
        <v>1648</v>
      </c>
      <c r="B446" s="295" t="s">
        <v>57</v>
      </c>
      <c r="C446" s="296" t="s">
        <v>58</v>
      </c>
      <c r="D446" s="297">
        <v>53050</v>
      </c>
      <c r="E446" s="296" t="s">
        <v>1104</v>
      </c>
      <c r="F446" s="298" t="s">
        <v>1181</v>
      </c>
      <c r="G446" s="299" t="s">
        <v>1182</v>
      </c>
      <c r="H446" s="250">
        <v>0</v>
      </c>
      <c r="I446" s="250">
        <v>0</v>
      </c>
      <c r="J446" s="250">
        <v>0</v>
      </c>
      <c r="K446" s="250">
        <v>0</v>
      </c>
      <c r="L446" s="250">
        <v>0</v>
      </c>
      <c r="M446" s="250">
        <v>0</v>
      </c>
      <c r="N446" s="250">
        <v>0</v>
      </c>
      <c r="O446" s="250">
        <v>0</v>
      </c>
      <c r="P446" s="250">
        <v>0</v>
      </c>
      <c r="Q446" s="250">
        <v>0</v>
      </c>
      <c r="R446" s="250">
        <v>0</v>
      </c>
      <c r="S446" s="250">
        <v>0</v>
      </c>
      <c r="T446" s="250">
        <v>0</v>
      </c>
      <c r="U446" s="250">
        <v>0</v>
      </c>
      <c r="V446" s="250">
        <v>0</v>
      </c>
      <c r="W446" s="250">
        <v>0</v>
      </c>
      <c r="X446" s="250">
        <v>0</v>
      </c>
      <c r="Y446" s="250">
        <v>0</v>
      </c>
      <c r="Z446" s="250">
        <v>0</v>
      </c>
      <c r="AA446" s="250">
        <v>0</v>
      </c>
      <c r="AB446" s="250">
        <v>0</v>
      </c>
      <c r="AC446" s="250">
        <v>0</v>
      </c>
      <c r="AD446" s="250">
        <v>0</v>
      </c>
      <c r="AE446" s="250">
        <v>0</v>
      </c>
      <c r="AF446" s="250">
        <v>0</v>
      </c>
      <c r="AG446" s="250">
        <v>0</v>
      </c>
      <c r="AH446" s="250">
        <v>0</v>
      </c>
      <c r="AI446" s="250">
        <v>0</v>
      </c>
      <c r="AJ446" s="250">
        <v>0</v>
      </c>
      <c r="AK446" s="250">
        <v>0</v>
      </c>
      <c r="AL446" s="250">
        <v>0</v>
      </c>
      <c r="AM446" s="250">
        <v>0</v>
      </c>
      <c r="AN446" s="250">
        <v>0</v>
      </c>
      <c r="AO446" s="250">
        <v>0</v>
      </c>
      <c r="AP446" s="250">
        <v>0</v>
      </c>
      <c r="AQ446" s="250">
        <v>0</v>
      </c>
      <c r="AR446" s="250">
        <v>0</v>
      </c>
      <c r="AS446" s="250">
        <v>0</v>
      </c>
      <c r="AT446" s="250">
        <v>0</v>
      </c>
      <c r="AU446" s="250">
        <v>0</v>
      </c>
      <c r="AV446" s="250">
        <v>0</v>
      </c>
      <c r="AW446" s="250">
        <v>0</v>
      </c>
      <c r="AX446" s="250">
        <v>0</v>
      </c>
      <c r="AY446" s="250">
        <v>0</v>
      </c>
      <c r="AZ446" s="250">
        <v>0</v>
      </c>
      <c r="BA446" s="250">
        <v>0</v>
      </c>
      <c r="BB446" s="250">
        <v>0</v>
      </c>
      <c r="BC446" s="250">
        <v>0</v>
      </c>
      <c r="BD446" s="250">
        <v>0</v>
      </c>
      <c r="BE446" s="250">
        <v>0</v>
      </c>
      <c r="BF446" s="250">
        <v>0</v>
      </c>
      <c r="BG446" s="250">
        <v>0</v>
      </c>
      <c r="BH446" s="250">
        <v>0</v>
      </c>
      <c r="BI446" s="250">
        <v>0</v>
      </c>
      <c r="BJ446" s="250">
        <v>0</v>
      </c>
      <c r="BK446" s="250">
        <v>0</v>
      </c>
      <c r="BL446" s="250">
        <v>0</v>
      </c>
      <c r="BM446" s="250">
        <v>0</v>
      </c>
      <c r="BN446" s="250">
        <v>0</v>
      </c>
      <c r="BO446" s="250">
        <v>0</v>
      </c>
      <c r="BP446" s="250">
        <v>0</v>
      </c>
      <c r="BQ446" s="250">
        <v>0</v>
      </c>
      <c r="BR446" s="250">
        <v>0</v>
      </c>
      <c r="BS446" s="250">
        <v>0</v>
      </c>
      <c r="BT446" s="250">
        <v>0</v>
      </c>
      <c r="BU446" s="250">
        <v>0</v>
      </c>
      <c r="BV446" s="250">
        <v>0</v>
      </c>
      <c r="BW446" s="250">
        <v>0</v>
      </c>
      <c r="BX446" s="250">
        <v>0</v>
      </c>
      <c r="BY446" s="250">
        <v>0</v>
      </c>
      <c r="BZ446" s="250">
        <v>0</v>
      </c>
      <c r="CA446" s="250">
        <v>0</v>
      </c>
      <c r="CB446" s="250">
        <v>0</v>
      </c>
      <c r="CC446" s="205">
        <f t="shared" si="58"/>
        <v>0</v>
      </c>
      <c r="CD446" s="101"/>
      <c r="CE446" s="101"/>
      <c r="CF446" s="101"/>
      <c r="CG446" s="101"/>
      <c r="CH446" s="101"/>
      <c r="CI446" s="101"/>
    </row>
    <row r="447" spans="1:87" s="102" customFormat="1">
      <c r="A447" s="134" t="s">
        <v>1648</v>
      </c>
      <c r="B447" s="295" t="s">
        <v>57</v>
      </c>
      <c r="C447" s="296" t="s">
        <v>58</v>
      </c>
      <c r="D447" s="297">
        <v>53050</v>
      </c>
      <c r="E447" s="296" t="s">
        <v>1104</v>
      </c>
      <c r="F447" s="298" t="s">
        <v>1183</v>
      </c>
      <c r="G447" s="299" t="s">
        <v>1745</v>
      </c>
      <c r="H447" s="204">
        <v>0</v>
      </c>
      <c r="I447" s="204">
        <v>0</v>
      </c>
      <c r="J447" s="204">
        <v>0</v>
      </c>
      <c r="K447" s="204">
        <v>0</v>
      </c>
      <c r="L447" s="204">
        <v>0</v>
      </c>
      <c r="M447" s="204">
        <v>0</v>
      </c>
      <c r="N447" s="204">
        <v>0</v>
      </c>
      <c r="O447" s="204">
        <v>0</v>
      </c>
      <c r="P447" s="204">
        <v>0</v>
      </c>
      <c r="Q447" s="204">
        <v>0</v>
      </c>
      <c r="R447" s="204">
        <v>0</v>
      </c>
      <c r="S447" s="204">
        <v>0</v>
      </c>
      <c r="T447" s="204">
        <v>0</v>
      </c>
      <c r="U447" s="204">
        <v>0</v>
      </c>
      <c r="V447" s="204">
        <v>0</v>
      </c>
      <c r="W447" s="204">
        <v>0</v>
      </c>
      <c r="X447" s="204">
        <v>0</v>
      </c>
      <c r="Y447" s="204">
        <v>0</v>
      </c>
      <c r="Z447" s="204">
        <v>0</v>
      </c>
      <c r="AA447" s="204">
        <v>0</v>
      </c>
      <c r="AB447" s="204">
        <v>0</v>
      </c>
      <c r="AC447" s="204">
        <v>0</v>
      </c>
      <c r="AD447" s="204">
        <v>0</v>
      </c>
      <c r="AE447" s="204">
        <v>0</v>
      </c>
      <c r="AF447" s="204">
        <v>0</v>
      </c>
      <c r="AG447" s="204">
        <v>6757.13</v>
      </c>
      <c r="AH447" s="204">
        <v>0</v>
      </c>
      <c r="AI447" s="204">
        <v>0</v>
      </c>
      <c r="AJ447" s="204">
        <v>0</v>
      </c>
      <c r="AK447" s="204">
        <v>0</v>
      </c>
      <c r="AL447" s="204">
        <v>0</v>
      </c>
      <c r="AM447" s="204">
        <v>0</v>
      </c>
      <c r="AN447" s="204">
        <v>0</v>
      </c>
      <c r="AO447" s="204">
        <v>0</v>
      </c>
      <c r="AP447" s="204">
        <v>0</v>
      </c>
      <c r="AQ447" s="204">
        <v>0</v>
      </c>
      <c r="AR447" s="204">
        <v>0</v>
      </c>
      <c r="AS447" s="204">
        <v>0</v>
      </c>
      <c r="AT447" s="204">
        <v>0</v>
      </c>
      <c r="AU447" s="204">
        <v>0</v>
      </c>
      <c r="AV447" s="204">
        <v>0</v>
      </c>
      <c r="AW447" s="204">
        <v>0</v>
      </c>
      <c r="AX447" s="204">
        <v>0</v>
      </c>
      <c r="AY447" s="204">
        <v>0</v>
      </c>
      <c r="AZ447" s="204">
        <v>0</v>
      </c>
      <c r="BA447" s="204">
        <v>0</v>
      </c>
      <c r="BB447" s="204">
        <v>0</v>
      </c>
      <c r="BC447" s="204">
        <v>0</v>
      </c>
      <c r="BD447" s="204">
        <v>0</v>
      </c>
      <c r="BE447" s="204">
        <v>0</v>
      </c>
      <c r="BF447" s="204">
        <v>0</v>
      </c>
      <c r="BG447" s="204">
        <v>0</v>
      </c>
      <c r="BH447" s="204">
        <v>0</v>
      </c>
      <c r="BI447" s="204">
        <v>0</v>
      </c>
      <c r="BJ447" s="204">
        <v>0</v>
      </c>
      <c r="BK447" s="204">
        <v>0</v>
      </c>
      <c r="BL447" s="204">
        <v>0</v>
      </c>
      <c r="BM447" s="204">
        <v>0</v>
      </c>
      <c r="BN447" s="204">
        <v>0</v>
      </c>
      <c r="BO447" s="204">
        <v>29800</v>
      </c>
      <c r="BP447" s="204">
        <v>0</v>
      </c>
      <c r="BQ447" s="204">
        <v>0</v>
      </c>
      <c r="BR447" s="204">
        <v>0</v>
      </c>
      <c r="BS447" s="204">
        <v>0</v>
      </c>
      <c r="BT447" s="204">
        <v>0</v>
      </c>
      <c r="BU447" s="204">
        <v>0</v>
      </c>
      <c r="BV447" s="204">
        <v>0</v>
      </c>
      <c r="BW447" s="204">
        <v>0</v>
      </c>
      <c r="BX447" s="204">
        <v>0</v>
      </c>
      <c r="BY447" s="204">
        <v>0</v>
      </c>
      <c r="BZ447" s="204">
        <v>0</v>
      </c>
      <c r="CA447" s="204">
        <v>0</v>
      </c>
      <c r="CB447" s="204">
        <v>0</v>
      </c>
      <c r="CC447" s="205">
        <f t="shared" si="58"/>
        <v>36557.129999999997</v>
      </c>
      <c r="CD447" s="101"/>
      <c r="CE447" s="101"/>
      <c r="CF447" s="101"/>
      <c r="CG447" s="101"/>
      <c r="CH447" s="101"/>
      <c r="CI447" s="101"/>
    </row>
    <row r="448" spans="1:87" s="102" customFormat="1">
      <c r="A448" s="134" t="s">
        <v>1648</v>
      </c>
      <c r="B448" s="295" t="s">
        <v>57</v>
      </c>
      <c r="C448" s="296" t="s">
        <v>58</v>
      </c>
      <c r="D448" s="297">
        <v>53050</v>
      </c>
      <c r="E448" s="296" t="s">
        <v>1104</v>
      </c>
      <c r="F448" s="298" t="s">
        <v>1184</v>
      </c>
      <c r="G448" s="299" t="s">
        <v>1746</v>
      </c>
      <c r="H448" s="250">
        <v>0</v>
      </c>
      <c r="I448" s="251">
        <v>0</v>
      </c>
      <c r="J448" s="251">
        <v>0</v>
      </c>
      <c r="K448" s="251">
        <v>0</v>
      </c>
      <c r="L448" s="251">
        <v>0</v>
      </c>
      <c r="M448" s="251">
        <v>0</v>
      </c>
      <c r="N448" s="251">
        <v>0</v>
      </c>
      <c r="O448" s="251">
        <v>0</v>
      </c>
      <c r="P448" s="251">
        <v>0</v>
      </c>
      <c r="Q448" s="251">
        <v>0</v>
      </c>
      <c r="R448" s="251">
        <v>0</v>
      </c>
      <c r="S448" s="251">
        <v>0</v>
      </c>
      <c r="T448" s="251">
        <v>0</v>
      </c>
      <c r="U448" s="251">
        <v>0</v>
      </c>
      <c r="V448" s="251">
        <v>0</v>
      </c>
      <c r="W448" s="251">
        <v>0</v>
      </c>
      <c r="X448" s="251">
        <v>0</v>
      </c>
      <c r="Y448" s="251">
        <v>0</v>
      </c>
      <c r="Z448" s="251">
        <v>0</v>
      </c>
      <c r="AA448" s="251">
        <v>0</v>
      </c>
      <c r="AB448" s="251">
        <v>0</v>
      </c>
      <c r="AC448" s="251">
        <v>0</v>
      </c>
      <c r="AD448" s="251">
        <v>0</v>
      </c>
      <c r="AE448" s="251">
        <v>0</v>
      </c>
      <c r="AF448" s="251">
        <v>0</v>
      </c>
      <c r="AG448" s="251">
        <v>0</v>
      </c>
      <c r="AH448" s="251">
        <v>0</v>
      </c>
      <c r="AI448" s="251">
        <v>0</v>
      </c>
      <c r="AJ448" s="251">
        <v>0</v>
      </c>
      <c r="AK448" s="251">
        <v>0</v>
      </c>
      <c r="AL448" s="251">
        <v>0</v>
      </c>
      <c r="AM448" s="251">
        <v>0</v>
      </c>
      <c r="AN448" s="251">
        <v>0</v>
      </c>
      <c r="AO448" s="251">
        <v>0</v>
      </c>
      <c r="AP448" s="251">
        <v>0</v>
      </c>
      <c r="AQ448" s="251">
        <v>0</v>
      </c>
      <c r="AR448" s="251">
        <v>0</v>
      </c>
      <c r="AS448" s="251">
        <v>0</v>
      </c>
      <c r="AT448" s="251">
        <v>0</v>
      </c>
      <c r="AU448" s="251">
        <v>0</v>
      </c>
      <c r="AV448" s="251">
        <v>0</v>
      </c>
      <c r="AW448" s="251">
        <v>0</v>
      </c>
      <c r="AX448" s="251">
        <v>0</v>
      </c>
      <c r="AY448" s="251">
        <v>0</v>
      </c>
      <c r="AZ448" s="251">
        <v>0</v>
      </c>
      <c r="BA448" s="251">
        <v>0</v>
      </c>
      <c r="BB448" s="251">
        <v>0</v>
      </c>
      <c r="BC448" s="251">
        <v>0</v>
      </c>
      <c r="BD448" s="251">
        <v>0</v>
      </c>
      <c r="BE448" s="251">
        <v>0</v>
      </c>
      <c r="BF448" s="251">
        <v>0</v>
      </c>
      <c r="BG448" s="251">
        <v>0</v>
      </c>
      <c r="BH448" s="251">
        <v>0</v>
      </c>
      <c r="BI448" s="251">
        <v>0</v>
      </c>
      <c r="BJ448" s="251">
        <v>0</v>
      </c>
      <c r="BK448" s="251">
        <v>0</v>
      </c>
      <c r="BL448" s="251">
        <v>0</v>
      </c>
      <c r="BM448" s="251">
        <v>0</v>
      </c>
      <c r="BN448" s="251">
        <v>0</v>
      </c>
      <c r="BO448" s="251">
        <v>0</v>
      </c>
      <c r="BP448" s="251">
        <v>0</v>
      </c>
      <c r="BQ448" s="251">
        <v>0</v>
      </c>
      <c r="BR448" s="251">
        <v>0</v>
      </c>
      <c r="BS448" s="251">
        <v>0</v>
      </c>
      <c r="BT448" s="251">
        <v>0</v>
      </c>
      <c r="BU448" s="251">
        <v>0</v>
      </c>
      <c r="BV448" s="251">
        <v>0</v>
      </c>
      <c r="BW448" s="251">
        <v>0</v>
      </c>
      <c r="BX448" s="251">
        <v>0</v>
      </c>
      <c r="BY448" s="251">
        <v>0</v>
      </c>
      <c r="BZ448" s="251">
        <v>0</v>
      </c>
      <c r="CA448" s="251">
        <v>0</v>
      </c>
      <c r="CB448" s="251">
        <v>0</v>
      </c>
      <c r="CC448" s="205">
        <f t="shared" si="58"/>
        <v>0</v>
      </c>
      <c r="CD448" s="101"/>
      <c r="CE448" s="101"/>
      <c r="CF448" s="101"/>
      <c r="CG448" s="101"/>
      <c r="CH448" s="101"/>
      <c r="CI448" s="101"/>
    </row>
    <row r="449" spans="1:87" s="102" customFormat="1">
      <c r="A449" s="134" t="s">
        <v>1648</v>
      </c>
      <c r="B449" s="295" t="s">
        <v>57</v>
      </c>
      <c r="C449" s="296" t="s">
        <v>58</v>
      </c>
      <c r="D449" s="297">
        <v>53050</v>
      </c>
      <c r="E449" s="296" t="s">
        <v>1104</v>
      </c>
      <c r="F449" s="298" t="s">
        <v>1185</v>
      </c>
      <c r="G449" s="299" t="s">
        <v>1747</v>
      </c>
      <c r="H449" s="250">
        <v>0</v>
      </c>
      <c r="I449" s="250">
        <v>0</v>
      </c>
      <c r="J449" s="250">
        <v>0</v>
      </c>
      <c r="K449" s="250">
        <v>0</v>
      </c>
      <c r="L449" s="250">
        <v>0</v>
      </c>
      <c r="M449" s="250">
        <v>0</v>
      </c>
      <c r="N449" s="250">
        <v>0</v>
      </c>
      <c r="O449" s="250">
        <v>0</v>
      </c>
      <c r="P449" s="250">
        <v>0</v>
      </c>
      <c r="Q449" s="250">
        <v>0</v>
      </c>
      <c r="R449" s="250">
        <v>0</v>
      </c>
      <c r="S449" s="250">
        <v>0</v>
      </c>
      <c r="T449" s="250">
        <v>0</v>
      </c>
      <c r="U449" s="250">
        <v>0</v>
      </c>
      <c r="V449" s="250">
        <v>0</v>
      </c>
      <c r="W449" s="250">
        <v>0</v>
      </c>
      <c r="X449" s="250">
        <v>0</v>
      </c>
      <c r="Y449" s="250">
        <v>0</v>
      </c>
      <c r="Z449" s="250">
        <v>0</v>
      </c>
      <c r="AA449" s="250">
        <v>0</v>
      </c>
      <c r="AB449" s="250">
        <v>0</v>
      </c>
      <c r="AC449" s="250">
        <v>0</v>
      </c>
      <c r="AD449" s="250">
        <v>0</v>
      </c>
      <c r="AE449" s="250">
        <v>0</v>
      </c>
      <c r="AF449" s="250">
        <v>0</v>
      </c>
      <c r="AG449" s="250">
        <v>0</v>
      </c>
      <c r="AH449" s="250">
        <v>0</v>
      </c>
      <c r="AI449" s="250">
        <v>0</v>
      </c>
      <c r="AJ449" s="250">
        <v>0</v>
      </c>
      <c r="AK449" s="250">
        <v>0</v>
      </c>
      <c r="AL449" s="250">
        <v>0</v>
      </c>
      <c r="AM449" s="250">
        <v>0</v>
      </c>
      <c r="AN449" s="250">
        <v>0</v>
      </c>
      <c r="AO449" s="250">
        <v>0</v>
      </c>
      <c r="AP449" s="250">
        <v>0</v>
      </c>
      <c r="AQ449" s="250">
        <v>0</v>
      </c>
      <c r="AR449" s="250">
        <v>0</v>
      </c>
      <c r="AS449" s="250">
        <v>0</v>
      </c>
      <c r="AT449" s="250">
        <v>0</v>
      </c>
      <c r="AU449" s="250">
        <v>0</v>
      </c>
      <c r="AV449" s="250">
        <v>0</v>
      </c>
      <c r="AW449" s="250">
        <v>0</v>
      </c>
      <c r="AX449" s="250">
        <v>0</v>
      </c>
      <c r="AY449" s="250">
        <v>0</v>
      </c>
      <c r="AZ449" s="250">
        <v>0</v>
      </c>
      <c r="BA449" s="250">
        <v>0</v>
      </c>
      <c r="BB449" s="250">
        <v>0</v>
      </c>
      <c r="BC449" s="250">
        <v>0</v>
      </c>
      <c r="BD449" s="250">
        <v>0</v>
      </c>
      <c r="BE449" s="250">
        <v>0</v>
      </c>
      <c r="BF449" s="250">
        <v>0</v>
      </c>
      <c r="BG449" s="250">
        <v>0</v>
      </c>
      <c r="BH449" s="250">
        <v>0</v>
      </c>
      <c r="BI449" s="250">
        <v>0</v>
      </c>
      <c r="BJ449" s="250">
        <v>0</v>
      </c>
      <c r="BK449" s="250">
        <v>0</v>
      </c>
      <c r="BL449" s="250">
        <v>0</v>
      </c>
      <c r="BM449" s="250">
        <v>0</v>
      </c>
      <c r="BN449" s="250">
        <v>0</v>
      </c>
      <c r="BO449" s="250">
        <v>0</v>
      </c>
      <c r="BP449" s="250">
        <v>0</v>
      </c>
      <c r="BQ449" s="250">
        <v>0</v>
      </c>
      <c r="BR449" s="250">
        <v>0</v>
      </c>
      <c r="BS449" s="250">
        <v>0</v>
      </c>
      <c r="BT449" s="250">
        <v>0</v>
      </c>
      <c r="BU449" s="250">
        <v>0</v>
      </c>
      <c r="BV449" s="250">
        <v>0</v>
      </c>
      <c r="BW449" s="250">
        <v>0</v>
      </c>
      <c r="BX449" s="250">
        <v>0</v>
      </c>
      <c r="BY449" s="250">
        <v>0</v>
      </c>
      <c r="BZ449" s="250">
        <v>0</v>
      </c>
      <c r="CA449" s="250">
        <v>0</v>
      </c>
      <c r="CB449" s="250">
        <v>0</v>
      </c>
      <c r="CC449" s="205">
        <f t="shared" ref="CC449:CC460" si="63">SUM(H449:CB449)</f>
        <v>0</v>
      </c>
      <c r="CD449" s="101"/>
      <c r="CE449" s="101"/>
      <c r="CF449" s="101"/>
      <c r="CG449" s="101"/>
      <c r="CH449" s="101"/>
      <c r="CI449" s="101"/>
    </row>
    <row r="450" spans="1:87" s="102" customFormat="1">
      <c r="A450" s="134" t="s">
        <v>1648</v>
      </c>
      <c r="B450" s="295" t="s">
        <v>57</v>
      </c>
      <c r="C450" s="296" t="s">
        <v>58</v>
      </c>
      <c r="D450" s="297">
        <v>53050</v>
      </c>
      <c r="E450" s="296" t="s">
        <v>1104</v>
      </c>
      <c r="F450" s="298" t="s">
        <v>1186</v>
      </c>
      <c r="G450" s="299" t="s">
        <v>1748</v>
      </c>
      <c r="H450" s="204">
        <v>0</v>
      </c>
      <c r="I450" s="204">
        <v>0</v>
      </c>
      <c r="J450" s="204">
        <v>0</v>
      </c>
      <c r="K450" s="204">
        <v>0</v>
      </c>
      <c r="L450" s="204">
        <v>0</v>
      </c>
      <c r="M450" s="204">
        <v>0</v>
      </c>
      <c r="N450" s="204">
        <v>0</v>
      </c>
      <c r="O450" s="204">
        <v>0</v>
      </c>
      <c r="P450" s="204">
        <v>0</v>
      </c>
      <c r="Q450" s="204">
        <v>0</v>
      </c>
      <c r="R450" s="204">
        <v>0</v>
      </c>
      <c r="S450" s="204">
        <v>0</v>
      </c>
      <c r="T450" s="204">
        <v>0</v>
      </c>
      <c r="U450" s="204">
        <v>0</v>
      </c>
      <c r="V450" s="204">
        <v>0</v>
      </c>
      <c r="W450" s="204">
        <v>0</v>
      </c>
      <c r="X450" s="204">
        <v>0</v>
      </c>
      <c r="Y450" s="204">
        <v>0</v>
      </c>
      <c r="Z450" s="204">
        <v>0</v>
      </c>
      <c r="AA450" s="204">
        <v>0</v>
      </c>
      <c r="AB450" s="204">
        <v>0</v>
      </c>
      <c r="AC450" s="204">
        <v>0</v>
      </c>
      <c r="AD450" s="204">
        <v>0</v>
      </c>
      <c r="AE450" s="204">
        <v>0</v>
      </c>
      <c r="AF450" s="204">
        <v>0</v>
      </c>
      <c r="AG450" s="204">
        <v>0</v>
      </c>
      <c r="AH450" s="204">
        <v>0</v>
      </c>
      <c r="AI450" s="204">
        <v>0</v>
      </c>
      <c r="AJ450" s="204">
        <v>0</v>
      </c>
      <c r="AK450" s="204">
        <v>0</v>
      </c>
      <c r="AL450" s="204">
        <v>0</v>
      </c>
      <c r="AM450" s="204">
        <v>0</v>
      </c>
      <c r="AN450" s="204">
        <v>0</v>
      </c>
      <c r="AO450" s="204">
        <v>0</v>
      </c>
      <c r="AP450" s="204">
        <v>0</v>
      </c>
      <c r="AQ450" s="204">
        <v>0</v>
      </c>
      <c r="AR450" s="204">
        <v>0</v>
      </c>
      <c r="AS450" s="204">
        <v>0</v>
      </c>
      <c r="AT450" s="204">
        <v>0</v>
      </c>
      <c r="AU450" s="204">
        <v>0</v>
      </c>
      <c r="AV450" s="204">
        <v>0</v>
      </c>
      <c r="AW450" s="204">
        <v>0</v>
      </c>
      <c r="AX450" s="204">
        <v>0</v>
      </c>
      <c r="AY450" s="204">
        <v>0</v>
      </c>
      <c r="AZ450" s="204">
        <v>0</v>
      </c>
      <c r="BA450" s="204">
        <v>0</v>
      </c>
      <c r="BB450" s="204">
        <v>0</v>
      </c>
      <c r="BC450" s="204">
        <v>0</v>
      </c>
      <c r="BD450" s="204">
        <v>0</v>
      </c>
      <c r="BE450" s="204">
        <v>0</v>
      </c>
      <c r="BF450" s="204">
        <v>0</v>
      </c>
      <c r="BG450" s="204">
        <v>0</v>
      </c>
      <c r="BH450" s="204">
        <v>0</v>
      </c>
      <c r="BI450" s="204">
        <v>0</v>
      </c>
      <c r="BJ450" s="204">
        <v>0</v>
      </c>
      <c r="BK450" s="204">
        <v>0</v>
      </c>
      <c r="BL450" s="204">
        <v>0</v>
      </c>
      <c r="BM450" s="204">
        <v>0</v>
      </c>
      <c r="BN450" s="204">
        <v>0</v>
      </c>
      <c r="BO450" s="204">
        <v>4500</v>
      </c>
      <c r="BP450" s="204">
        <v>0</v>
      </c>
      <c r="BQ450" s="204">
        <v>0</v>
      </c>
      <c r="BR450" s="204">
        <v>0</v>
      </c>
      <c r="BS450" s="204">
        <v>0</v>
      </c>
      <c r="BT450" s="204">
        <v>0</v>
      </c>
      <c r="BU450" s="204">
        <v>0</v>
      </c>
      <c r="BV450" s="204">
        <v>0</v>
      </c>
      <c r="BW450" s="204">
        <v>0</v>
      </c>
      <c r="BX450" s="204">
        <v>0</v>
      </c>
      <c r="BY450" s="204">
        <v>0</v>
      </c>
      <c r="BZ450" s="204">
        <v>0</v>
      </c>
      <c r="CA450" s="204">
        <v>0</v>
      </c>
      <c r="CB450" s="204">
        <v>0</v>
      </c>
      <c r="CC450" s="205">
        <f t="shared" si="63"/>
        <v>4500</v>
      </c>
      <c r="CD450" s="101"/>
      <c r="CE450" s="101"/>
      <c r="CF450" s="101"/>
      <c r="CG450" s="101"/>
      <c r="CH450" s="101"/>
      <c r="CI450" s="101"/>
    </row>
    <row r="451" spans="1:87" s="102" customFormat="1">
      <c r="A451" s="134" t="s">
        <v>1648</v>
      </c>
      <c r="B451" s="295" t="s">
        <v>57</v>
      </c>
      <c r="C451" s="296" t="s">
        <v>58</v>
      </c>
      <c r="D451" s="297">
        <v>53050</v>
      </c>
      <c r="E451" s="296" t="s">
        <v>1104</v>
      </c>
      <c r="F451" s="298" t="s">
        <v>1187</v>
      </c>
      <c r="G451" s="299" t="s">
        <v>1749</v>
      </c>
      <c r="H451" s="204">
        <v>2878980</v>
      </c>
      <c r="I451" s="183">
        <v>0</v>
      </c>
      <c r="J451" s="183">
        <v>594500</v>
      </c>
      <c r="K451" s="183">
        <v>0</v>
      </c>
      <c r="L451" s="183">
        <v>0</v>
      </c>
      <c r="M451" s="183">
        <v>0</v>
      </c>
      <c r="N451" s="183">
        <v>19500670.52</v>
      </c>
      <c r="O451" s="183">
        <v>6074592.1399999997</v>
      </c>
      <c r="P451" s="183">
        <v>0</v>
      </c>
      <c r="Q451" s="183">
        <v>0</v>
      </c>
      <c r="R451" s="183">
        <v>0</v>
      </c>
      <c r="S451" s="183">
        <v>0</v>
      </c>
      <c r="T451" s="183">
        <v>2551600</v>
      </c>
      <c r="U451" s="183">
        <v>4171200</v>
      </c>
      <c r="V451" s="183">
        <v>0</v>
      </c>
      <c r="W451" s="183">
        <v>0</v>
      </c>
      <c r="X451" s="183">
        <v>0</v>
      </c>
      <c r="Y451" s="183">
        <v>0</v>
      </c>
      <c r="Z451" s="183">
        <v>2802999.75</v>
      </c>
      <c r="AA451" s="183">
        <v>0</v>
      </c>
      <c r="AB451" s="183">
        <v>981120</v>
      </c>
      <c r="AC451" s="183">
        <v>0</v>
      </c>
      <c r="AD451" s="183">
        <v>128200</v>
      </c>
      <c r="AE451" s="183">
        <v>0</v>
      </c>
      <c r="AF451" s="183">
        <v>0</v>
      </c>
      <c r="AG451" s="183">
        <v>0</v>
      </c>
      <c r="AH451" s="183">
        <v>1513600</v>
      </c>
      <c r="AI451" s="183">
        <v>1360000</v>
      </c>
      <c r="AJ451" s="183">
        <v>93511</v>
      </c>
      <c r="AK451" s="183">
        <v>0</v>
      </c>
      <c r="AL451" s="183">
        <v>0</v>
      </c>
      <c r="AM451" s="183">
        <v>79000</v>
      </c>
      <c r="AN451" s="183">
        <v>0</v>
      </c>
      <c r="AO451" s="183">
        <v>0</v>
      </c>
      <c r="AP451" s="183">
        <v>113500</v>
      </c>
      <c r="AQ451" s="183">
        <v>0</v>
      </c>
      <c r="AR451" s="183">
        <v>105000</v>
      </c>
      <c r="AS451" s="183">
        <v>0</v>
      </c>
      <c r="AT451" s="183">
        <v>0</v>
      </c>
      <c r="AU451" s="183">
        <v>0</v>
      </c>
      <c r="AV451" s="183">
        <v>0</v>
      </c>
      <c r="AW451" s="183">
        <v>0</v>
      </c>
      <c r="AX451" s="183">
        <v>0</v>
      </c>
      <c r="AY451" s="183">
        <v>283420</v>
      </c>
      <c r="AZ451" s="183">
        <v>0</v>
      </c>
      <c r="BA451" s="183">
        <v>234699.86</v>
      </c>
      <c r="BB451" s="183">
        <v>10101712.039999999</v>
      </c>
      <c r="BC451" s="183">
        <v>0</v>
      </c>
      <c r="BD451" s="183">
        <v>1847905</v>
      </c>
      <c r="BE451" s="183">
        <v>0</v>
      </c>
      <c r="BF451" s="183">
        <v>3323481</v>
      </c>
      <c r="BG451" s="183">
        <v>0</v>
      </c>
      <c r="BH451" s="183">
        <v>911092.5</v>
      </c>
      <c r="BI451" s="183">
        <v>191950</v>
      </c>
      <c r="BJ451" s="183">
        <v>0</v>
      </c>
      <c r="BK451" s="183">
        <v>0</v>
      </c>
      <c r="BL451" s="183">
        <v>1500</v>
      </c>
      <c r="BM451" s="183">
        <v>3909152.87</v>
      </c>
      <c r="BN451" s="183">
        <v>21564</v>
      </c>
      <c r="BO451" s="183">
        <v>0</v>
      </c>
      <c r="BP451" s="183">
        <v>29200</v>
      </c>
      <c r="BQ451" s="183">
        <v>0</v>
      </c>
      <c r="BR451" s="183">
        <v>1436</v>
      </c>
      <c r="BS451" s="183">
        <v>0</v>
      </c>
      <c r="BT451" s="183">
        <v>80000</v>
      </c>
      <c r="BU451" s="183">
        <v>322388.31</v>
      </c>
      <c r="BV451" s="183">
        <v>57750</v>
      </c>
      <c r="BW451" s="183">
        <v>1013840</v>
      </c>
      <c r="BX451" s="183">
        <v>1051203</v>
      </c>
      <c r="BY451" s="183">
        <v>0</v>
      </c>
      <c r="BZ451" s="183">
        <v>1134200</v>
      </c>
      <c r="CA451" s="183">
        <v>1995038.85</v>
      </c>
      <c r="CB451" s="183">
        <v>0</v>
      </c>
      <c r="CC451" s="205">
        <f t="shared" si="63"/>
        <v>69460006.839999989</v>
      </c>
      <c r="CD451" s="101"/>
      <c r="CE451" s="101"/>
      <c r="CF451" s="101"/>
      <c r="CG451" s="101"/>
      <c r="CH451" s="101"/>
      <c r="CI451" s="101"/>
    </row>
    <row r="452" spans="1:87" s="102" customFormat="1">
      <c r="A452" s="134" t="s">
        <v>1648</v>
      </c>
      <c r="B452" s="295" t="s">
        <v>57</v>
      </c>
      <c r="C452" s="296" t="s">
        <v>58</v>
      </c>
      <c r="D452" s="297">
        <v>53050</v>
      </c>
      <c r="E452" s="296" t="s">
        <v>1104</v>
      </c>
      <c r="F452" s="298" t="s">
        <v>1188</v>
      </c>
      <c r="G452" s="299" t="s">
        <v>1189</v>
      </c>
      <c r="H452" s="250">
        <v>0</v>
      </c>
      <c r="I452" s="250">
        <v>0</v>
      </c>
      <c r="J452" s="250">
        <v>0</v>
      </c>
      <c r="K452" s="250">
        <v>0</v>
      </c>
      <c r="L452" s="250">
        <v>0</v>
      </c>
      <c r="M452" s="250">
        <v>0</v>
      </c>
      <c r="N452" s="250">
        <v>0</v>
      </c>
      <c r="O452" s="250">
        <v>0</v>
      </c>
      <c r="P452" s="250">
        <v>0</v>
      </c>
      <c r="Q452" s="250">
        <v>0</v>
      </c>
      <c r="R452" s="250">
        <v>0</v>
      </c>
      <c r="S452" s="250">
        <v>0</v>
      </c>
      <c r="T452" s="250">
        <v>0</v>
      </c>
      <c r="U452" s="250">
        <v>0</v>
      </c>
      <c r="V452" s="250">
        <v>0</v>
      </c>
      <c r="W452" s="250">
        <v>0</v>
      </c>
      <c r="X452" s="250">
        <v>0</v>
      </c>
      <c r="Y452" s="250">
        <v>0</v>
      </c>
      <c r="Z452" s="250">
        <v>0</v>
      </c>
      <c r="AA452" s="250">
        <v>0</v>
      </c>
      <c r="AB452" s="250">
        <v>0</v>
      </c>
      <c r="AC452" s="250">
        <v>0</v>
      </c>
      <c r="AD452" s="250">
        <v>0</v>
      </c>
      <c r="AE452" s="250">
        <v>0</v>
      </c>
      <c r="AF452" s="250">
        <v>0</v>
      </c>
      <c r="AG452" s="250">
        <v>0</v>
      </c>
      <c r="AH452" s="250">
        <v>0</v>
      </c>
      <c r="AI452" s="250">
        <v>0</v>
      </c>
      <c r="AJ452" s="250">
        <v>0</v>
      </c>
      <c r="AK452" s="250">
        <v>0</v>
      </c>
      <c r="AL452" s="250">
        <v>0</v>
      </c>
      <c r="AM452" s="250">
        <v>0</v>
      </c>
      <c r="AN452" s="250">
        <v>0</v>
      </c>
      <c r="AO452" s="250">
        <v>0</v>
      </c>
      <c r="AP452" s="250">
        <v>0</v>
      </c>
      <c r="AQ452" s="250">
        <v>0</v>
      </c>
      <c r="AR452" s="250">
        <v>0</v>
      </c>
      <c r="AS452" s="250">
        <v>0</v>
      </c>
      <c r="AT452" s="250">
        <v>0</v>
      </c>
      <c r="AU452" s="250">
        <v>0</v>
      </c>
      <c r="AV452" s="250">
        <v>0</v>
      </c>
      <c r="AW452" s="250">
        <v>0</v>
      </c>
      <c r="AX452" s="250">
        <v>0</v>
      </c>
      <c r="AY452" s="250">
        <v>0</v>
      </c>
      <c r="AZ452" s="250">
        <v>0</v>
      </c>
      <c r="BA452" s="250">
        <v>0</v>
      </c>
      <c r="BB452" s="250">
        <v>0</v>
      </c>
      <c r="BC452" s="250">
        <v>0</v>
      </c>
      <c r="BD452" s="250">
        <v>0</v>
      </c>
      <c r="BE452" s="250">
        <v>0</v>
      </c>
      <c r="BF452" s="250">
        <v>0</v>
      </c>
      <c r="BG452" s="250">
        <v>0</v>
      </c>
      <c r="BH452" s="250">
        <v>0</v>
      </c>
      <c r="BI452" s="250">
        <v>0</v>
      </c>
      <c r="BJ452" s="250">
        <v>0</v>
      </c>
      <c r="BK452" s="250">
        <v>0</v>
      </c>
      <c r="BL452" s="250">
        <v>0</v>
      </c>
      <c r="BM452" s="250">
        <v>0</v>
      </c>
      <c r="BN452" s="250">
        <v>0</v>
      </c>
      <c r="BO452" s="250">
        <v>0</v>
      </c>
      <c r="BP452" s="250">
        <v>0</v>
      </c>
      <c r="BQ452" s="250">
        <v>0</v>
      </c>
      <c r="BR452" s="250">
        <v>0</v>
      </c>
      <c r="BS452" s="250">
        <v>0</v>
      </c>
      <c r="BT452" s="250">
        <v>0</v>
      </c>
      <c r="BU452" s="250">
        <v>0</v>
      </c>
      <c r="BV452" s="250">
        <v>0</v>
      </c>
      <c r="BW452" s="250">
        <v>0</v>
      </c>
      <c r="BX452" s="250">
        <v>0</v>
      </c>
      <c r="BY452" s="250">
        <v>0</v>
      </c>
      <c r="BZ452" s="250">
        <v>0</v>
      </c>
      <c r="CA452" s="250">
        <v>0</v>
      </c>
      <c r="CB452" s="250">
        <v>0</v>
      </c>
      <c r="CC452" s="205">
        <f t="shared" si="63"/>
        <v>0</v>
      </c>
      <c r="CD452" s="101"/>
      <c r="CE452" s="101"/>
      <c r="CF452" s="101"/>
      <c r="CG452" s="101"/>
      <c r="CH452" s="101"/>
      <c r="CI452" s="101"/>
    </row>
    <row r="453" spans="1:87" s="311" customFormat="1">
      <c r="A453" s="310"/>
      <c r="B453" s="421" t="s">
        <v>1190</v>
      </c>
      <c r="C453" s="422"/>
      <c r="D453" s="422"/>
      <c r="E453" s="422"/>
      <c r="F453" s="422"/>
      <c r="G453" s="423"/>
      <c r="H453" s="207">
        <f t="shared" ref="H453:BS453" si="64">SUM(H406:H452)</f>
        <v>82103299.780000001</v>
      </c>
      <c r="I453" s="207">
        <f t="shared" si="64"/>
        <v>7796115.6200000001</v>
      </c>
      <c r="J453" s="207">
        <f t="shared" si="64"/>
        <v>34551354.410000004</v>
      </c>
      <c r="K453" s="207">
        <f t="shared" si="64"/>
        <v>20181973.460000001</v>
      </c>
      <c r="L453" s="207">
        <f t="shared" si="64"/>
        <v>21336546.109999999</v>
      </c>
      <c r="M453" s="207">
        <f t="shared" si="64"/>
        <v>10961296.09</v>
      </c>
      <c r="N453" s="207">
        <f t="shared" si="64"/>
        <v>83953797.099999994</v>
      </c>
      <c r="O453" s="207">
        <f t="shared" si="64"/>
        <v>25299322.400000002</v>
      </c>
      <c r="P453" s="207">
        <f t="shared" si="64"/>
        <v>1903491.5</v>
      </c>
      <c r="Q453" s="207">
        <f t="shared" si="64"/>
        <v>53157295.019999996</v>
      </c>
      <c r="R453" s="207">
        <f t="shared" si="64"/>
        <v>5333540.72</v>
      </c>
      <c r="S453" s="207">
        <f t="shared" si="64"/>
        <v>16517876.57</v>
      </c>
      <c r="T453" s="207">
        <f t="shared" si="64"/>
        <v>27717762.010000002</v>
      </c>
      <c r="U453" s="207">
        <f t="shared" si="64"/>
        <v>22612721.68</v>
      </c>
      <c r="V453" s="207">
        <f t="shared" si="64"/>
        <v>1278424.75</v>
      </c>
      <c r="W453" s="207">
        <f t="shared" si="64"/>
        <v>15163992.24</v>
      </c>
      <c r="X453" s="207">
        <f t="shared" si="64"/>
        <v>17192428.800000001</v>
      </c>
      <c r="Y453" s="207">
        <f t="shared" si="64"/>
        <v>4596382.3100000005</v>
      </c>
      <c r="Z453" s="207">
        <f t="shared" si="64"/>
        <v>44939208.980000004</v>
      </c>
      <c r="AA453" s="207">
        <f t="shared" si="64"/>
        <v>6839082.4200000009</v>
      </c>
      <c r="AB453" s="207">
        <f t="shared" si="64"/>
        <v>8769629.7199999988</v>
      </c>
      <c r="AC453" s="207">
        <f t="shared" si="64"/>
        <v>8589482.2699999996</v>
      </c>
      <c r="AD453" s="207">
        <f t="shared" si="64"/>
        <v>9365435.2200000007</v>
      </c>
      <c r="AE453" s="207">
        <f t="shared" si="64"/>
        <v>16716748.540000001</v>
      </c>
      <c r="AF453" s="207">
        <f t="shared" si="64"/>
        <v>8831465.0800000001</v>
      </c>
      <c r="AG453" s="207">
        <f t="shared" si="64"/>
        <v>1751978.8399999999</v>
      </c>
      <c r="AH453" s="207">
        <f t="shared" si="64"/>
        <v>6964334.2400000002</v>
      </c>
      <c r="AI453" s="207">
        <f t="shared" si="64"/>
        <v>36684212.609999999</v>
      </c>
      <c r="AJ453" s="207">
        <f t="shared" si="64"/>
        <v>23273401</v>
      </c>
      <c r="AK453" s="207">
        <f t="shared" si="64"/>
        <v>16391986.84</v>
      </c>
      <c r="AL453" s="207">
        <f t="shared" si="64"/>
        <v>10219198.75</v>
      </c>
      <c r="AM453" s="207">
        <f t="shared" si="64"/>
        <v>9666928</v>
      </c>
      <c r="AN453" s="207">
        <f t="shared" si="64"/>
        <v>18267837.25</v>
      </c>
      <c r="AO453" s="207">
        <f t="shared" si="64"/>
        <v>17599384.539999999</v>
      </c>
      <c r="AP453" s="207">
        <f t="shared" si="64"/>
        <v>13051808.640000001</v>
      </c>
      <c r="AQ453" s="207">
        <f t="shared" si="64"/>
        <v>21425766</v>
      </c>
      <c r="AR453" s="207">
        <f t="shared" si="64"/>
        <v>15929578.76</v>
      </c>
      <c r="AS453" s="207">
        <f t="shared" si="64"/>
        <v>16837754.66</v>
      </c>
      <c r="AT453" s="207">
        <f t="shared" si="64"/>
        <v>13550536.529999999</v>
      </c>
      <c r="AU453" s="207">
        <f t="shared" si="64"/>
        <v>12283649.049999999</v>
      </c>
      <c r="AV453" s="207">
        <f t="shared" si="64"/>
        <v>7571582.0099999998</v>
      </c>
      <c r="AW453" s="207">
        <f t="shared" si="64"/>
        <v>14957989.43</v>
      </c>
      <c r="AX453" s="207">
        <f t="shared" si="64"/>
        <v>9543136.9800000004</v>
      </c>
      <c r="AY453" s="207">
        <f t="shared" si="64"/>
        <v>10251965.99</v>
      </c>
      <c r="AZ453" s="207">
        <f t="shared" si="64"/>
        <v>1050958.55</v>
      </c>
      <c r="BA453" s="207">
        <f t="shared" si="64"/>
        <v>2831703.84</v>
      </c>
      <c r="BB453" s="207">
        <f t="shared" si="64"/>
        <v>55794257.039999999</v>
      </c>
      <c r="BC453" s="207">
        <f t="shared" si="64"/>
        <v>9713014.9399999995</v>
      </c>
      <c r="BD453" s="207">
        <f t="shared" si="64"/>
        <v>13792164.23</v>
      </c>
      <c r="BE453" s="207">
        <f t="shared" si="64"/>
        <v>16205942.190000001</v>
      </c>
      <c r="BF453" s="207">
        <f t="shared" si="64"/>
        <v>15859532.41</v>
      </c>
      <c r="BG453" s="207">
        <f t="shared" si="64"/>
        <v>6038864.3399999999</v>
      </c>
      <c r="BH453" s="207">
        <f t="shared" si="64"/>
        <v>16142254.279999999</v>
      </c>
      <c r="BI453" s="207">
        <f t="shared" si="64"/>
        <v>9912734.6699999999</v>
      </c>
      <c r="BJ453" s="207">
        <f t="shared" si="64"/>
        <v>6999465.9199999999</v>
      </c>
      <c r="BK453" s="207">
        <f t="shared" si="64"/>
        <v>3314127.55</v>
      </c>
      <c r="BL453" s="207">
        <f t="shared" si="64"/>
        <v>3587756.25</v>
      </c>
      <c r="BM453" s="207">
        <f t="shared" si="64"/>
        <v>28470248.690000001</v>
      </c>
      <c r="BN453" s="207">
        <f t="shared" si="64"/>
        <v>19666739.16</v>
      </c>
      <c r="BO453" s="207">
        <f t="shared" si="64"/>
        <v>10534909.84</v>
      </c>
      <c r="BP453" s="207">
        <f t="shared" si="64"/>
        <v>8726496.7100000009</v>
      </c>
      <c r="BQ453" s="207">
        <f t="shared" si="64"/>
        <v>15760505.890000001</v>
      </c>
      <c r="BR453" s="207">
        <f t="shared" si="64"/>
        <v>18654549.91</v>
      </c>
      <c r="BS453" s="207">
        <f t="shared" si="64"/>
        <v>5818857.2999999998</v>
      </c>
      <c r="BT453" s="207">
        <f t="shared" ref="BT453:CC453" si="65">SUM(BT406:BT452)</f>
        <v>35192505.189999998</v>
      </c>
      <c r="BU453" s="207">
        <f t="shared" si="65"/>
        <v>7309595.4500000002</v>
      </c>
      <c r="BV453" s="207">
        <f t="shared" si="65"/>
        <v>9498390.7300000004</v>
      </c>
      <c r="BW453" s="207">
        <f t="shared" si="65"/>
        <v>10157045.34</v>
      </c>
      <c r="BX453" s="207">
        <f t="shared" si="65"/>
        <v>25873744.489999998</v>
      </c>
      <c r="BY453" s="207">
        <f t="shared" si="65"/>
        <v>9190797.5</v>
      </c>
      <c r="BZ453" s="207">
        <f t="shared" si="65"/>
        <v>7338109.6500000004</v>
      </c>
      <c r="CA453" s="207">
        <f t="shared" si="65"/>
        <v>6013560.4800000004</v>
      </c>
      <c r="CB453" s="207">
        <f t="shared" si="65"/>
        <v>3843396.45</v>
      </c>
      <c r="CC453" s="207">
        <f t="shared" si="65"/>
        <v>1215223931.9100001</v>
      </c>
      <c r="CD453" s="310"/>
      <c r="CE453" s="310"/>
      <c r="CF453" s="310"/>
      <c r="CG453" s="310"/>
      <c r="CH453" s="310"/>
      <c r="CI453" s="310"/>
    </row>
    <row r="454" spans="1:87" s="102" customFormat="1" ht="39">
      <c r="A454" s="134" t="s">
        <v>1648</v>
      </c>
      <c r="B454" s="295" t="s">
        <v>1654</v>
      </c>
      <c r="C454" s="296" t="s">
        <v>1655</v>
      </c>
      <c r="D454" s="297">
        <v>53050</v>
      </c>
      <c r="E454" s="296" t="s">
        <v>1104</v>
      </c>
      <c r="F454" s="298" t="s">
        <v>1109</v>
      </c>
      <c r="G454" s="299" t="s">
        <v>1110</v>
      </c>
      <c r="H454" s="204">
        <v>0</v>
      </c>
      <c r="I454" s="204">
        <v>0</v>
      </c>
      <c r="J454" s="204">
        <v>0</v>
      </c>
      <c r="K454" s="204">
        <v>0</v>
      </c>
      <c r="L454" s="204">
        <v>0</v>
      </c>
      <c r="M454" s="204">
        <v>0</v>
      </c>
      <c r="N454" s="204">
        <v>18648000</v>
      </c>
      <c r="O454" s="204">
        <v>0</v>
      </c>
      <c r="P454" s="204">
        <v>0</v>
      </c>
      <c r="Q454" s="204">
        <v>0</v>
      </c>
      <c r="R454" s="204">
        <v>0</v>
      </c>
      <c r="S454" s="204">
        <v>0</v>
      </c>
      <c r="T454" s="204">
        <v>0</v>
      </c>
      <c r="U454" s="204">
        <v>0</v>
      </c>
      <c r="V454" s="204">
        <v>0</v>
      </c>
      <c r="W454" s="204">
        <v>0</v>
      </c>
      <c r="X454" s="204">
        <v>0</v>
      </c>
      <c r="Y454" s="204">
        <v>0</v>
      </c>
      <c r="Z454" s="204">
        <v>0</v>
      </c>
      <c r="AA454" s="204">
        <v>0</v>
      </c>
      <c r="AB454" s="204">
        <v>0</v>
      </c>
      <c r="AC454" s="204">
        <v>0</v>
      </c>
      <c r="AD454" s="204">
        <v>0</v>
      </c>
      <c r="AE454" s="204">
        <v>0</v>
      </c>
      <c r="AF454" s="204">
        <v>0</v>
      </c>
      <c r="AG454" s="204">
        <v>0</v>
      </c>
      <c r="AH454" s="204">
        <v>0</v>
      </c>
      <c r="AI454" s="204">
        <v>35049000</v>
      </c>
      <c r="AJ454" s="204">
        <v>0</v>
      </c>
      <c r="AK454" s="204">
        <v>0</v>
      </c>
      <c r="AL454" s="204">
        <v>0</v>
      </c>
      <c r="AM454" s="204">
        <v>0</v>
      </c>
      <c r="AN454" s="204">
        <v>0</v>
      </c>
      <c r="AO454" s="204">
        <v>0</v>
      </c>
      <c r="AP454" s="204">
        <v>0</v>
      </c>
      <c r="AQ454" s="204">
        <v>0</v>
      </c>
      <c r="AR454" s="204">
        <v>0</v>
      </c>
      <c r="AS454" s="204">
        <v>0</v>
      </c>
      <c r="AT454" s="204">
        <v>0</v>
      </c>
      <c r="AU454" s="204">
        <v>0</v>
      </c>
      <c r="AV454" s="204">
        <v>0</v>
      </c>
      <c r="AW454" s="204">
        <v>0</v>
      </c>
      <c r="AX454" s="204">
        <v>0</v>
      </c>
      <c r="AY454" s="204">
        <v>0</v>
      </c>
      <c r="AZ454" s="204">
        <v>0</v>
      </c>
      <c r="BA454" s="204">
        <v>0</v>
      </c>
      <c r="BB454" s="204">
        <v>0</v>
      </c>
      <c r="BC454" s="204">
        <v>0</v>
      </c>
      <c r="BD454" s="204">
        <v>0</v>
      </c>
      <c r="BE454" s="204">
        <v>0</v>
      </c>
      <c r="BF454" s="204">
        <v>0</v>
      </c>
      <c r="BG454" s="204">
        <v>0</v>
      </c>
      <c r="BH454" s="204">
        <v>0</v>
      </c>
      <c r="BI454" s="204">
        <v>0</v>
      </c>
      <c r="BJ454" s="204">
        <v>0</v>
      </c>
      <c r="BK454" s="204">
        <v>0</v>
      </c>
      <c r="BL454" s="204">
        <v>0</v>
      </c>
      <c r="BM454" s="204">
        <v>13965000</v>
      </c>
      <c r="BN454" s="204">
        <v>0</v>
      </c>
      <c r="BO454" s="204">
        <v>0</v>
      </c>
      <c r="BP454" s="204">
        <v>0</v>
      </c>
      <c r="BQ454" s="204">
        <v>0</v>
      </c>
      <c r="BR454" s="204">
        <v>0</v>
      </c>
      <c r="BS454" s="204">
        <v>0</v>
      </c>
      <c r="BT454" s="204">
        <v>0</v>
      </c>
      <c r="BU454" s="204">
        <v>0</v>
      </c>
      <c r="BV454" s="204">
        <v>0</v>
      </c>
      <c r="BW454" s="204">
        <v>0</v>
      </c>
      <c r="BX454" s="204">
        <v>0</v>
      </c>
      <c r="BY454" s="204">
        <v>0</v>
      </c>
      <c r="BZ454" s="204">
        <v>0</v>
      </c>
      <c r="CA454" s="204">
        <v>0</v>
      </c>
      <c r="CB454" s="204">
        <v>0</v>
      </c>
      <c r="CC454" s="205">
        <f t="shared" ref="CC454:CC461" si="66">SUM(H454:CB454)</f>
        <v>67662000</v>
      </c>
      <c r="CD454" s="101"/>
      <c r="CE454" s="101"/>
      <c r="CF454" s="101"/>
      <c r="CG454" s="101"/>
      <c r="CH454" s="101"/>
      <c r="CI454" s="101"/>
    </row>
    <row r="455" spans="1:87" s="102" customFormat="1" ht="39">
      <c r="A455" s="134" t="s">
        <v>1648</v>
      </c>
      <c r="B455" s="295" t="s">
        <v>1654</v>
      </c>
      <c r="C455" s="296" t="s">
        <v>1655</v>
      </c>
      <c r="D455" s="297">
        <v>53050</v>
      </c>
      <c r="E455" s="296" t="s">
        <v>1104</v>
      </c>
      <c r="F455" s="298" t="s">
        <v>1151</v>
      </c>
      <c r="G455" s="299" t="s">
        <v>1152</v>
      </c>
      <c r="H455" s="204">
        <v>0</v>
      </c>
      <c r="I455" s="183">
        <v>0</v>
      </c>
      <c r="J455" s="183">
        <v>0</v>
      </c>
      <c r="K455" s="183">
        <v>0</v>
      </c>
      <c r="L455" s="183">
        <v>0</v>
      </c>
      <c r="M455" s="183">
        <v>0</v>
      </c>
      <c r="N455" s="183">
        <v>0</v>
      </c>
      <c r="O455" s="183">
        <v>0</v>
      </c>
      <c r="P455" s="183">
        <v>0</v>
      </c>
      <c r="Q455" s="183">
        <v>0</v>
      </c>
      <c r="R455" s="183">
        <v>0</v>
      </c>
      <c r="S455" s="183">
        <v>0</v>
      </c>
      <c r="T455" s="183">
        <v>0</v>
      </c>
      <c r="U455" s="183">
        <v>0</v>
      </c>
      <c r="V455" s="183">
        <v>0</v>
      </c>
      <c r="W455" s="183">
        <v>0</v>
      </c>
      <c r="X455" s="183">
        <v>0</v>
      </c>
      <c r="Y455" s="183">
        <v>0</v>
      </c>
      <c r="Z455" s="183">
        <v>0</v>
      </c>
      <c r="AA455" s="183">
        <v>63900</v>
      </c>
      <c r="AB455" s="183">
        <v>0</v>
      </c>
      <c r="AC455" s="183">
        <v>0</v>
      </c>
      <c r="AD455" s="183">
        <v>0</v>
      </c>
      <c r="AE455" s="183">
        <v>0</v>
      </c>
      <c r="AF455" s="183">
        <v>0</v>
      </c>
      <c r="AG455" s="183">
        <v>0</v>
      </c>
      <c r="AH455" s="183">
        <v>0</v>
      </c>
      <c r="AI455" s="183">
        <v>52717.01</v>
      </c>
      <c r="AJ455" s="183">
        <v>0</v>
      </c>
      <c r="AK455" s="183">
        <v>0</v>
      </c>
      <c r="AL455" s="183">
        <v>0</v>
      </c>
      <c r="AM455" s="183">
        <v>0</v>
      </c>
      <c r="AN455" s="183">
        <v>0</v>
      </c>
      <c r="AO455" s="183">
        <v>0</v>
      </c>
      <c r="AP455" s="183">
        <v>0</v>
      </c>
      <c r="AQ455" s="183">
        <v>0</v>
      </c>
      <c r="AR455" s="183">
        <v>0</v>
      </c>
      <c r="AS455" s="183">
        <v>0</v>
      </c>
      <c r="AT455" s="183">
        <v>0</v>
      </c>
      <c r="AU455" s="183">
        <v>0</v>
      </c>
      <c r="AV455" s="183">
        <v>0</v>
      </c>
      <c r="AW455" s="183">
        <v>0</v>
      </c>
      <c r="AX455" s="183">
        <v>0</v>
      </c>
      <c r="AY455" s="183">
        <v>0</v>
      </c>
      <c r="AZ455" s="183">
        <v>0</v>
      </c>
      <c r="BA455" s="183">
        <v>0</v>
      </c>
      <c r="BB455" s="183">
        <v>0</v>
      </c>
      <c r="BC455" s="183">
        <v>0</v>
      </c>
      <c r="BD455" s="183">
        <v>0</v>
      </c>
      <c r="BE455" s="183">
        <v>0</v>
      </c>
      <c r="BF455" s="183">
        <v>0</v>
      </c>
      <c r="BG455" s="183">
        <v>0</v>
      </c>
      <c r="BH455" s="183">
        <v>0</v>
      </c>
      <c r="BI455" s="183">
        <v>0</v>
      </c>
      <c r="BJ455" s="183">
        <v>0</v>
      </c>
      <c r="BK455" s="183">
        <v>0</v>
      </c>
      <c r="BL455" s="183">
        <v>0</v>
      </c>
      <c r="BM455" s="183">
        <v>19982.57</v>
      </c>
      <c r="BN455" s="183">
        <v>0</v>
      </c>
      <c r="BO455" s="183">
        <v>0</v>
      </c>
      <c r="BP455" s="183">
        <v>0</v>
      </c>
      <c r="BQ455" s="183">
        <v>0</v>
      </c>
      <c r="BR455" s="183">
        <v>0</v>
      </c>
      <c r="BS455" s="183">
        <v>0</v>
      </c>
      <c r="BT455" s="183">
        <v>0</v>
      </c>
      <c r="BU455" s="183">
        <v>0</v>
      </c>
      <c r="BV455" s="183">
        <v>0</v>
      </c>
      <c r="BW455" s="183">
        <v>0</v>
      </c>
      <c r="BX455" s="183">
        <v>0</v>
      </c>
      <c r="BY455" s="183">
        <v>0</v>
      </c>
      <c r="BZ455" s="183">
        <v>0</v>
      </c>
      <c r="CA455" s="183">
        <v>0</v>
      </c>
      <c r="CB455" s="183">
        <v>0</v>
      </c>
      <c r="CC455" s="205">
        <f t="shared" si="66"/>
        <v>136599.58000000002</v>
      </c>
      <c r="CD455" s="101"/>
      <c r="CE455" s="101"/>
      <c r="CF455" s="101"/>
      <c r="CG455" s="101"/>
      <c r="CH455" s="101"/>
      <c r="CI455" s="101"/>
    </row>
    <row r="456" spans="1:87" s="102" customFormat="1" ht="39">
      <c r="A456" s="134" t="s">
        <v>1648</v>
      </c>
      <c r="B456" s="295" t="s">
        <v>1654</v>
      </c>
      <c r="C456" s="296" t="s">
        <v>1655</v>
      </c>
      <c r="D456" s="297"/>
      <c r="E456" s="296"/>
      <c r="F456" s="298" t="s">
        <v>1153</v>
      </c>
      <c r="G456" s="299" t="s">
        <v>1154</v>
      </c>
      <c r="H456" s="204">
        <v>0</v>
      </c>
      <c r="I456" s="204">
        <v>0</v>
      </c>
      <c r="J456" s="204">
        <v>0</v>
      </c>
      <c r="K456" s="204">
        <v>0</v>
      </c>
      <c r="L456" s="204">
        <v>0</v>
      </c>
      <c r="M456" s="204">
        <v>0</v>
      </c>
      <c r="N456" s="204">
        <v>0</v>
      </c>
      <c r="O456" s="204">
        <v>0</v>
      </c>
      <c r="P456" s="204">
        <v>0</v>
      </c>
      <c r="Q456" s="204">
        <v>0</v>
      </c>
      <c r="R456" s="204">
        <v>0</v>
      </c>
      <c r="S456" s="204">
        <v>0</v>
      </c>
      <c r="T456" s="204">
        <v>0</v>
      </c>
      <c r="U456" s="204">
        <v>0</v>
      </c>
      <c r="V456" s="204">
        <v>0</v>
      </c>
      <c r="W456" s="204">
        <v>0</v>
      </c>
      <c r="X456" s="204">
        <v>0</v>
      </c>
      <c r="Y456" s="204">
        <v>0</v>
      </c>
      <c r="Z456" s="204">
        <v>0</v>
      </c>
      <c r="AA456" s="204">
        <v>0</v>
      </c>
      <c r="AB456" s="204">
        <v>0</v>
      </c>
      <c r="AC456" s="204">
        <v>0</v>
      </c>
      <c r="AD456" s="204">
        <v>0</v>
      </c>
      <c r="AE456" s="204">
        <v>0</v>
      </c>
      <c r="AF456" s="204">
        <v>0</v>
      </c>
      <c r="AG456" s="204">
        <v>0</v>
      </c>
      <c r="AH456" s="204">
        <v>0</v>
      </c>
      <c r="AI456" s="204">
        <v>0</v>
      </c>
      <c r="AJ456" s="204">
        <v>0</v>
      </c>
      <c r="AK456" s="204">
        <v>0</v>
      </c>
      <c r="AL456" s="204">
        <v>0</v>
      </c>
      <c r="AM456" s="204">
        <v>0</v>
      </c>
      <c r="AN456" s="204">
        <v>0</v>
      </c>
      <c r="AO456" s="204">
        <v>0</v>
      </c>
      <c r="AP456" s="204">
        <v>0</v>
      </c>
      <c r="AQ456" s="204">
        <v>0</v>
      </c>
      <c r="AR456" s="204">
        <v>0</v>
      </c>
      <c r="AS456" s="204">
        <v>0</v>
      </c>
      <c r="AT456" s="204">
        <v>0</v>
      </c>
      <c r="AU456" s="204">
        <v>0</v>
      </c>
      <c r="AV456" s="204">
        <v>0</v>
      </c>
      <c r="AW456" s="204">
        <v>0</v>
      </c>
      <c r="AX456" s="204">
        <v>0</v>
      </c>
      <c r="AY456" s="204">
        <v>0</v>
      </c>
      <c r="AZ456" s="204">
        <v>0</v>
      </c>
      <c r="BA456" s="204">
        <v>0</v>
      </c>
      <c r="BB456" s="204">
        <v>0</v>
      </c>
      <c r="BC456" s="204">
        <v>0</v>
      </c>
      <c r="BD456" s="204">
        <v>0</v>
      </c>
      <c r="BE456" s="204">
        <v>0</v>
      </c>
      <c r="BF456" s="204">
        <v>0</v>
      </c>
      <c r="BG456" s="204">
        <v>0</v>
      </c>
      <c r="BH456" s="204">
        <v>0</v>
      </c>
      <c r="BI456" s="204">
        <v>0</v>
      </c>
      <c r="BJ456" s="204">
        <v>0</v>
      </c>
      <c r="BK456" s="204">
        <v>0</v>
      </c>
      <c r="BL456" s="204">
        <v>0</v>
      </c>
      <c r="BM456" s="204">
        <v>0</v>
      </c>
      <c r="BN456" s="204">
        <v>0</v>
      </c>
      <c r="BO456" s="204">
        <v>0</v>
      </c>
      <c r="BP456" s="204">
        <v>0</v>
      </c>
      <c r="BQ456" s="204">
        <v>0</v>
      </c>
      <c r="BR456" s="204">
        <v>0</v>
      </c>
      <c r="BS456" s="204">
        <v>0</v>
      </c>
      <c r="BT456" s="204">
        <v>0</v>
      </c>
      <c r="BU456" s="204">
        <v>0</v>
      </c>
      <c r="BV456" s="204">
        <v>0</v>
      </c>
      <c r="BW456" s="204">
        <v>0</v>
      </c>
      <c r="BX456" s="204">
        <v>0</v>
      </c>
      <c r="BY456" s="204">
        <v>0</v>
      </c>
      <c r="BZ456" s="204">
        <v>0</v>
      </c>
      <c r="CA456" s="204">
        <v>0</v>
      </c>
      <c r="CB456" s="204">
        <v>0</v>
      </c>
      <c r="CC456" s="205">
        <f t="shared" si="66"/>
        <v>0</v>
      </c>
      <c r="CD456" s="101"/>
      <c r="CE456" s="101"/>
      <c r="CF456" s="101"/>
      <c r="CG456" s="101"/>
      <c r="CH456" s="101"/>
      <c r="CI456" s="101"/>
    </row>
    <row r="457" spans="1:87" s="102" customFormat="1" ht="39">
      <c r="A457" s="134" t="s">
        <v>1648</v>
      </c>
      <c r="B457" s="295" t="s">
        <v>1654</v>
      </c>
      <c r="C457" s="296" t="s">
        <v>1655</v>
      </c>
      <c r="D457" s="297"/>
      <c r="E457" s="296"/>
      <c r="F457" s="298" t="s">
        <v>1155</v>
      </c>
      <c r="G457" s="299" t="s">
        <v>1156</v>
      </c>
      <c r="H457" s="204">
        <v>0</v>
      </c>
      <c r="I457" s="204">
        <v>0</v>
      </c>
      <c r="J457" s="204">
        <v>0</v>
      </c>
      <c r="K457" s="204">
        <v>0</v>
      </c>
      <c r="L457" s="204">
        <v>0</v>
      </c>
      <c r="M457" s="204">
        <v>0</v>
      </c>
      <c r="N457" s="204">
        <v>0</v>
      </c>
      <c r="O457" s="204">
        <v>0</v>
      </c>
      <c r="P457" s="204">
        <v>0</v>
      </c>
      <c r="Q457" s="204">
        <v>0</v>
      </c>
      <c r="R457" s="204">
        <v>0</v>
      </c>
      <c r="S457" s="204">
        <v>0</v>
      </c>
      <c r="T457" s="204">
        <v>0</v>
      </c>
      <c r="U457" s="204">
        <v>0</v>
      </c>
      <c r="V457" s="204">
        <v>0</v>
      </c>
      <c r="W457" s="204">
        <v>0</v>
      </c>
      <c r="X457" s="204">
        <v>0</v>
      </c>
      <c r="Y457" s="204">
        <v>0</v>
      </c>
      <c r="Z457" s="204">
        <v>0</v>
      </c>
      <c r="AA457" s="204">
        <v>0</v>
      </c>
      <c r="AB457" s="204">
        <v>0</v>
      </c>
      <c r="AC457" s="204">
        <v>111500</v>
      </c>
      <c r="AD457" s="204">
        <v>0</v>
      </c>
      <c r="AE457" s="204">
        <v>0</v>
      </c>
      <c r="AF457" s="204">
        <v>0</v>
      </c>
      <c r="AG457" s="204">
        <v>0</v>
      </c>
      <c r="AH457" s="204">
        <v>0</v>
      </c>
      <c r="AI457" s="204">
        <v>91364883.269999996</v>
      </c>
      <c r="AJ457" s="204">
        <v>0</v>
      </c>
      <c r="AK457" s="204">
        <v>0</v>
      </c>
      <c r="AL457" s="204">
        <v>0</v>
      </c>
      <c r="AM457" s="204">
        <v>0</v>
      </c>
      <c r="AN457" s="204">
        <v>0</v>
      </c>
      <c r="AO457" s="204">
        <v>0</v>
      </c>
      <c r="AP457" s="204">
        <v>0</v>
      </c>
      <c r="AQ457" s="204">
        <v>0</v>
      </c>
      <c r="AR457" s="204">
        <v>0</v>
      </c>
      <c r="AS457" s="204">
        <v>0</v>
      </c>
      <c r="AT457" s="204">
        <v>0</v>
      </c>
      <c r="AU457" s="204">
        <v>0</v>
      </c>
      <c r="AV457" s="204">
        <v>0</v>
      </c>
      <c r="AW457" s="204">
        <v>0</v>
      </c>
      <c r="AX457" s="204">
        <v>0</v>
      </c>
      <c r="AY457" s="204">
        <v>0</v>
      </c>
      <c r="AZ457" s="204">
        <v>0</v>
      </c>
      <c r="BA457" s="204">
        <v>0</v>
      </c>
      <c r="BB457" s="204">
        <v>0</v>
      </c>
      <c r="BC457" s="204">
        <v>0</v>
      </c>
      <c r="BD457" s="204">
        <v>0</v>
      </c>
      <c r="BE457" s="204">
        <v>0</v>
      </c>
      <c r="BF457" s="204">
        <v>0</v>
      </c>
      <c r="BG457" s="204">
        <v>0</v>
      </c>
      <c r="BH457" s="204">
        <v>0</v>
      </c>
      <c r="BI457" s="204">
        <v>0</v>
      </c>
      <c r="BJ457" s="204">
        <v>0</v>
      </c>
      <c r="BK457" s="204">
        <v>0</v>
      </c>
      <c r="BL457" s="204">
        <v>0</v>
      </c>
      <c r="BM457" s="204">
        <v>431014936.91000003</v>
      </c>
      <c r="BN457" s="204">
        <v>0</v>
      </c>
      <c r="BO457" s="204">
        <v>0</v>
      </c>
      <c r="BP457" s="204">
        <v>0</v>
      </c>
      <c r="BQ457" s="204">
        <v>0</v>
      </c>
      <c r="BR457" s="204">
        <v>0</v>
      </c>
      <c r="BS457" s="204">
        <v>0</v>
      </c>
      <c r="BT457" s="204">
        <v>0</v>
      </c>
      <c r="BU457" s="204">
        <v>0</v>
      </c>
      <c r="BV457" s="204">
        <v>0</v>
      </c>
      <c r="BW457" s="204">
        <v>0</v>
      </c>
      <c r="BX457" s="204">
        <v>0</v>
      </c>
      <c r="BY457" s="204">
        <v>0</v>
      </c>
      <c r="BZ457" s="204">
        <v>0</v>
      </c>
      <c r="CA457" s="204">
        <v>0</v>
      </c>
      <c r="CB457" s="204">
        <v>0</v>
      </c>
      <c r="CC457" s="205">
        <f t="shared" si="66"/>
        <v>522491320.18000001</v>
      </c>
      <c r="CD457" s="101"/>
      <c r="CE457" s="101"/>
      <c r="CF457" s="101"/>
      <c r="CG457" s="101"/>
      <c r="CH457" s="101"/>
      <c r="CI457" s="101"/>
    </row>
    <row r="458" spans="1:87" s="102" customFormat="1" ht="39">
      <c r="A458" s="134" t="s">
        <v>1648</v>
      </c>
      <c r="B458" s="295" t="s">
        <v>1654</v>
      </c>
      <c r="C458" s="296" t="s">
        <v>1655</v>
      </c>
      <c r="D458" s="297">
        <v>53050</v>
      </c>
      <c r="E458" s="296" t="s">
        <v>1104</v>
      </c>
      <c r="F458" s="298" t="s">
        <v>1157</v>
      </c>
      <c r="G458" s="299" t="s">
        <v>1158</v>
      </c>
      <c r="H458" s="204">
        <v>2668242.06</v>
      </c>
      <c r="I458" s="204">
        <v>0</v>
      </c>
      <c r="J458" s="204">
        <v>0</v>
      </c>
      <c r="K458" s="204">
        <v>0</v>
      </c>
      <c r="L458" s="204">
        <v>0</v>
      </c>
      <c r="M458" s="204">
        <v>0</v>
      </c>
      <c r="N458" s="204">
        <v>2542124.0099999998</v>
      </c>
      <c r="O458" s="204">
        <v>0</v>
      </c>
      <c r="P458" s="204">
        <v>0</v>
      </c>
      <c r="Q458" s="204">
        <v>0</v>
      </c>
      <c r="R458" s="204">
        <v>0</v>
      </c>
      <c r="S458" s="204">
        <v>0</v>
      </c>
      <c r="T458" s="204">
        <v>0</v>
      </c>
      <c r="U458" s="204">
        <v>0</v>
      </c>
      <c r="V458" s="204">
        <v>0</v>
      </c>
      <c r="W458" s="204">
        <v>0</v>
      </c>
      <c r="X458" s="204">
        <v>0</v>
      </c>
      <c r="Y458" s="204">
        <v>0</v>
      </c>
      <c r="Z458" s="204">
        <v>0</v>
      </c>
      <c r="AA458" s="204">
        <v>1874.18</v>
      </c>
      <c r="AB458" s="204">
        <v>0</v>
      </c>
      <c r="AC458" s="204">
        <v>0</v>
      </c>
      <c r="AD458" s="204">
        <v>0</v>
      </c>
      <c r="AE458" s="204">
        <v>0</v>
      </c>
      <c r="AF458" s="204">
        <v>0</v>
      </c>
      <c r="AG458" s="204">
        <v>0</v>
      </c>
      <c r="AH458" s="204">
        <v>0</v>
      </c>
      <c r="AI458" s="204">
        <v>5327643.38</v>
      </c>
      <c r="AJ458" s="204">
        <v>0</v>
      </c>
      <c r="AK458" s="204">
        <v>0</v>
      </c>
      <c r="AL458" s="204">
        <v>0</v>
      </c>
      <c r="AM458" s="204">
        <v>0</v>
      </c>
      <c r="AN458" s="204">
        <v>0</v>
      </c>
      <c r="AO458" s="204">
        <v>0</v>
      </c>
      <c r="AP458" s="204">
        <v>0</v>
      </c>
      <c r="AQ458" s="204">
        <v>0</v>
      </c>
      <c r="AR458" s="204">
        <v>0</v>
      </c>
      <c r="AS458" s="204">
        <v>0</v>
      </c>
      <c r="AT458" s="204">
        <v>0</v>
      </c>
      <c r="AU458" s="204">
        <v>3618998.43</v>
      </c>
      <c r="AV458" s="204">
        <v>0</v>
      </c>
      <c r="AW458" s="204">
        <v>0</v>
      </c>
      <c r="AX458" s="204">
        <v>0</v>
      </c>
      <c r="AY458" s="204">
        <v>0</v>
      </c>
      <c r="AZ458" s="204">
        <v>0</v>
      </c>
      <c r="BA458" s="204">
        <v>0</v>
      </c>
      <c r="BB458" s="204">
        <v>2141010.19</v>
      </c>
      <c r="BC458" s="204">
        <v>0</v>
      </c>
      <c r="BD458" s="204">
        <v>0</v>
      </c>
      <c r="BE458" s="204">
        <v>0</v>
      </c>
      <c r="BF458" s="204">
        <v>0</v>
      </c>
      <c r="BG458" s="204">
        <v>0</v>
      </c>
      <c r="BH458" s="204">
        <v>0</v>
      </c>
      <c r="BI458" s="204">
        <v>0</v>
      </c>
      <c r="BJ458" s="204">
        <v>0</v>
      </c>
      <c r="BK458" s="204">
        <v>0</v>
      </c>
      <c r="BL458" s="204">
        <v>0</v>
      </c>
      <c r="BM458" s="204">
        <v>4562879.46</v>
      </c>
      <c r="BN458" s="204">
        <v>0</v>
      </c>
      <c r="BO458" s="204">
        <v>0</v>
      </c>
      <c r="BP458" s="204">
        <v>0</v>
      </c>
      <c r="BQ458" s="204">
        <v>0</v>
      </c>
      <c r="BR458" s="204">
        <v>0</v>
      </c>
      <c r="BS458" s="204">
        <v>0</v>
      </c>
      <c r="BT458" s="204">
        <v>52486.81</v>
      </c>
      <c r="BU458" s="204">
        <v>0</v>
      </c>
      <c r="BV458" s="204">
        <v>0</v>
      </c>
      <c r="BW458" s="204">
        <v>0</v>
      </c>
      <c r="BX458" s="204">
        <v>0</v>
      </c>
      <c r="BY458" s="204">
        <v>0</v>
      </c>
      <c r="BZ458" s="204">
        <v>0</v>
      </c>
      <c r="CA458" s="204">
        <v>0</v>
      </c>
      <c r="CB458" s="204">
        <v>0</v>
      </c>
      <c r="CC458" s="205">
        <f t="shared" si="66"/>
        <v>20915258.519999996</v>
      </c>
      <c r="CD458" s="101"/>
      <c r="CE458" s="101"/>
      <c r="CF458" s="101"/>
      <c r="CG458" s="101"/>
      <c r="CH458" s="101"/>
      <c r="CI458" s="101"/>
    </row>
    <row r="459" spans="1:87" s="102" customFormat="1" ht="39">
      <c r="A459" s="134" t="s">
        <v>1648</v>
      </c>
      <c r="B459" s="295" t="s">
        <v>1654</v>
      </c>
      <c r="C459" s="296" t="s">
        <v>1655</v>
      </c>
      <c r="D459" s="297"/>
      <c r="E459" s="296"/>
      <c r="F459" s="298" t="s">
        <v>1159</v>
      </c>
      <c r="G459" s="299" t="s">
        <v>1160</v>
      </c>
      <c r="H459" s="204">
        <v>0</v>
      </c>
      <c r="I459" s="204">
        <v>0</v>
      </c>
      <c r="J459" s="204">
        <v>0</v>
      </c>
      <c r="K459" s="204">
        <v>0</v>
      </c>
      <c r="L459" s="204">
        <v>0</v>
      </c>
      <c r="M459" s="204">
        <v>0</v>
      </c>
      <c r="N459" s="204">
        <v>930339246.08000004</v>
      </c>
      <c r="O459" s="204">
        <v>0</v>
      </c>
      <c r="P459" s="204">
        <v>0</v>
      </c>
      <c r="Q459" s="204">
        <v>0</v>
      </c>
      <c r="R459" s="204">
        <v>0</v>
      </c>
      <c r="S459" s="204">
        <v>0</v>
      </c>
      <c r="T459" s="204">
        <v>0</v>
      </c>
      <c r="U459" s="204">
        <v>0</v>
      </c>
      <c r="V459" s="204">
        <v>0</v>
      </c>
      <c r="W459" s="204">
        <v>0</v>
      </c>
      <c r="X459" s="204">
        <v>0</v>
      </c>
      <c r="Y459" s="204">
        <v>0</v>
      </c>
      <c r="Z459" s="204">
        <v>0</v>
      </c>
      <c r="AA459" s="204">
        <v>228900</v>
      </c>
      <c r="AB459" s="204">
        <v>0</v>
      </c>
      <c r="AC459" s="204">
        <v>0</v>
      </c>
      <c r="AD459" s="204">
        <v>0</v>
      </c>
      <c r="AE459" s="204">
        <v>0</v>
      </c>
      <c r="AF459" s="204">
        <v>0</v>
      </c>
      <c r="AG459" s="204">
        <v>0</v>
      </c>
      <c r="AH459" s="204">
        <v>0</v>
      </c>
      <c r="AI459" s="204">
        <v>67122448.799999997</v>
      </c>
      <c r="AJ459" s="204">
        <v>0</v>
      </c>
      <c r="AK459" s="204">
        <v>0</v>
      </c>
      <c r="AL459" s="204">
        <v>0</v>
      </c>
      <c r="AM459" s="204">
        <v>0</v>
      </c>
      <c r="AN459" s="204">
        <v>0</v>
      </c>
      <c r="AO459" s="204">
        <v>0</v>
      </c>
      <c r="AP459" s="204">
        <v>0</v>
      </c>
      <c r="AQ459" s="204">
        <v>0</v>
      </c>
      <c r="AR459" s="204">
        <v>0</v>
      </c>
      <c r="AS459" s="204">
        <v>0</v>
      </c>
      <c r="AT459" s="204">
        <v>0</v>
      </c>
      <c r="AU459" s="204">
        <v>25564823.850000001</v>
      </c>
      <c r="AV459" s="204">
        <v>0</v>
      </c>
      <c r="AW459" s="204">
        <v>0</v>
      </c>
      <c r="AX459" s="204">
        <v>0</v>
      </c>
      <c r="AY459" s="204">
        <v>0</v>
      </c>
      <c r="AZ459" s="204">
        <v>0</v>
      </c>
      <c r="BA459" s="204">
        <v>0</v>
      </c>
      <c r="BB459" s="204">
        <v>533297890.72000003</v>
      </c>
      <c r="BC459" s="204">
        <v>0</v>
      </c>
      <c r="BD459" s="204">
        <v>0</v>
      </c>
      <c r="BE459" s="204">
        <v>0</v>
      </c>
      <c r="BF459" s="204">
        <v>0</v>
      </c>
      <c r="BG459" s="204">
        <v>0</v>
      </c>
      <c r="BH459" s="204">
        <v>0</v>
      </c>
      <c r="BI459" s="204">
        <v>0</v>
      </c>
      <c r="BJ459" s="204">
        <v>0</v>
      </c>
      <c r="BK459" s="204">
        <v>0</v>
      </c>
      <c r="BL459" s="204">
        <v>0</v>
      </c>
      <c r="BM459" s="204">
        <v>423410173.38</v>
      </c>
      <c r="BN459" s="204">
        <v>0</v>
      </c>
      <c r="BO459" s="204">
        <v>0</v>
      </c>
      <c r="BP459" s="204">
        <v>0</v>
      </c>
      <c r="BQ459" s="204">
        <v>0</v>
      </c>
      <c r="BR459" s="204">
        <v>0</v>
      </c>
      <c r="BS459" s="204">
        <v>0</v>
      </c>
      <c r="BT459" s="204">
        <v>0</v>
      </c>
      <c r="BU459" s="204">
        <v>0</v>
      </c>
      <c r="BV459" s="204">
        <v>0</v>
      </c>
      <c r="BW459" s="204">
        <v>0</v>
      </c>
      <c r="BX459" s="204">
        <v>0</v>
      </c>
      <c r="BY459" s="204">
        <v>0</v>
      </c>
      <c r="BZ459" s="204">
        <v>0</v>
      </c>
      <c r="CA459" s="204">
        <v>0</v>
      </c>
      <c r="CB459" s="204">
        <v>0</v>
      </c>
      <c r="CC459" s="205">
        <f t="shared" si="66"/>
        <v>1979963482.8299999</v>
      </c>
      <c r="CD459" s="101"/>
      <c r="CE459" s="101"/>
      <c r="CF459" s="101"/>
      <c r="CG459" s="101"/>
      <c r="CH459" s="101"/>
      <c r="CI459" s="101"/>
    </row>
    <row r="460" spans="1:87" s="102" customFormat="1" ht="39">
      <c r="A460" s="134" t="s">
        <v>1648</v>
      </c>
      <c r="B460" s="295" t="s">
        <v>1654</v>
      </c>
      <c r="C460" s="296" t="s">
        <v>1655</v>
      </c>
      <c r="D460" s="297">
        <v>53050</v>
      </c>
      <c r="E460" s="296" t="s">
        <v>1104</v>
      </c>
      <c r="F460" s="298" t="s">
        <v>1161</v>
      </c>
      <c r="G460" s="299" t="s">
        <v>1162</v>
      </c>
      <c r="H460" s="250">
        <v>0</v>
      </c>
      <c r="I460" s="251">
        <v>0</v>
      </c>
      <c r="J460" s="251">
        <v>0</v>
      </c>
      <c r="K460" s="251">
        <v>0</v>
      </c>
      <c r="L460" s="251">
        <v>0</v>
      </c>
      <c r="M460" s="251">
        <v>0</v>
      </c>
      <c r="N460" s="251">
        <v>0</v>
      </c>
      <c r="O460" s="251">
        <v>0</v>
      </c>
      <c r="P460" s="251">
        <v>0</v>
      </c>
      <c r="Q460" s="251">
        <v>0</v>
      </c>
      <c r="R460" s="251">
        <v>0</v>
      </c>
      <c r="S460" s="251">
        <v>0</v>
      </c>
      <c r="T460" s="251">
        <v>0</v>
      </c>
      <c r="U460" s="251">
        <v>0</v>
      </c>
      <c r="V460" s="251">
        <v>0</v>
      </c>
      <c r="W460" s="251">
        <v>0</v>
      </c>
      <c r="X460" s="251">
        <v>0</v>
      </c>
      <c r="Y460" s="251">
        <v>0</v>
      </c>
      <c r="Z460" s="251">
        <v>0</v>
      </c>
      <c r="AA460" s="251">
        <v>0</v>
      </c>
      <c r="AB460" s="251">
        <v>0</v>
      </c>
      <c r="AC460" s="251">
        <v>0</v>
      </c>
      <c r="AD460" s="251">
        <v>0</v>
      </c>
      <c r="AE460" s="251">
        <v>0</v>
      </c>
      <c r="AF460" s="251">
        <v>0</v>
      </c>
      <c r="AG460" s="251">
        <v>0</v>
      </c>
      <c r="AH460" s="251">
        <v>0</v>
      </c>
      <c r="AI460" s="251">
        <v>0</v>
      </c>
      <c r="AJ460" s="251">
        <v>0</v>
      </c>
      <c r="AK460" s="251">
        <v>0</v>
      </c>
      <c r="AL460" s="251">
        <v>0</v>
      </c>
      <c r="AM460" s="251">
        <v>0</v>
      </c>
      <c r="AN460" s="251">
        <v>0</v>
      </c>
      <c r="AO460" s="251">
        <v>0</v>
      </c>
      <c r="AP460" s="251">
        <v>0</v>
      </c>
      <c r="AQ460" s="251">
        <v>0</v>
      </c>
      <c r="AR460" s="251">
        <v>0</v>
      </c>
      <c r="AS460" s="251">
        <v>0</v>
      </c>
      <c r="AT460" s="251">
        <v>0</v>
      </c>
      <c r="AU460" s="251">
        <v>0</v>
      </c>
      <c r="AV460" s="251">
        <v>0</v>
      </c>
      <c r="AW460" s="251">
        <v>0</v>
      </c>
      <c r="AX460" s="251">
        <v>0</v>
      </c>
      <c r="AY460" s="251">
        <v>0</v>
      </c>
      <c r="AZ460" s="251">
        <v>0</v>
      </c>
      <c r="BA460" s="251">
        <v>0</v>
      </c>
      <c r="BB460" s="251">
        <v>0</v>
      </c>
      <c r="BC460" s="251">
        <v>0</v>
      </c>
      <c r="BD460" s="251">
        <v>0</v>
      </c>
      <c r="BE460" s="251">
        <v>0</v>
      </c>
      <c r="BF460" s="251">
        <v>0</v>
      </c>
      <c r="BG460" s="251">
        <v>0</v>
      </c>
      <c r="BH460" s="251">
        <v>0</v>
      </c>
      <c r="BI460" s="251">
        <v>0</v>
      </c>
      <c r="BJ460" s="251">
        <v>0</v>
      </c>
      <c r="BK460" s="251">
        <v>0</v>
      </c>
      <c r="BL460" s="251">
        <v>0</v>
      </c>
      <c r="BM460" s="251">
        <v>0</v>
      </c>
      <c r="BN460" s="251">
        <v>0</v>
      </c>
      <c r="BO460" s="251">
        <v>0</v>
      </c>
      <c r="BP460" s="251">
        <v>0</v>
      </c>
      <c r="BQ460" s="251">
        <v>0</v>
      </c>
      <c r="BR460" s="251">
        <v>0</v>
      </c>
      <c r="BS460" s="251">
        <v>0</v>
      </c>
      <c r="BT460" s="251">
        <v>0</v>
      </c>
      <c r="BU460" s="251">
        <v>0</v>
      </c>
      <c r="BV460" s="251">
        <v>0</v>
      </c>
      <c r="BW460" s="251">
        <v>0</v>
      </c>
      <c r="BX460" s="251">
        <v>0</v>
      </c>
      <c r="BY460" s="251">
        <v>0</v>
      </c>
      <c r="BZ460" s="251">
        <v>0</v>
      </c>
      <c r="CA460" s="251">
        <v>0</v>
      </c>
      <c r="CB460" s="251">
        <v>0</v>
      </c>
      <c r="CC460" s="205">
        <f t="shared" si="66"/>
        <v>0</v>
      </c>
      <c r="CD460" s="101"/>
      <c r="CE460" s="101"/>
      <c r="CF460" s="101"/>
      <c r="CG460" s="101"/>
      <c r="CH460" s="101"/>
      <c r="CI460" s="101"/>
    </row>
    <row r="461" spans="1:87" s="102" customFormat="1" ht="39">
      <c r="A461" s="134" t="s">
        <v>1648</v>
      </c>
      <c r="B461" s="295" t="s">
        <v>1654</v>
      </c>
      <c r="C461" s="296" t="s">
        <v>1655</v>
      </c>
      <c r="D461" s="297">
        <v>53050</v>
      </c>
      <c r="E461" s="296" t="s">
        <v>1104</v>
      </c>
      <c r="F461" s="298" t="s">
        <v>1163</v>
      </c>
      <c r="G461" s="299" t="s">
        <v>1164</v>
      </c>
      <c r="H461" s="204">
        <v>0</v>
      </c>
      <c r="I461" s="183">
        <v>0</v>
      </c>
      <c r="J461" s="183">
        <v>0</v>
      </c>
      <c r="K461" s="183">
        <v>0</v>
      </c>
      <c r="L461" s="183">
        <v>0</v>
      </c>
      <c r="M461" s="183">
        <v>0</v>
      </c>
      <c r="N461" s="183">
        <v>0</v>
      </c>
      <c r="O461" s="183">
        <v>0</v>
      </c>
      <c r="P461" s="183">
        <v>0</v>
      </c>
      <c r="Q461" s="183">
        <v>0</v>
      </c>
      <c r="R461" s="183">
        <v>0</v>
      </c>
      <c r="S461" s="183">
        <v>0</v>
      </c>
      <c r="T461" s="183">
        <v>0</v>
      </c>
      <c r="U461" s="183">
        <v>0</v>
      </c>
      <c r="V461" s="183">
        <v>0</v>
      </c>
      <c r="W461" s="183">
        <v>0</v>
      </c>
      <c r="X461" s="183">
        <v>0</v>
      </c>
      <c r="Y461" s="183">
        <v>0</v>
      </c>
      <c r="Z461" s="183">
        <v>0</v>
      </c>
      <c r="AA461" s="183">
        <v>0</v>
      </c>
      <c r="AB461" s="183">
        <v>0</v>
      </c>
      <c r="AC461" s="183">
        <v>590269.4</v>
      </c>
      <c r="AD461" s="183">
        <v>0</v>
      </c>
      <c r="AE461" s="183">
        <v>0</v>
      </c>
      <c r="AF461" s="183">
        <v>0</v>
      </c>
      <c r="AG461" s="183">
        <v>0</v>
      </c>
      <c r="AH461" s="183">
        <v>0</v>
      </c>
      <c r="AI461" s="183">
        <v>181500</v>
      </c>
      <c r="AJ461" s="183">
        <v>0</v>
      </c>
      <c r="AK461" s="183">
        <v>0</v>
      </c>
      <c r="AL461" s="183">
        <v>0</v>
      </c>
      <c r="AM461" s="183">
        <v>0</v>
      </c>
      <c r="AN461" s="183">
        <v>0</v>
      </c>
      <c r="AO461" s="183">
        <v>0</v>
      </c>
      <c r="AP461" s="183">
        <v>0</v>
      </c>
      <c r="AQ461" s="183">
        <v>0</v>
      </c>
      <c r="AR461" s="183">
        <v>0</v>
      </c>
      <c r="AS461" s="183">
        <v>0</v>
      </c>
      <c r="AT461" s="183">
        <v>0</v>
      </c>
      <c r="AU461" s="183">
        <v>0</v>
      </c>
      <c r="AV461" s="183">
        <v>0</v>
      </c>
      <c r="AW461" s="183">
        <v>0</v>
      </c>
      <c r="AX461" s="183">
        <v>0</v>
      </c>
      <c r="AY461" s="183">
        <v>0</v>
      </c>
      <c r="AZ461" s="183">
        <v>0</v>
      </c>
      <c r="BA461" s="183">
        <v>0</v>
      </c>
      <c r="BB461" s="183">
        <v>0</v>
      </c>
      <c r="BC461" s="183">
        <v>0</v>
      </c>
      <c r="BD461" s="183">
        <v>0</v>
      </c>
      <c r="BE461" s="183">
        <v>0</v>
      </c>
      <c r="BF461" s="183">
        <v>0</v>
      </c>
      <c r="BG461" s="183">
        <v>0</v>
      </c>
      <c r="BH461" s="183">
        <v>0</v>
      </c>
      <c r="BI461" s="183">
        <v>0</v>
      </c>
      <c r="BJ461" s="183">
        <v>0</v>
      </c>
      <c r="BK461" s="183">
        <v>0</v>
      </c>
      <c r="BL461" s="183">
        <v>0</v>
      </c>
      <c r="BM461" s="183">
        <v>28218</v>
      </c>
      <c r="BN461" s="183">
        <v>0</v>
      </c>
      <c r="BO461" s="183">
        <v>0</v>
      </c>
      <c r="BP461" s="183">
        <v>0</v>
      </c>
      <c r="BQ461" s="183">
        <v>0</v>
      </c>
      <c r="BR461" s="183">
        <v>0</v>
      </c>
      <c r="BS461" s="183">
        <v>0</v>
      </c>
      <c r="BT461" s="183">
        <v>241540</v>
      </c>
      <c r="BU461" s="183">
        <v>0</v>
      </c>
      <c r="BV461" s="183">
        <v>0</v>
      </c>
      <c r="BW461" s="183">
        <v>0</v>
      </c>
      <c r="BX461" s="183">
        <v>0</v>
      </c>
      <c r="BY461" s="183">
        <v>0</v>
      </c>
      <c r="BZ461" s="183">
        <v>0</v>
      </c>
      <c r="CA461" s="183">
        <v>0</v>
      </c>
      <c r="CB461" s="183">
        <v>0</v>
      </c>
      <c r="CC461" s="205">
        <f t="shared" si="66"/>
        <v>1041527.4</v>
      </c>
      <c r="CD461" s="101"/>
      <c r="CE461" s="101"/>
      <c r="CF461" s="101"/>
      <c r="CG461" s="101"/>
      <c r="CH461" s="101"/>
      <c r="CI461" s="101"/>
    </row>
    <row r="462" spans="1:87" s="311" customFormat="1">
      <c r="A462" s="310"/>
      <c r="B462" s="421" t="s">
        <v>1657</v>
      </c>
      <c r="C462" s="422"/>
      <c r="D462" s="422"/>
      <c r="E462" s="422"/>
      <c r="F462" s="422"/>
      <c r="G462" s="423"/>
      <c r="H462" s="207">
        <f>SUM(H454:H461)</f>
        <v>2668242.06</v>
      </c>
      <c r="I462" s="207">
        <f t="shared" ref="I462:BT462" si="67">SUM(I454:I461)</f>
        <v>0</v>
      </c>
      <c r="J462" s="207">
        <f t="shared" si="67"/>
        <v>0</v>
      </c>
      <c r="K462" s="207">
        <f t="shared" si="67"/>
        <v>0</v>
      </c>
      <c r="L462" s="207">
        <f t="shared" si="67"/>
        <v>0</v>
      </c>
      <c r="M462" s="207">
        <f t="shared" si="67"/>
        <v>0</v>
      </c>
      <c r="N462" s="207">
        <f t="shared" si="67"/>
        <v>951529370.09000003</v>
      </c>
      <c r="O462" s="207">
        <f t="shared" si="67"/>
        <v>0</v>
      </c>
      <c r="P462" s="207">
        <f t="shared" si="67"/>
        <v>0</v>
      </c>
      <c r="Q462" s="207">
        <f t="shared" si="67"/>
        <v>0</v>
      </c>
      <c r="R462" s="207">
        <f t="shared" si="67"/>
        <v>0</v>
      </c>
      <c r="S462" s="207">
        <f t="shared" si="67"/>
        <v>0</v>
      </c>
      <c r="T462" s="207">
        <f t="shared" si="67"/>
        <v>0</v>
      </c>
      <c r="U462" s="207">
        <f t="shared" si="67"/>
        <v>0</v>
      </c>
      <c r="V462" s="207">
        <f t="shared" si="67"/>
        <v>0</v>
      </c>
      <c r="W462" s="207">
        <f t="shared" si="67"/>
        <v>0</v>
      </c>
      <c r="X462" s="207">
        <f t="shared" si="67"/>
        <v>0</v>
      </c>
      <c r="Y462" s="207">
        <f t="shared" si="67"/>
        <v>0</v>
      </c>
      <c r="Z462" s="207">
        <f t="shared" si="67"/>
        <v>0</v>
      </c>
      <c r="AA462" s="207">
        <f t="shared" si="67"/>
        <v>294674.18</v>
      </c>
      <c r="AB462" s="207">
        <f t="shared" si="67"/>
        <v>0</v>
      </c>
      <c r="AC462" s="207">
        <f t="shared" si="67"/>
        <v>701769.4</v>
      </c>
      <c r="AD462" s="207">
        <f t="shared" si="67"/>
        <v>0</v>
      </c>
      <c r="AE462" s="207">
        <f t="shared" si="67"/>
        <v>0</v>
      </c>
      <c r="AF462" s="207">
        <f t="shared" si="67"/>
        <v>0</v>
      </c>
      <c r="AG462" s="207">
        <f t="shared" si="67"/>
        <v>0</v>
      </c>
      <c r="AH462" s="207">
        <f t="shared" si="67"/>
        <v>0</v>
      </c>
      <c r="AI462" s="207">
        <f t="shared" si="67"/>
        <v>199098192.45999998</v>
      </c>
      <c r="AJ462" s="207">
        <f t="shared" si="67"/>
        <v>0</v>
      </c>
      <c r="AK462" s="207">
        <f t="shared" si="67"/>
        <v>0</v>
      </c>
      <c r="AL462" s="207">
        <f t="shared" si="67"/>
        <v>0</v>
      </c>
      <c r="AM462" s="207">
        <f t="shared" si="67"/>
        <v>0</v>
      </c>
      <c r="AN462" s="207">
        <f t="shared" si="67"/>
        <v>0</v>
      </c>
      <c r="AO462" s="207">
        <f t="shared" si="67"/>
        <v>0</v>
      </c>
      <c r="AP462" s="207">
        <f t="shared" si="67"/>
        <v>0</v>
      </c>
      <c r="AQ462" s="207">
        <f t="shared" si="67"/>
        <v>0</v>
      </c>
      <c r="AR462" s="207">
        <f t="shared" si="67"/>
        <v>0</v>
      </c>
      <c r="AS462" s="207">
        <f t="shared" si="67"/>
        <v>0</v>
      </c>
      <c r="AT462" s="207">
        <f t="shared" si="67"/>
        <v>0</v>
      </c>
      <c r="AU462" s="207">
        <f t="shared" si="67"/>
        <v>29183822.280000001</v>
      </c>
      <c r="AV462" s="207">
        <f t="shared" si="67"/>
        <v>0</v>
      </c>
      <c r="AW462" s="207">
        <f t="shared" si="67"/>
        <v>0</v>
      </c>
      <c r="AX462" s="207">
        <f t="shared" si="67"/>
        <v>0</v>
      </c>
      <c r="AY462" s="207">
        <f t="shared" si="67"/>
        <v>0</v>
      </c>
      <c r="AZ462" s="207">
        <f t="shared" si="67"/>
        <v>0</v>
      </c>
      <c r="BA462" s="207">
        <f t="shared" si="67"/>
        <v>0</v>
      </c>
      <c r="BB462" s="207">
        <f t="shared" si="67"/>
        <v>535438900.91000003</v>
      </c>
      <c r="BC462" s="207">
        <f t="shared" si="67"/>
        <v>0</v>
      </c>
      <c r="BD462" s="207">
        <f t="shared" si="67"/>
        <v>0</v>
      </c>
      <c r="BE462" s="207">
        <f t="shared" si="67"/>
        <v>0</v>
      </c>
      <c r="BF462" s="207">
        <f t="shared" si="67"/>
        <v>0</v>
      </c>
      <c r="BG462" s="207">
        <f t="shared" si="67"/>
        <v>0</v>
      </c>
      <c r="BH462" s="207">
        <f t="shared" si="67"/>
        <v>0</v>
      </c>
      <c r="BI462" s="207">
        <f t="shared" si="67"/>
        <v>0</v>
      </c>
      <c r="BJ462" s="207">
        <f t="shared" si="67"/>
        <v>0</v>
      </c>
      <c r="BK462" s="207">
        <f t="shared" si="67"/>
        <v>0</v>
      </c>
      <c r="BL462" s="207">
        <f t="shared" si="67"/>
        <v>0</v>
      </c>
      <c r="BM462" s="207">
        <f t="shared" si="67"/>
        <v>873001190.31999993</v>
      </c>
      <c r="BN462" s="207">
        <f t="shared" si="67"/>
        <v>0</v>
      </c>
      <c r="BO462" s="207">
        <f t="shared" si="67"/>
        <v>0</v>
      </c>
      <c r="BP462" s="207">
        <f t="shared" si="67"/>
        <v>0</v>
      </c>
      <c r="BQ462" s="207">
        <f t="shared" si="67"/>
        <v>0</v>
      </c>
      <c r="BR462" s="207">
        <f t="shared" si="67"/>
        <v>0</v>
      </c>
      <c r="BS462" s="207">
        <f t="shared" si="67"/>
        <v>0</v>
      </c>
      <c r="BT462" s="207">
        <f t="shared" si="67"/>
        <v>294026.81</v>
      </c>
      <c r="BU462" s="207">
        <f t="shared" ref="BU462:CC462" si="68">SUM(BU454:BU461)</f>
        <v>0</v>
      </c>
      <c r="BV462" s="207">
        <f t="shared" si="68"/>
        <v>0</v>
      </c>
      <c r="BW462" s="207">
        <f t="shared" si="68"/>
        <v>0</v>
      </c>
      <c r="BX462" s="207">
        <f t="shared" si="68"/>
        <v>0</v>
      </c>
      <c r="BY462" s="207">
        <f t="shared" si="68"/>
        <v>0</v>
      </c>
      <c r="BZ462" s="207">
        <f t="shared" si="68"/>
        <v>0</v>
      </c>
      <c r="CA462" s="207">
        <f t="shared" si="68"/>
        <v>0</v>
      </c>
      <c r="CB462" s="207">
        <f t="shared" si="68"/>
        <v>0</v>
      </c>
      <c r="CC462" s="207">
        <f t="shared" si="68"/>
        <v>2592210188.5099998</v>
      </c>
      <c r="CD462" s="310"/>
      <c r="CE462" s="310"/>
      <c r="CF462" s="310"/>
      <c r="CG462" s="310"/>
      <c r="CH462" s="310"/>
      <c r="CI462" s="310"/>
    </row>
    <row r="463" spans="1:87" s="321" customFormat="1">
      <c r="A463" s="310"/>
      <c r="B463" s="424" t="s">
        <v>1191</v>
      </c>
      <c r="C463" s="425"/>
      <c r="D463" s="425"/>
      <c r="E463" s="425"/>
      <c r="F463" s="425"/>
      <c r="G463" s="426"/>
      <c r="H463" s="207">
        <f>SUM(H462+H453,H405,H389,H338,H324,H318,H276,H245,H218,H211,H189,H187,H185,H181)</f>
        <v>1565709184.6800003</v>
      </c>
      <c r="I463" s="207">
        <f t="shared" ref="I463:BT463" si="69">SUM(I462+I453,I405,I389,I338,I324,I318,I276,I245,I218,I211,I189,I187,I185,I181)</f>
        <v>323334313.18000001</v>
      </c>
      <c r="J463" s="207">
        <f t="shared" si="69"/>
        <v>559566624.95000005</v>
      </c>
      <c r="K463" s="207">
        <f t="shared" si="69"/>
        <v>195198781.06999999</v>
      </c>
      <c r="L463" s="207">
        <f t="shared" si="69"/>
        <v>155866902.68000001</v>
      </c>
      <c r="M463" s="207">
        <f t="shared" si="69"/>
        <v>71244734.920000002</v>
      </c>
      <c r="N463" s="207">
        <f t="shared" si="69"/>
        <v>3591852753.5500007</v>
      </c>
      <c r="O463" s="207">
        <f t="shared" si="69"/>
        <v>334195750.99000001</v>
      </c>
      <c r="P463" s="207">
        <f t="shared" si="69"/>
        <v>82172529.510000005</v>
      </c>
      <c r="Q463" s="207">
        <f t="shared" si="69"/>
        <v>824268225.29999983</v>
      </c>
      <c r="R463" s="207">
        <f t="shared" si="69"/>
        <v>82012469.409999996</v>
      </c>
      <c r="S463" s="207">
        <f t="shared" si="69"/>
        <v>218310811.69999999</v>
      </c>
      <c r="T463" s="207">
        <f t="shared" si="69"/>
        <v>468444782.38</v>
      </c>
      <c r="U463" s="207">
        <f t="shared" si="69"/>
        <v>410982058.59000003</v>
      </c>
      <c r="V463" s="207">
        <f t="shared" si="69"/>
        <v>38076078.750000007</v>
      </c>
      <c r="W463" s="207">
        <f t="shared" si="69"/>
        <v>157920264.9892</v>
      </c>
      <c r="X463" s="207">
        <f t="shared" si="69"/>
        <v>127372540.90000002</v>
      </c>
      <c r="Y463" s="207">
        <f t="shared" si="69"/>
        <v>83397731.127000004</v>
      </c>
      <c r="Z463" s="207">
        <f t="shared" si="69"/>
        <v>1720955606.1100001</v>
      </c>
      <c r="AA463" s="207">
        <f t="shared" si="69"/>
        <v>342991506.93000001</v>
      </c>
      <c r="AB463" s="207">
        <f t="shared" si="69"/>
        <v>158786232.21000001</v>
      </c>
      <c r="AC463" s="207">
        <f t="shared" si="69"/>
        <v>437887244.85999995</v>
      </c>
      <c r="AD463" s="207">
        <f t="shared" si="69"/>
        <v>115015247.89000002</v>
      </c>
      <c r="AE463" s="207">
        <f t="shared" si="69"/>
        <v>142031872.10000002</v>
      </c>
      <c r="AF463" s="207">
        <f t="shared" si="69"/>
        <v>158474550.49000001</v>
      </c>
      <c r="AG463" s="207">
        <f t="shared" si="69"/>
        <v>62295114.240000002</v>
      </c>
      <c r="AH463" s="207">
        <f t="shared" si="69"/>
        <v>67575915.690000013</v>
      </c>
      <c r="AI463" s="207">
        <f t="shared" si="69"/>
        <v>2218451598.6900001</v>
      </c>
      <c r="AJ463" s="207">
        <f t="shared" si="69"/>
        <v>128834477.54999998</v>
      </c>
      <c r="AK463" s="207">
        <f t="shared" si="69"/>
        <v>73384615.859999985</v>
      </c>
      <c r="AL463" s="207">
        <f t="shared" si="69"/>
        <v>73574908.280000001</v>
      </c>
      <c r="AM463" s="207">
        <f t="shared" si="69"/>
        <v>67077247.710000001</v>
      </c>
      <c r="AN463" s="207">
        <f t="shared" si="69"/>
        <v>124697035.13000001</v>
      </c>
      <c r="AO463" s="207">
        <f t="shared" si="69"/>
        <v>95985588.010000005</v>
      </c>
      <c r="AP463" s="207">
        <f t="shared" si="69"/>
        <v>93169434.849999994</v>
      </c>
      <c r="AQ463" s="207">
        <f t="shared" si="69"/>
        <v>159127521.03000003</v>
      </c>
      <c r="AR463" s="207">
        <f t="shared" si="69"/>
        <v>88448060.000000015</v>
      </c>
      <c r="AS463" s="207">
        <f t="shared" si="69"/>
        <v>91219433.390000001</v>
      </c>
      <c r="AT463" s="207">
        <f t="shared" si="69"/>
        <v>83174995.420000002</v>
      </c>
      <c r="AU463" s="207">
        <f t="shared" si="69"/>
        <v>680326482.60000002</v>
      </c>
      <c r="AV463" s="207">
        <f t="shared" si="69"/>
        <v>88526763.25</v>
      </c>
      <c r="AW463" s="207">
        <f t="shared" si="69"/>
        <v>88575594.989999995</v>
      </c>
      <c r="AX463" s="207">
        <f t="shared" si="69"/>
        <v>88910592.070000008</v>
      </c>
      <c r="AY463" s="207">
        <f t="shared" si="69"/>
        <v>74061260.060000002</v>
      </c>
      <c r="AZ463" s="207">
        <f t="shared" si="69"/>
        <v>28556186.009999998</v>
      </c>
      <c r="BA463" s="207">
        <f t="shared" si="69"/>
        <v>49957978.789999999</v>
      </c>
      <c r="BB463" s="207">
        <f t="shared" si="69"/>
        <v>1884301429.1000001</v>
      </c>
      <c r="BC463" s="207">
        <f t="shared" si="69"/>
        <v>105240651.06999999</v>
      </c>
      <c r="BD463" s="207">
        <f t="shared" si="69"/>
        <v>123806409.00999999</v>
      </c>
      <c r="BE463" s="207">
        <f t="shared" si="69"/>
        <v>174550932.87000003</v>
      </c>
      <c r="BF463" s="207">
        <f t="shared" si="69"/>
        <v>165972412.76999998</v>
      </c>
      <c r="BG463" s="207">
        <f t="shared" si="69"/>
        <v>123896277.55</v>
      </c>
      <c r="BH463" s="207">
        <f t="shared" si="69"/>
        <v>244748645.90890002</v>
      </c>
      <c r="BI463" s="207">
        <f t="shared" si="69"/>
        <v>211025257.27000001</v>
      </c>
      <c r="BJ463" s="207">
        <f t="shared" si="69"/>
        <v>105554499.89999999</v>
      </c>
      <c r="BK463" s="207">
        <f t="shared" si="69"/>
        <v>46428166.580000013</v>
      </c>
      <c r="BL463" s="207">
        <f t="shared" si="69"/>
        <v>33919708.980000004</v>
      </c>
      <c r="BM463" s="207">
        <f t="shared" si="69"/>
        <v>2057864598.2500005</v>
      </c>
      <c r="BN463" s="207">
        <f t="shared" si="69"/>
        <v>441099588.29000002</v>
      </c>
      <c r="BO463" s="207">
        <f t="shared" si="69"/>
        <v>99576198.050000012</v>
      </c>
      <c r="BP463" s="207">
        <f t="shared" si="69"/>
        <v>69251826.874000013</v>
      </c>
      <c r="BQ463" s="207">
        <f t="shared" si="69"/>
        <v>98925077.269999996</v>
      </c>
      <c r="BR463" s="207">
        <f t="shared" si="69"/>
        <v>149391455.06999999</v>
      </c>
      <c r="BS463" s="207">
        <f t="shared" si="69"/>
        <v>64046720.43999999</v>
      </c>
      <c r="BT463" s="207">
        <f t="shared" si="69"/>
        <v>838548455.39999998</v>
      </c>
      <c r="BU463" s="207">
        <f t="shared" ref="BU463:CC463" si="70">SUM(BU462+BU453,BU405,BU389,BU338,BU324,BU318,BU276,BU245,BU218,BU211,BU189,BU187,BU185,BU181)</f>
        <v>78595270.349999979</v>
      </c>
      <c r="BV463" s="207">
        <f t="shared" si="70"/>
        <v>89321749.689999998</v>
      </c>
      <c r="BW463" s="207">
        <f t="shared" si="70"/>
        <v>144816607.41</v>
      </c>
      <c r="BX463" s="207">
        <f t="shared" si="70"/>
        <v>152926651.39000002</v>
      </c>
      <c r="BY463" s="207">
        <f t="shared" si="70"/>
        <v>315956621.93000001</v>
      </c>
      <c r="BZ463" s="207">
        <f t="shared" si="70"/>
        <v>96275631.109999999</v>
      </c>
      <c r="CA463" s="207">
        <f t="shared" si="70"/>
        <v>57419423.249999985</v>
      </c>
      <c r="CB463" s="207">
        <f t="shared" si="70"/>
        <v>49860066.210000001</v>
      </c>
      <c r="CC463" s="207">
        <f t="shared" si="70"/>
        <v>24915319934.879105</v>
      </c>
      <c r="CD463" s="310"/>
      <c r="CE463" s="310"/>
      <c r="CF463" s="310"/>
      <c r="CG463" s="310"/>
      <c r="CH463" s="310"/>
      <c r="CI463" s="310"/>
    </row>
    <row r="464" spans="1:87" s="321" customFormat="1">
      <c r="A464" s="310"/>
      <c r="B464" s="105" t="s">
        <v>61</v>
      </c>
      <c r="C464" s="418" t="s">
        <v>62</v>
      </c>
      <c r="D464" s="419"/>
      <c r="E464" s="419"/>
      <c r="F464" s="419"/>
      <c r="G464" s="135"/>
      <c r="H464" s="207">
        <f t="shared" ref="H464:AM464" si="71">SUM(H179-H463)</f>
        <v>-156887853.10000038</v>
      </c>
      <c r="I464" s="207">
        <f t="shared" si="71"/>
        <v>14654522.850000024</v>
      </c>
      <c r="J464" s="207">
        <f t="shared" si="71"/>
        <v>63365930.569999933</v>
      </c>
      <c r="K464" s="207">
        <f t="shared" si="71"/>
        <v>-3025204.7800000012</v>
      </c>
      <c r="L464" s="207">
        <f t="shared" si="71"/>
        <v>5783989.8100000024</v>
      </c>
      <c r="M464" s="207">
        <f t="shared" si="71"/>
        <v>11469008.289999977</v>
      </c>
      <c r="N464" s="207">
        <f t="shared" si="71"/>
        <v>-156362866.88000059</v>
      </c>
      <c r="O464" s="207">
        <f t="shared" si="71"/>
        <v>18129844.24000001</v>
      </c>
      <c r="P464" s="207">
        <f t="shared" si="71"/>
        <v>-1926055.7499999851</v>
      </c>
      <c r="Q464" s="207">
        <f t="shared" si="71"/>
        <v>-41016832.239999771</v>
      </c>
      <c r="R464" s="207">
        <f t="shared" si="71"/>
        <v>-6351658.900000006</v>
      </c>
      <c r="S464" s="207">
        <f t="shared" si="71"/>
        <v>-6420354.6200000048</v>
      </c>
      <c r="T464" s="207">
        <f t="shared" si="71"/>
        <v>45181743.100000143</v>
      </c>
      <c r="U464" s="207">
        <f t="shared" si="71"/>
        <v>-4715704.5</v>
      </c>
      <c r="V464" s="207">
        <f t="shared" si="71"/>
        <v>4324770.9699999914</v>
      </c>
      <c r="W464" s="207">
        <f t="shared" si="71"/>
        <v>20937217.450800002</v>
      </c>
      <c r="X464" s="207">
        <f t="shared" si="71"/>
        <v>8149090.1999999732</v>
      </c>
      <c r="Y464" s="207">
        <f t="shared" si="71"/>
        <v>-8935479.6340000033</v>
      </c>
      <c r="Z464" s="207">
        <f t="shared" si="71"/>
        <v>-55534767.290000677</v>
      </c>
      <c r="AA464" s="207">
        <f t="shared" si="71"/>
        <v>4790247.3299999833</v>
      </c>
      <c r="AB464" s="207">
        <f t="shared" si="71"/>
        <v>2474300.849999994</v>
      </c>
      <c r="AC464" s="207">
        <f t="shared" si="71"/>
        <v>38947555.459999979</v>
      </c>
      <c r="AD464" s="207">
        <f t="shared" si="71"/>
        <v>-247950.10000002384</v>
      </c>
      <c r="AE464" s="207">
        <f t="shared" si="71"/>
        <v>8816249.5799999535</v>
      </c>
      <c r="AF464" s="207">
        <f t="shared" si="71"/>
        <v>46950.869999974966</v>
      </c>
      <c r="AG464" s="207">
        <f t="shared" si="71"/>
        <v>-5095499.9800000042</v>
      </c>
      <c r="AH464" s="207">
        <f t="shared" si="71"/>
        <v>16774187.109999999</v>
      </c>
      <c r="AI464" s="207">
        <f t="shared" si="71"/>
        <v>-100837076.58999991</v>
      </c>
      <c r="AJ464" s="207">
        <f t="shared" si="71"/>
        <v>5759834.6700000167</v>
      </c>
      <c r="AK464" s="207">
        <f t="shared" si="71"/>
        <v>7432020.6700000167</v>
      </c>
      <c r="AL464" s="207">
        <f t="shared" si="71"/>
        <v>9505070.4499999881</v>
      </c>
      <c r="AM464" s="207">
        <f t="shared" si="71"/>
        <v>5427314.4700000063</v>
      </c>
      <c r="AN464" s="207">
        <f t="shared" ref="AN464:CC464" si="72">SUM(AN179-AN463)</f>
        <v>-980336.85000000894</v>
      </c>
      <c r="AO464" s="207">
        <f t="shared" si="72"/>
        <v>7705001.2599999905</v>
      </c>
      <c r="AP464" s="207">
        <f t="shared" si="72"/>
        <v>6331966.0800000131</v>
      </c>
      <c r="AQ464" s="207">
        <f t="shared" si="72"/>
        <v>2694825.849999994</v>
      </c>
      <c r="AR464" s="207">
        <f t="shared" si="72"/>
        <v>3849427.3299999684</v>
      </c>
      <c r="AS464" s="207">
        <f t="shared" si="72"/>
        <v>-3369681.8799999952</v>
      </c>
      <c r="AT464" s="207">
        <f t="shared" si="72"/>
        <v>3350597.0700000077</v>
      </c>
      <c r="AU464" s="207">
        <f t="shared" si="72"/>
        <v>73745147.25</v>
      </c>
      <c r="AV464" s="207">
        <f t="shared" si="72"/>
        <v>1538148.9300000072</v>
      </c>
      <c r="AW464" s="207">
        <f t="shared" si="72"/>
        <v>1599418.9200000018</v>
      </c>
      <c r="AX464" s="207">
        <f t="shared" si="72"/>
        <v>2075187.9299999923</v>
      </c>
      <c r="AY464" s="207">
        <f t="shared" si="72"/>
        <v>-3892907.3000000119</v>
      </c>
      <c r="AZ464" s="207">
        <f t="shared" si="72"/>
        <v>1606248.0800000019</v>
      </c>
      <c r="BA464" s="207">
        <f t="shared" si="72"/>
        <v>577974.13999999315</v>
      </c>
      <c r="BB464" s="207">
        <f t="shared" si="72"/>
        <v>-4106779.1900002956</v>
      </c>
      <c r="BC464" s="207">
        <f t="shared" si="72"/>
        <v>2135335.3300000131</v>
      </c>
      <c r="BD464" s="207">
        <f t="shared" si="72"/>
        <v>-1682325.4599999636</v>
      </c>
      <c r="BE464" s="207">
        <f t="shared" si="72"/>
        <v>9591686.3799999356</v>
      </c>
      <c r="BF464" s="207">
        <f t="shared" si="72"/>
        <v>8739850.9700000286</v>
      </c>
      <c r="BG464" s="207">
        <f t="shared" si="72"/>
        <v>10382700.529999986</v>
      </c>
      <c r="BH464" s="207">
        <f t="shared" si="72"/>
        <v>5755808.4111998975</v>
      </c>
      <c r="BI464" s="207">
        <f t="shared" si="72"/>
        <v>8940206.589999944</v>
      </c>
      <c r="BJ464" s="207">
        <f t="shared" si="72"/>
        <v>-2200051.2099999934</v>
      </c>
      <c r="BK464" s="207">
        <f t="shared" si="72"/>
        <v>3609767.0499999821</v>
      </c>
      <c r="BL464" s="207">
        <f t="shared" si="72"/>
        <v>6068116.75</v>
      </c>
      <c r="BM464" s="207">
        <f t="shared" si="72"/>
        <v>103053404.87499952</v>
      </c>
      <c r="BN464" s="207">
        <f t="shared" si="72"/>
        <v>-2033879.0100000501</v>
      </c>
      <c r="BO464" s="207">
        <f t="shared" si="72"/>
        <v>931945.25999999046</v>
      </c>
      <c r="BP464" s="207">
        <f t="shared" si="72"/>
        <v>3482403.1659999937</v>
      </c>
      <c r="BQ464" s="207">
        <f t="shared" si="72"/>
        <v>1461237.9099999815</v>
      </c>
      <c r="BR464" s="207">
        <f t="shared" si="72"/>
        <v>-11872456.930000007</v>
      </c>
      <c r="BS464" s="207">
        <f t="shared" si="72"/>
        <v>898186.53000000864</v>
      </c>
      <c r="BT464" s="207">
        <f t="shared" si="72"/>
        <v>123928018.54999983</v>
      </c>
      <c r="BU464" s="207">
        <f t="shared" si="72"/>
        <v>4552911.4900000244</v>
      </c>
      <c r="BV464" s="207">
        <f t="shared" si="72"/>
        <v>9685692.1000000089</v>
      </c>
      <c r="BW464" s="207">
        <f t="shared" si="72"/>
        <v>-698999.38999998569</v>
      </c>
      <c r="BX464" s="207">
        <f t="shared" si="72"/>
        <v>16335969.029999971</v>
      </c>
      <c r="BY464" s="207">
        <f t="shared" si="72"/>
        <v>23066077.090000033</v>
      </c>
      <c r="BZ464" s="207">
        <f t="shared" si="72"/>
        <v>-912313.05000002682</v>
      </c>
      <c r="CA464" s="207">
        <f t="shared" si="72"/>
        <v>-519963.67999999225</v>
      </c>
      <c r="CB464" s="207">
        <f t="shared" si="72"/>
        <v>10715615.609999999</v>
      </c>
      <c r="CC464" s="207">
        <f t="shared" si="72"/>
        <v>170751727.08899307</v>
      </c>
      <c r="CD464" s="310"/>
      <c r="CE464" s="310"/>
      <c r="CF464" s="310"/>
      <c r="CG464" s="310"/>
      <c r="CH464" s="310"/>
      <c r="CI464" s="310"/>
    </row>
    <row r="465" spans="1:87" s="321" customFormat="1">
      <c r="A465" s="310"/>
      <c r="B465" s="138" t="s">
        <v>63</v>
      </c>
      <c r="C465" s="418" t="s">
        <v>139</v>
      </c>
      <c r="D465" s="419"/>
      <c r="E465" s="419"/>
      <c r="F465" s="420"/>
      <c r="G465" s="365"/>
      <c r="H465" s="207">
        <f t="shared" ref="H465:BS465" si="73">SUM(H464-H178+H389)</f>
        <v>-62843926.660000384</v>
      </c>
      <c r="I465" s="207">
        <f t="shared" si="73"/>
        <v>26512047.850000024</v>
      </c>
      <c r="J465" s="207">
        <f t="shared" si="73"/>
        <v>89225392.24999994</v>
      </c>
      <c r="K465" s="207">
        <f t="shared" si="73"/>
        <v>4465084.9099999983</v>
      </c>
      <c r="L465" s="207">
        <f t="shared" si="73"/>
        <v>10911934.240000002</v>
      </c>
      <c r="M465" s="207">
        <f t="shared" si="73"/>
        <v>15918297.349999975</v>
      </c>
      <c r="N465" s="207">
        <f t="shared" si="73"/>
        <v>-41403974.510000557</v>
      </c>
      <c r="O465" s="207">
        <f t="shared" si="73"/>
        <v>42797059.619999997</v>
      </c>
      <c r="P465" s="207">
        <f t="shared" si="73"/>
        <v>1211387.5900000148</v>
      </c>
      <c r="Q465" s="207">
        <f t="shared" si="73"/>
        <v>15665162.070000239</v>
      </c>
      <c r="R465" s="207">
        <f t="shared" si="73"/>
        <v>-3508445.9100000067</v>
      </c>
      <c r="S465" s="207">
        <f t="shared" si="73"/>
        <v>-1819057.5000000037</v>
      </c>
      <c r="T465" s="207">
        <f t="shared" si="73"/>
        <v>76923021.910000145</v>
      </c>
      <c r="U465" s="207">
        <f t="shared" si="73"/>
        <v>20772128.129999995</v>
      </c>
      <c r="V465" s="207">
        <f t="shared" si="73"/>
        <v>6305137.1999999918</v>
      </c>
      <c r="W465" s="207">
        <f t="shared" si="73"/>
        <v>24828081.16</v>
      </c>
      <c r="X465" s="207">
        <f t="shared" si="73"/>
        <v>13469246.989999974</v>
      </c>
      <c r="Y465" s="207">
        <f t="shared" si="73"/>
        <v>-3667967.7840000056</v>
      </c>
      <c r="Z465" s="207">
        <f t="shared" si="73"/>
        <v>30964731.849999323</v>
      </c>
      <c r="AA465" s="207">
        <f t="shared" si="73"/>
        <v>35842212.619999982</v>
      </c>
      <c r="AB465" s="207">
        <f t="shared" si="73"/>
        <v>15383240.23</v>
      </c>
      <c r="AC465" s="207">
        <f t="shared" si="73"/>
        <v>74955578.579999983</v>
      </c>
      <c r="AD465" s="207">
        <f t="shared" si="73"/>
        <v>2634967.3699999768</v>
      </c>
      <c r="AE465" s="207">
        <f t="shared" si="73"/>
        <v>9643383.0499999523</v>
      </c>
      <c r="AF465" s="207">
        <f t="shared" si="73"/>
        <v>3644404.3499999749</v>
      </c>
      <c r="AG465" s="207">
        <f t="shared" si="73"/>
        <v>-3838239.9200000046</v>
      </c>
      <c r="AH465" s="207">
        <f t="shared" si="73"/>
        <v>17441140.91</v>
      </c>
      <c r="AI465" s="207">
        <f t="shared" si="73"/>
        <v>16899349.820000112</v>
      </c>
      <c r="AJ465" s="207">
        <f t="shared" si="73"/>
        <v>12017276.690000016</v>
      </c>
      <c r="AK465" s="207">
        <f t="shared" si="73"/>
        <v>6610703.5200000163</v>
      </c>
      <c r="AL465" s="207">
        <f t="shared" si="73"/>
        <v>6325799.6099999882</v>
      </c>
      <c r="AM465" s="207">
        <f t="shared" si="73"/>
        <v>8254017.8400000064</v>
      </c>
      <c r="AN465" s="207">
        <f t="shared" si="73"/>
        <v>48192.479999991134</v>
      </c>
      <c r="AO465" s="207">
        <f t="shared" si="73"/>
        <v>2655370.399999992</v>
      </c>
      <c r="AP465" s="207">
        <f t="shared" si="73"/>
        <v>2536337.250000014</v>
      </c>
      <c r="AQ465" s="207">
        <f t="shared" si="73"/>
        <v>4291673.8399999943</v>
      </c>
      <c r="AR465" s="207">
        <f t="shared" si="73"/>
        <v>7680756.0299999677</v>
      </c>
      <c r="AS465" s="207">
        <f t="shared" si="73"/>
        <v>-2614130.719999996</v>
      </c>
      <c r="AT465" s="207">
        <f t="shared" si="73"/>
        <v>5812643.6900000069</v>
      </c>
      <c r="AU465" s="207">
        <f t="shared" si="73"/>
        <v>41454577.850000001</v>
      </c>
      <c r="AV465" s="207">
        <f t="shared" si="73"/>
        <v>1331429.4200000074</v>
      </c>
      <c r="AW465" s="207">
        <f t="shared" si="73"/>
        <v>4236559.9800000014</v>
      </c>
      <c r="AX465" s="207">
        <f t="shared" si="73"/>
        <v>3854689.6899999925</v>
      </c>
      <c r="AY465" s="207">
        <f t="shared" si="73"/>
        <v>-2176841.4300000123</v>
      </c>
      <c r="AZ465" s="207">
        <f t="shared" si="73"/>
        <v>2475256.3000000017</v>
      </c>
      <c r="BA465" s="207">
        <f t="shared" si="73"/>
        <v>3395319.2199999928</v>
      </c>
      <c r="BB465" s="207">
        <f t="shared" si="73"/>
        <v>63582910.839999706</v>
      </c>
      <c r="BC465" s="207">
        <f t="shared" si="73"/>
        <v>7258582.2200000128</v>
      </c>
      <c r="BD465" s="207">
        <f t="shared" si="73"/>
        <v>1643842.5400000354</v>
      </c>
      <c r="BE465" s="207">
        <f t="shared" si="73"/>
        <v>14696746.979999933</v>
      </c>
      <c r="BF465" s="207">
        <f t="shared" si="73"/>
        <v>9162368.4900000282</v>
      </c>
      <c r="BG465" s="207">
        <f t="shared" si="73"/>
        <v>10556367.629999988</v>
      </c>
      <c r="BH465" s="207">
        <f t="shared" si="73"/>
        <v>12199457.711599894</v>
      </c>
      <c r="BI465" s="207">
        <f t="shared" si="73"/>
        <v>18076610.969999947</v>
      </c>
      <c r="BJ465" s="207">
        <f t="shared" si="73"/>
        <v>2180546.1000000071</v>
      </c>
      <c r="BK465" s="207">
        <f t="shared" si="73"/>
        <v>3206551.8099999824</v>
      </c>
      <c r="BL465" s="207">
        <f t="shared" si="73"/>
        <v>8067337.2400000002</v>
      </c>
      <c r="BM465" s="207">
        <f t="shared" si="73"/>
        <v>124980243.65499954</v>
      </c>
      <c r="BN465" s="207">
        <f t="shared" si="73"/>
        <v>25263349.599999953</v>
      </c>
      <c r="BO465" s="207">
        <f t="shared" si="73"/>
        <v>4513439.8499999912</v>
      </c>
      <c r="BP465" s="207">
        <f t="shared" si="73"/>
        <v>4281227.2959999936</v>
      </c>
      <c r="BQ465" s="207">
        <f t="shared" si="73"/>
        <v>4648376.3799999822</v>
      </c>
      <c r="BR465" s="207">
        <f t="shared" si="73"/>
        <v>-6925822.3500000071</v>
      </c>
      <c r="BS465" s="207">
        <f t="shared" si="73"/>
        <v>3039807.1000000085</v>
      </c>
      <c r="BT465" s="207">
        <f t="shared" ref="BT465:CC465" si="74">SUM(BT464-BT178+BT389)</f>
        <v>113482347.21999985</v>
      </c>
      <c r="BU465" s="207">
        <f t="shared" si="74"/>
        <v>7875542.7200000249</v>
      </c>
      <c r="BV465" s="207">
        <f t="shared" si="74"/>
        <v>17813843.280000012</v>
      </c>
      <c r="BW465" s="207">
        <f t="shared" si="74"/>
        <v>5916785.4500000179</v>
      </c>
      <c r="BX465" s="207">
        <f t="shared" si="74"/>
        <v>18760747.42999997</v>
      </c>
      <c r="BY465" s="207">
        <f t="shared" si="74"/>
        <v>28343577.030000031</v>
      </c>
      <c r="BZ465" s="207">
        <f t="shared" si="74"/>
        <v>3414953.5199999744</v>
      </c>
      <c r="CA465" s="207">
        <f t="shared" si="74"/>
        <v>952401.75000000838</v>
      </c>
      <c r="CB465" s="207">
        <f t="shared" si="74"/>
        <v>14905838.959999999</v>
      </c>
      <c r="CC465" s="207">
        <f t="shared" si="74"/>
        <v>1069418990.8485934</v>
      </c>
      <c r="CD465" s="310"/>
      <c r="CE465" s="310"/>
      <c r="CF465" s="310"/>
      <c r="CG465" s="310"/>
      <c r="CH465" s="310"/>
      <c r="CI465" s="310"/>
    </row>
    <row r="466" spans="1:87" s="102" customFormat="1">
      <c r="A466" s="148"/>
      <c r="B466" s="404" t="s">
        <v>1192</v>
      </c>
      <c r="C466" s="405"/>
      <c r="D466" s="405"/>
      <c r="E466" s="405"/>
      <c r="F466" s="405"/>
      <c r="G466" s="406"/>
      <c r="H466" s="251">
        <v>0</v>
      </c>
      <c r="I466" s="251">
        <v>0</v>
      </c>
      <c r="J466" s="251">
        <v>0</v>
      </c>
      <c r="K466" s="251">
        <v>0</v>
      </c>
      <c r="L466" s="251">
        <v>0</v>
      </c>
      <c r="M466" s="251">
        <v>0</v>
      </c>
      <c r="N466" s="251">
        <v>0</v>
      </c>
      <c r="O466" s="251">
        <v>0</v>
      </c>
      <c r="P466" s="251">
        <v>0</v>
      </c>
      <c r="Q466" s="251">
        <v>0</v>
      </c>
      <c r="R466" s="251">
        <v>0</v>
      </c>
      <c r="S466" s="251">
        <v>0</v>
      </c>
      <c r="T466" s="251">
        <v>0</v>
      </c>
      <c r="U466" s="251">
        <v>0</v>
      </c>
      <c r="V466" s="251">
        <v>0</v>
      </c>
      <c r="W466" s="251">
        <v>0</v>
      </c>
      <c r="X466" s="251">
        <v>0</v>
      </c>
      <c r="Y466" s="251">
        <v>0</v>
      </c>
      <c r="Z466" s="251">
        <v>0</v>
      </c>
      <c r="AA466" s="251">
        <v>0</v>
      </c>
      <c r="AB466" s="251">
        <v>0</v>
      </c>
      <c r="AC466" s="251">
        <v>0</v>
      </c>
      <c r="AD466" s="251">
        <v>0</v>
      </c>
      <c r="AE466" s="251">
        <v>0</v>
      </c>
      <c r="AF466" s="251">
        <v>0</v>
      </c>
      <c r="AG466" s="251">
        <v>0</v>
      </c>
      <c r="AH466" s="251">
        <v>0</v>
      </c>
      <c r="AI466" s="251">
        <v>0</v>
      </c>
      <c r="AJ466" s="251">
        <v>0</v>
      </c>
      <c r="AK466" s="251">
        <v>0</v>
      </c>
      <c r="AL466" s="251">
        <v>0</v>
      </c>
      <c r="AM466" s="251">
        <v>0</v>
      </c>
      <c r="AN466" s="251">
        <v>0</v>
      </c>
      <c r="AO466" s="251">
        <v>0</v>
      </c>
      <c r="AP466" s="251">
        <v>0</v>
      </c>
      <c r="AQ466" s="251">
        <v>0</v>
      </c>
      <c r="AR466" s="251">
        <v>0</v>
      </c>
      <c r="AS466" s="251">
        <v>0</v>
      </c>
      <c r="AT466" s="251">
        <v>0</v>
      </c>
      <c r="AU466" s="251">
        <v>0</v>
      </c>
      <c r="AV466" s="251">
        <v>0</v>
      </c>
      <c r="AW466" s="251">
        <v>0</v>
      </c>
      <c r="AX466" s="251">
        <v>0</v>
      </c>
      <c r="AY466" s="251">
        <v>0</v>
      </c>
      <c r="AZ466" s="251">
        <v>0</v>
      </c>
      <c r="BA466" s="251">
        <v>0</v>
      </c>
      <c r="BB466" s="251">
        <v>0</v>
      </c>
      <c r="BC466" s="251">
        <v>0</v>
      </c>
      <c r="BD466" s="251">
        <v>0</v>
      </c>
      <c r="BE466" s="251">
        <v>0</v>
      </c>
      <c r="BF466" s="251">
        <v>0</v>
      </c>
      <c r="BG466" s="251">
        <v>0</v>
      </c>
      <c r="BH466" s="251">
        <v>0</v>
      </c>
      <c r="BI466" s="251">
        <v>0</v>
      </c>
      <c r="BJ466" s="251">
        <v>0</v>
      </c>
      <c r="BK466" s="251">
        <v>0</v>
      </c>
      <c r="BL466" s="251">
        <v>0</v>
      </c>
      <c r="BM466" s="251">
        <v>0</v>
      </c>
      <c r="BN466" s="251">
        <v>0</v>
      </c>
      <c r="BO466" s="251">
        <v>0</v>
      </c>
      <c r="BP466" s="251">
        <v>0</v>
      </c>
      <c r="BQ466" s="251">
        <v>0</v>
      </c>
      <c r="BR466" s="251">
        <v>0</v>
      </c>
      <c r="BS466" s="251">
        <v>0</v>
      </c>
      <c r="BT466" s="251">
        <v>0</v>
      </c>
      <c r="BU466" s="251">
        <v>0</v>
      </c>
      <c r="BV466" s="251">
        <v>0</v>
      </c>
      <c r="BW466" s="251">
        <v>0</v>
      </c>
      <c r="BX466" s="251">
        <v>0</v>
      </c>
      <c r="BY466" s="251">
        <v>0</v>
      </c>
      <c r="BZ466" s="251">
        <v>0</v>
      </c>
      <c r="CA466" s="251">
        <v>0</v>
      </c>
      <c r="CB466" s="251">
        <v>0</v>
      </c>
      <c r="CC466" s="211"/>
      <c r="CD466" s="101"/>
      <c r="CE466" s="101"/>
      <c r="CF466" s="101"/>
      <c r="CG466" s="101"/>
      <c r="CH466" s="101"/>
      <c r="CI466" s="101"/>
    </row>
    <row r="467" spans="1:87" s="102" customFormat="1">
      <c r="A467" s="148"/>
      <c r="B467" s="322" t="s">
        <v>65</v>
      </c>
      <c r="C467" s="407" t="s">
        <v>66</v>
      </c>
      <c r="D467" s="408"/>
      <c r="E467" s="408"/>
      <c r="F467" s="408"/>
      <c r="G467" s="409"/>
      <c r="H467" s="251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251"/>
      <c r="T467" s="251"/>
      <c r="U467" s="251"/>
      <c r="V467" s="251"/>
      <c r="W467" s="251"/>
      <c r="X467" s="251"/>
      <c r="Y467" s="251"/>
      <c r="Z467" s="251"/>
      <c r="AA467" s="251"/>
      <c r="AB467" s="251"/>
      <c r="AC467" s="251"/>
      <c r="AD467" s="251"/>
      <c r="AE467" s="251"/>
      <c r="AF467" s="251"/>
      <c r="AG467" s="251"/>
      <c r="AH467" s="251"/>
      <c r="AI467" s="251"/>
      <c r="AJ467" s="251"/>
      <c r="AK467" s="251"/>
      <c r="AL467" s="251"/>
      <c r="AM467" s="251"/>
      <c r="AN467" s="251"/>
      <c r="AO467" s="251"/>
      <c r="AP467" s="251"/>
      <c r="AQ467" s="251"/>
      <c r="AR467" s="251"/>
      <c r="AS467" s="251"/>
      <c r="AT467" s="251"/>
      <c r="AU467" s="251"/>
      <c r="AV467" s="251"/>
      <c r="AW467" s="251"/>
      <c r="AX467" s="251"/>
      <c r="AY467" s="251"/>
      <c r="AZ467" s="251"/>
      <c r="BA467" s="251"/>
      <c r="BB467" s="251"/>
      <c r="BC467" s="251"/>
      <c r="BD467" s="251"/>
      <c r="BE467" s="251"/>
      <c r="BF467" s="251"/>
      <c r="BG467" s="251"/>
      <c r="BH467" s="251"/>
      <c r="BI467" s="251"/>
      <c r="BJ467" s="251"/>
      <c r="BK467" s="251"/>
      <c r="BL467" s="251"/>
      <c r="BM467" s="251"/>
      <c r="BN467" s="251"/>
      <c r="BO467" s="251"/>
      <c r="BP467" s="251"/>
      <c r="BQ467" s="251"/>
      <c r="BR467" s="251"/>
      <c r="BS467" s="251"/>
      <c r="BT467" s="251"/>
      <c r="BU467" s="251"/>
      <c r="BV467" s="251"/>
      <c r="BW467" s="251"/>
      <c r="BX467" s="251"/>
      <c r="BY467" s="251"/>
      <c r="BZ467" s="251"/>
      <c r="CA467" s="251"/>
      <c r="CB467" s="251"/>
      <c r="CC467" s="211"/>
      <c r="CD467" s="101"/>
      <c r="CE467" s="101"/>
      <c r="CF467" s="101"/>
      <c r="CG467" s="101"/>
      <c r="CH467" s="101"/>
      <c r="CI467" s="101"/>
    </row>
    <row r="468" spans="1:87" s="102" customFormat="1">
      <c r="A468" s="148"/>
      <c r="B468" s="322"/>
      <c r="C468" s="407" t="s">
        <v>67</v>
      </c>
      <c r="D468" s="408"/>
      <c r="E468" s="408"/>
      <c r="F468" s="408"/>
      <c r="G468" s="409"/>
      <c r="H468" s="251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251"/>
      <c r="T468" s="251"/>
      <c r="U468" s="251"/>
      <c r="V468" s="251"/>
      <c r="W468" s="251"/>
      <c r="X468" s="251"/>
      <c r="Y468" s="251"/>
      <c r="Z468" s="251"/>
      <c r="AA468" s="251"/>
      <c r="AB468" s="251"/>
      <c r="AC468" s="251"/>
      <c r="AD468" s="251"/>
      <c r="AE468" s="251"/>
      <c r="AF468" s="251"/>
      <c r="AG468" s="251"/>
      <c r="AH468" s="251"/>
      <c r="AI468" s="251"/>
      <c r="AJ468" s="251"/>
      <c r="AK468" s="251"/>
      <c r="AL468" s="251"/>
      <c r="AM468" s="251"/>
      <c r="AN468" s="251"/>
      <c r="AO468" s="251"/>
      <c r="AP468" s="251"/>
      <c r="AQ468" s="251"/>
      <c r="AR468" s="251"/>
      <c r="AS468" s="251"/>
      <c r="AT468" s="251"/>
      <c r="AU468" s="251"/>
      <c r="AV468" s="251"/>
      <c r="AW468" s="251"/>
      <c r="AX468" s="251"/>
      <c r="AY468" s="251"/>
      <c r="AZ468" s="251"/>
      <c r="BA468" s="251"/>
      <c r="BB468" s="251"/>
      <c r="BC468" s="251"/>
      <c r="BD468" s="251"/>
      <c r="BE468" s="251"/>
      <c r="BF468" s="251"/>
      <c r="BG468" s="251"/>
      <c r="BH468" s="251"/>
      <c r="BI468" s="251"/>
      <c r="BJ468" s="251"/>
      <c r="BK468" s="251"/>
      <c r="BL468" s="251"/>
      <c r="BM468" s="251"/>
      <c r="BN468" s="251"/>
      <c r="BO468" s="251"/>
      <c r="BP468" s="251"/>
      <c r="BQ468" s="251"/>
      <c r="BR468" s="251"/>
      <c r="BS468" s="251"/>
      <c r="BT468" s="251"/>
      <c r="BU468" s="251"/>
      <c r="BV468" s="251"/>
      <c r="BW468" s="251"/>
      <c r="BX468" s="251"/>
      <c r="BY468" s="251"/>
      <c r="BZ468" s="251"/>
      <c r="CA468" s="251"/>
      <c r="CB468" s="251"/>
      <c r="CC468" s="211"/>
      <c r="CD468" s="101"/>
      <c r="CE468" s="101"/>
      <c r="CF468" s="101"/>
      <c r="CG468" s="101"/>
      <c r="CH468" s="101"/>
      <c r="CI468" s="101"/>
    </row>
    <row r="469" spans="1:87" s="102" customFormat="1">
      <c r="A469" s="148"/>
      <c r="B469" s="322"/>
      <c r="C469" s="407" t="s">
        <v>68</v>
      </c>
      <c r="D469" s="408"/>
      <c r="E469" s="408"/>
      <c r="F469" s="408"/>
      <c r="G469" s="409"/>
      <c r="H469" s="251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251"/>
      <c r="T469" s="251"/>
      <c r="U469" s="251"/>
      <c r="V469" s="251"/>
      <c r="W469" s="251"/>
      <c r="X469" s="251"/>
      <c r="Y469" s="251"/>
      <c r="Z469" s="251"/>
      <c r="AA469" s="251"/>
      <c r="AB469" s="251"/>
      <c r="AC469" s="251"/>
      <c r="AD469" s="251"/>
      <c r="AE469" s="251"/>
      <c r="AF469" s="251"/>
      <c r="AG469" s="251"/>
      <c r="AH469" s="251"/>
      <c r="AI469" s="251"/>
      <c r="AJ469" s="251"/>
      <c r="AK469" s="251"/>
      <c r="AL469" s="251"/>
      <c r="AM469" s="251"/>
      <c r="AN469" s="251"/>
      <c r="AO469" s="251"/>
      <c r="AP469" s="251"/>
      <c r="AQ469" s="251"/>
      <c r="AR469" s="251"/>
      <c r="AS469" s="251"/>
      <c r="AT469" s="251"/>
      <c r="AU469" s="251"/>
      <c r="AV469" s="251"/>
      <c r="AW469" s="251"/>
      <c r="AX469" s="251"/>
      <c r="AY469" s="251"/>
      <c r="AZ469" s="251"/>
      <c r="BA469" s="251"/>
      <c r="BB469" s="251"/>
      <c r="BC469" s="251"/>
      <c r="BD469" s="251"/>
      <c r="BE469" s="251"/>
      <c r="BF469" s="251"/>
      <c r="BG469" s="251"/>
      <c r="BH469" s="251"/>
      <c r="BI469" s="251"/>
      <c r="BJ469" s="251"/>
      <c r="BK469" s="251"/>
      <c r="BL469" s="251"/>
      <c r="BM469" s="251"/>
      <c r="BN469" s="251"/>
      <c r="BO469" s="251"/>
      <c r="BP469" s="251"/>
      <c r="BQ469" s="251"/>
      <c r="BR469" s="251"/>
      <c r="BS469" s="251"/>
      <c r="BT469" s="251"/>
      <c r="BU469" s="251"/>
      <c r="BV469" s="251"/>
      <c r="BW469" s="251"/>
      <c r="BX469" s="251"/>
      <c r="BY469" s="251"/>
      <c r="BZ469" s="251"/>
      <c r="CA469" s="251"/>
      <c r="CB469" s="251"/>
      <c r="CC469" s="211"/>
      <c r="CD469" s="101"/>
      <c r="CE469" s="101"/>
      <c r="CF469" s="101"/>
      <c r="CG469" s="101"/>
      <c r="CH469" s="101"/>
      <c r="CI469" s="101"/>
    </row>
    <row r="470" spans="1:87" s="293" customFormat="1">
      <c r="A470" s="323"/>
      <c r="B470" s="322" t="s">
        <v>69</v>
      </c>
      <c r="C470" s="410" t="s">
        <v>1193</v>
      </c>
      <c r="D470" s="306"/>
      <c r="E470" s="306"/>
      <c r="F470" s="324" t="s">
        <v>1194</v>
      </c>
      <c r="G470" s="325" t="s">
        <v>1195</v>
      </c>
      <c r="H470" s="204">
        <v>0</v>
      </c>
      <c r="I470" s="204">
        <v>0</v>
      </c>
      <c r="J470" s="204">
        <v>0</v>
      </c>
      <c r="K470" s="204">
        <v>0</v>
      </c>
      <c r="L470" s="204">
        <v>9624</v>
      </c>
      <c r="M470" s="204">
        <v>34708.129999999997</v>
      </c>
      <c r="N470" s="204">
        <v>0</v>
      </c>
      <c r="O470" s="204">
        <v>0</v>
      </c>
      <c r="P470" s="204">
        <v>0</v>
      </c>
      <c r="Q470" s="204">
        <v>0</v>
      </c>
      <c r="R470" s="204">
        <v>0</v>
      </c>
      <c r="S470" s="204">
        <v>0</v>
      </c>
      <c r="T470" s="204">
        <v>0</v>
      </c>
      <c r="U470" s="204">
        <v>0</v>
      </c>
      <c r="V470" s="204">
        <v>0</v>
      </c>
      <c r="W470" s="204">
        <v>0</v>
      </c>
      <c r="X470" s="204">
        <v>0</v>
      </c>
      <c r="Y470" s="204">
        <v>0</v>
      </c>
      <c r="Z470" s="204">
        <v>0</v>
      </c>
      <c r="AA470" s="204">
        <v>0</v>
      </c>
      <c r="AB470" s="204">
        <v>4013.75</v>
      </c>
      <c r="AC470" s="204">
        <v>8223</v>
      </c>
      <c r="AD470" s="204">
        <v>53561</v>
      </c>
      <c r="AE470" s="204">
        <v>10887</v>
      </c>
      <c r="AF470" s="204">
        <v>16354.5</v>
      </c>
      <c r="AG470" s="204">
        <v>1465</v>
      </c>
      <c r="AH470" s="204">
        <v>8576</v>
      </c>
      <c r="AI470" s="204">
        <v>363458.75</v>
      </c>
      <c r="AJ470" s="204">
        <v>0</v>
      </c>
      <c r="AK470" s="204">
        <v>66098.850000000006</v>
      </c>
      <c r="AL470" s="204">
        <v>0</v>
      </c>
      <c r="AM470" s="204">
        <v>0</v>
      </c>
      <c r="AN470" s="204">
        <v>0</v>
      </c>
      <c r="AO470" s="204">
        <v>785</v>
      </c>
      <c r="AP470" s="204">
        <v>0</v>
      </c>
      <c r="AQ470" s="204">
        <v>5534</v>
      </c>
      <c r="AR470" s="204">
        <v>0</v>
      </c>
      <c r="AS470" s="204">
        <v>0</v>
      </c>
      <c r="AT470" s="204">
        <v>0</v>
      </c>
      <c r="AU470" s="204">
        <v>0</v>
      </c>
      <c r="AV470" s="204">
        <v>0</v>
      </c>
      <c r="AW470" s="204">
        <v>0</v>
      </c>
      <c r="AX470" s="204">
        <v>0</v>
      </c>
      <c r="AY470" s="204">
        <v>0</v>
      </c>
      <c r="AZ470" s="204">
        <v>11311</v>
      </c>
      <c r="BA470" s="204">
        <v>0</v>
      </c>
      <c r="BB470" s="204">
        <v>0</v>
      </c>
      <c r="BC470" s="204">
        <v>0</v>
      </c>
      <c r="BD470" s="204">
        <v>0</v>
      </c>
      <c r="BE470" s="204">
        <v>0</v>
      </c>
      <c r="BF470" s="204">
        <v>0</v>
      </c>
      <c r="BG470" s="204">
        <v>0</v>
      </c>
      <c r="BH470" s="204">
        <v>0</v>
      </c>
      <c r="BI470" s="204">
        <v>0</v>
      </c>
      <c r="BJ470" s="204">
        <v>0</v>
      </c>
      <c r="BK470" s="204">
        <v>200</v>
      </c>
      <c r="BL470" s="204">
        <v>0</v>
      </c>
      <c r="BM470" s="204">
        <v>159114</v>
      </c>
      <c r="BN470" s="204">
        <v>0</v>
      </c>
      <c r="BO470" s="204">
        <v>0</v>
      </c>
      <c r="BP470" s="204">
        <v>0</v>
      </c>
      <c r="BQ470" s="204">
        <v>0</v>
      </c>
      <c r="BR470" s="204">
        <v>102783.24</v>
      </c>
      <c r="BS470" s="204">
        <v>0</v>
      </c>
      <c r="BT470" s="204">
        <v>84148</v>
      </c>
      <c r="BU470" s="204">
        <v>3796.75</v>
      </c>
      <c r="BV470" s="204">
        <v>20</v>
      </c>
      <c r="BW470" s="204">
        <v>6737.5</v>
      </c>
      <c r="BX470" s="204">
        <v>1135</v>
      </c>
      <c r="BY470" s="204">
        <v>0</v>
      </c>
      <c r="BZ470" s="204">
        <v>0</v>
      </c>
      <c r="CA470" s="204">
        <v>0</v>
      </c>
      <c r="CB470" s="204">
        <v>0</v>
      </c>
      <c r="CC470" s="205">
        <f>SUM(H470:CB470)</f>
        <v>952534.47</v>
      </c>
      <c r="CD470" s="288"/>
      <c r="CE470" s="288"/>
      <c r="CF470" s="288"/>
      <c r="CG470" s="288"/>
      <c r="CH470" s="288"/>
      <c r="CI470" s="288"/>
    </row>
    <row r="471" spans="1:87" s="293" customFormat="1">
      <c r="A471" s="323"/>
      <c r="B471" s="322"/>
      <c r="C471" s="411"/>
      <c r="D471" s="306"/>
      <c r="E471" s="306"/>
      <c r="F471" s="324" t="s">
        <v>1196</v>
      </c>
      <c r="G471" s="325" t="s">
        <v>1197</v>
      </c>
      <c r="H471" s="250">
        <v>0</v>
      </c>
      <c r="I471" s="250">
        <v>0</v>
      </c>
      <c r="J471" s="250">
        <v>0</v>
      </c>
      <c r="K471" s="250">
        <v>0</v>
      </c>
      <c r="L471" s="250">
        <v>0</v>
      </c>
      <c r="M471" s="250">
        <v>0</v>
      </c>
      <c r="N471" s="250">
        <v>0</v>
      </c>
      <c r="O471" s="250">
        <v>0</v>
      </c>
      <c r="P471" s="250">
        <v>0</v>
      </c>
      <c r="Q471" s="250">
        <v>0</v>
      </c>
      <c r="R471" s="250">
        <v>0</v>
      </c>
      <c r="S471" s="250">
        <v>0</v>
      </c>
      <c r="T471" s="250">
        <v>0</v>
      </c>
      <c r="U471" s="250">
        <v>0</v>
      </c>
      <c r="V471" s="250">
        <v>0</v>
      </c>
      <c r="W471" s="250">
        <v>0</v>
      </c>
      <c r="X471" s="250">
        <v>0</v>
      </c>
      <c r="Y471" s="250">
        <v>0</v>
      </c>
      <c r="Z471" s="250">
        <v>0</v>
      </c>
      <c r="AA471" s="250">
        <v>0</v>
      </c>
      <c r="AB471" s="250">
        <v>0</v>
      </c>
      <c r="AC471" s="250">
        <v>0</v>
      </c>
      <c r="AD471" s="250">
        <v>0</v>
      </c>
      <c r="AE471" s="250">
        <v>0</v>
      </c>
      <c r="AF471" s="250">
        <v>0</v>
      </c>
      <c r="AG471" s="250">
        <v>0</v>
      </c>
      <c r="AH471" s="250">
        <v>0</v>
      </c>
      <c r="AI471" s="250">
        <v>0</v>
      </c>
      <c r="AJ471" s="250">
        <v>0</v>
      </c>
      <c r="AK471" s="250">
        <v>0</v>
      </c>
      <c r="AL471" s="250">
        <v>0</v>
      </c>
      <c r="AM471" s="250">
        <v>0</v>
      </c>
      <c r="AN471" s="250">
        <v>0</v>
      </c>
      <c r="AO471" s="250">
        <v>0</v>
      </c>
      <c r="AP471" s="250">
        <v>0</v>
      </c>
      <c r="AQ471" s="250">
        <v>0</v>
      </c>
      <c r="AR471" s="250">
        <v>0</v>
      </c>
      <c r="AS471" s="250">
        <v>0</v>
      </c>
      <c r="AT471" s="250">
        <v>0</v>
      </c>
      <c r="AU471" s="250">
        <v>0</v>
      </c>
      <c r="AV471" s="250">
        <v>0</v>
      </c>
      <c r="AW471" s="250">
        <v>0</v>
      </c>
      <c r="AX471" s="250">
        <v>0</v>
      </c>
      <c r="AY471" s="250">
        <v>0</v>
      </c>
      <c r="AZ471" s="250">
        <v>0</v>
      </c>
      <c r="BA471" s="250">
        <v>0</v>
      </c>
      <c r="BB471" s="250">
        <v>0</v>
      </c>
      <c r="BC471" s="250">
        <v>0</v>
      </c>
      <c r="BD471" s="250">
        <v>0</v>
      </c>
      <c r="BE471" s="250">
        <v>0</v>
      </c>
      <c r="BF471" s="250">
        <v>0</v>
      </c>
      <c r="BG471" s="250">
        <v>0</v>
      </c>
      <c r="BH471" s="250">
        <v>0</v>
      </c>
      <c r="BI471" s="250">
        <v>0</v>
      </c>
      <c r="BJ471" s="250">
        <v>0</v>
      </c>
      <c r="BK471" s="250">
        <v>0</v>
      </c>
      <c r="BL471" s="250">
        <v>0</v>
      </c>
      <c r="BM471" s="250">
        <v>0</v>
      </c>
      <c r="BN471" s="250">
        <v>0</v>
      </c>
      <c r="BO471" s="250">
        <v>0</v>
      </c>
      <c r="BP471" s="250">
        <v>0</v>
      </c>
      <c r="BQ471" s="250">
        <v>0</v>
      </c>
      <c r="BR471" s="250">
        <v>0</v>
      </c>
      <c r="BS471" s="250">
        <v>0</v>
      </c>
      <c r="BT471" s="250">
        <v>0</v>
      </c>
      <c r="BU471" s="250">
        <v>0</v>
      </c>
      <c r="BV471" s="250">
        <v>0</v>
      </c>
      <c r="BW471" s="250">
        <v>0</v>
      </c>
      <c r="BX471" s="250">
        <v>0</v>
      </c>
      <c r="BY471" s="250">
        <v>0</v>
      </c>
      <c r="BZ471" s="250">
        <v>0</v>
      </c>
      <c r="CA471" s="250">
        <v>0</v>
      </c>
      <c r="CB471" s="250">
        <v>0</v>
      </c>
      <c r="CC471" s="205">
        <f t="shared" ref="CC471:CC534" si="75">SUM(H471:CB471)</f>
        <v>0</v>
      </c>
      <c r="CD471" s="288"/>
      <c r="CE471" s="288"/>
      <c r="CF471" s="288"/>
      <c r="CG471" s="288"/>
      <c r="CH471" s="288"/>
      <c r="CI471" s="288"/>
    </row>
    <row r="472" spans="1:87" s="293" customFormat="1">
      <c r="A472" s="323"/>
      <c r="B472" s="322"/>
      <c r="C472" s="306"/>
      <c r="D472" s="306"/>
      <c r="E472" s="306"/>
      <c r="F472" s="324" t="s">
        <v>1198</v>
      </c>
      <c r="G472" s="325" t="s">
        <v>1199</v>
      </c>
      <c r="H472" s="204">
        <v>0</v>
      </c>
      <c r="I472" s="204">
        <v>0</v>
      </c>
      <c r="J472" s="204">
        <v>0</v>
      </c>
      <c r="K472" s="204">
        <v>0</v>
      </c>
      <c r="L472" s="204">
        <v>0</v>
      </c>
      <c r="M472" s="204">
        <v>0</v>
      </c>
      <c r="N472" s="204">
        <v>0</v>
      </c>
      <c r="O472" s="204">
        <v>0</v>
      </c>
      <c r="P472" s="204">
        <v>0</v>
      </c>
      <c r="Q472" s="204">
        <v>0</v>
      </c>
      <c r="R472" s="204">
        <v>0</v>
      </c>
      <c r="S472" s="204">
        <v>0</v>
      </c>
      <c r="T472" s="204">
        <v>0</v>
      </c>
      <c r="U472" s="204">
        <v>0</v>
      </c>
      <c r="V472" s="204">
        <v>0</v>
      </c>
      <c r="W472" s="204">
        <v>0</v>
      </c>
      <c r="X472" s="204">
        <v>0</v>
      </c>
      <c r="Y472" s="204">
        <v>0</v>
      </c>
      <c r="Z472" s="204">
        <v>0</v>
      </c>
      <c r="AA472" s="204">
        <v>0</v>
      </c>
      <c r="AB472" s="204">
        <v>0</v>
      </c>
      <c r="AC472" s="204">
        <v>0</v>
      </c>
      <c r="AD472" s="204">
        <v>0</v>
      </c>
      <c r="AE472" s="204">
        <v>0</v>
      </c>
      <c r="AF472" s="204">
        <v>0</v>
      </c>
      <c r="AG472" s="204">
        <v>0</v>
      </c>
      <c r="AH472" s="204">
        <v>0</v>
      </c>
      <c r="AI472" s="204">
        <v>0</v>
      </c>
      <c r="AJ472" s="204">
        <v>0</v>
      </c>
      <c r="AK472" s="204">
        <v>0</v>
      </c>
      <c r="AL472" s="204">
        <v>0</v>
      </c>
      <c r="AM472" s="204">
        <v>0</v>
      </c>
      <c r="AN472" s="204">
        <v>0</v>
      </c>
      <c r="AO472" s="204">
        <v>0</v>
      </c>
      <c r="AP472" s="204">
        <v>0</v>
      </c>
      <c r="AQ472" s="204">
        <v>0</v>
      </c>
      <c r="AR472" s="204">
        <v>0</v>
      </c>
      <c r="AS472" s="204">
        <v>0</v>
      </c>
      <c r="AT472" s="204">
        <v>0</v>
      </c>
      <c r="AU472" s="204">
        <v>0</v>
      </c>
      <c r="AV472" s="204">
        <v>0</v>
      </c>
      <c r="AW472" s="204">
        <v>0</v>
      </c>
      <c r="AX472" s="204">
        <v>0</v>
      </c>
      <c r="AY472" s="204">
        <v>0</v>
      </c>
      <c r="AZ472" s="204">
        <v>0</v>
      </c>
      <c r="BA472" s="204">
        <v>0</v>
      </c>
      <c r="BB472" s="204">
        <v>0</v>
      </c>
      <c r="BC472" s="204">
        <v>0</v>
      </c>
      <c r="BD472" s="204">
        <v>0</v>
      </c>
      <c r="BE472" s="204">
        <v>0</v>
      </c>
      <c r="BF472" s="204">
        <v>0</v>
      </c>
      <c r="BG472" s="204">
        <v>0</v>
      </c>
      <c r="BH472" s="204">
        <v>0</v>
      </c>
      <c r="BI472" s="204">
        <v>0</v>
      </c>
      <c r="BJ472" s="204">
        <v>0</v>
      </c>
      <c r="BK472" s="204">
        <v>0</v>
      </c>
      <c r="BL472" s="204">
        <v>0</v>
      </c>
      <c r="BM472" s="204">
        <v>0</v>
      </c>
      <c r="BN472" s="204">
        <v>0</v>
      </c>
      <c r="BO472" s="204">
        <v>0</v>
      </c>
      <c r="BP472" s="204">
        <v>0</v>
      </c>
      <c r="BQ472" s="204">
        <v>0</v>
      </c>
      <c r="BR472" s="204">
        <v>0</v>
      </c>
      <c r="BS472" s="204">
        <v>0</v>
      </c>
      <c r="BT472" s="204">
        <v>0</v>
      </c>
      <c r="BU472" s="204">
        <v>0</v>
      </c>
      <c r="BV472" s="204">
        <v>0</v>
      </c>
      <c r="BW472" s="204">
        <v>0</v>
      </c>
      <c r="BX472" s="204">
        <v>0</v>
      </c>
      <c r="BY472" s="204">
        <v>0</v>
      </c>
      <c r="BZ472" s="204">
        <v>0</v>
      </c>
      <c r="CA472" s="204">
        <v>0</v>
      </c>
      <c r="CB472" s="204">
        <v>0</v>
      </c>
      <c r="CC472" s="205">
        <f t="shared" si="75"/>
        <v>0</v>
      </c>
      <c r="CD472" s="288"/>
      <c r="CE472" s="288"/>
      <c r="CF472" s="288"/>
      <c r="CG472" s="288"/>
      <c r="CH472" s="288"/>
      <c r="CI472" s="288"/>
    </row>
    <row r="473" spans="1:87" s="293" customFormat="1">
      <c r="A473" s="323"/>
      <c r="B473" s="322"/>
      <c r="C473" s="306"/>
      <c r="D473" s="306"/>
      <c r="E473" s="306"/>
      <c r="F473" s="324" t="s">
        <v>1200</v>
      </c>
      <c r="G473" s="325" t="s">
        <v>1201</v>
      </c>
      <c r="H473" s="204">
        <v>0</v>
      </c>
      <c r="I473" s="204">
        <v>0</v>
      </c>
      <c r="J473" s="204">
        <v>0</v>
      </c>
      <c r="K473" s="204">
        <v>0</v>
      </c>
      <c r="L473" s="204">
        <v>0</v>
      </c>
      <c r="M473" s="204">
        <v>0</v>
      </c>
      <c r="N473" s="204">
        <v>0</v>
      </c>
      <c r="O473" s="204">
        <v>0</v>
      </c>
      <c r="P473" s="204">
        <v>0</v>
      </c>
      <c r="Q473" s="204">
        <v>0</v>
      </c>
      <c r="R473" s="204">
        <v>0</v>
      </c>
      <c r="S473" s="204">
        <v>0</v>
      </c>
      <c r="T473" s="204">
        <v>0</v>
      </c>
      <c r="U473" s="204">
        <v>0</v>
      </c>
      <c r="V473" s="204">
        <v>0</v>
      </c>
      <c r="W473" s="204">
        <v>0</v>
      </c>
      <c r="X473" s="204">
        <v>0</v>
      </c>
      <c r="Y473" s="204">
        <v>0</v>
      </c>
      <c r="Z473" s="204">
        <v>0</v>
      </c>
      <c r="AA473" s="204">
        <v>0</v>
      </c>
      <c r="AB473" s="204">
        <v>0</v>
      </c>
      <c r="AC473" s="204">
        <v>0</v>
      </c>
      <c r="AD473" s="204">
        <v>0</v>
      </c>
      <c r="AE473" s="204">
        <v>0</v>
      </c>
      <c r="AF473" s="204">
        <v>0</v>
      </c>
      <c r="AG473" s="204">
        <v>0</v>
      </c>
      <c r="AH473" s="204">
        <v>0</v>
      </c>
      <c r="AI473" s="204">
        <v>0</v>
      </c>
      <c r="AJ473" s="204">
        <v>0</v>
      </c>
      <c r="AK473" s="204">
        <v>0</v>
      </c>
      <c r="AL473" s="204">
        <v>0</v>
      </c>
      <c r="AM473" s="204">
        <v>0</v>
      </c>
      <c r="AN473" s="204">
        <v>0</v>
      </c>
      <c r="AO473" s="204">
        <v>0</v>
      </c>
      <c r="AP473" s="204">
        <v>0</v>
      </c>
      <c r="AQ473" s="204">
        <v>0</v>
      </c>
      <c r="AR473" s="204">
        <v>0</v>
      </c>
      <c r="AS473" s="204">
        <v>0</v>
      </c>
      <c r="AT473" s="204">
        <v>0</v>
      </c>
      <c r="AU473" s="204">
        <v>0</v>
      </c>
      <c r="AV473" s="204">
        <v>0</v>
      </c>
      <c r="AW473" s="204">
        <v>0</v>
      </c>
      <c r="AX473" s="204">
        <v>0</v>
      </c>
      <c r="AY473" s="204">
        <v>0</v>
      </c>
      <c r="AZ473" s="204">
        <v>0</v>
      </c>
      <c r="BA473" s="204">
        <v>0</v>
      </c>
      <c r="BB473" s="204">
        <v>0</v>
      </c>
      <c r="BC473" s="204">
        <v>0</v>
      </c>
      <c r="BD473" s="204">
        <v>0</v>
      </c>
      <c r="BE473" s="204">
        <v>0</v>
      </c>
      <c r="BF473" s="204">
        <v>0</v>
      </c>
      <c r="BG473" s="204">
        <v>0</v>
      </c>
      <c r="BH473" s="204">
        <v>0</v>
      </c>
      <c r="BI473" s="204">
        <v>0</v>
      </c>
      <c r="BJ473" s="204">
        <v>0</v>
      </c>
      <c r="BK473" s="204">
        <v>0</v>
      </c>
      <c r="BL473" s="204">
        <v>0</v>
      </c>
      <c r="BM473" s="204">
        <v>0</v>
      </c>
      <c r="BN473" s="204">
        <v>0</v>
      </c>
      <c r="BO473" s="204">
        <v>0</v>
      </c>
      <c r="BP473" s="204">
        <v>0</v>
      </c>
      <c r="BQ473" s="204">
        <v>0</v>
      </c>
      <c r="BR473" s="204">
        <v>0</v>
      </c>
      <c r="BS473" s="204">
        <v>0</v>
      </c>
      <c r="BT473" s="204">
        <v>0</v>
      </c>
      <c r="BU473" s="204">
        <v>0</v>
      </c>
      <c r="BV473" s="204">
        <v>0</v>
      </c>
      <c r="BW473" s="204">
        <v>0</v>
      </c>
      <c r="BX473" s="204">
        <v>0</v>
      </c>
      <c r="BY473" s="204">
        <v>0</v>
      </c>
      <c r="BZ473" s="204">
        <v>0</v>
      </c>
      <c r="CA473" s="204">
        <v>0</v>
      </c>
      <c r="CB473" s="204">
        <v>0</v>
      </c>
      <c r="CC473" s="205">
        <f t="shared" si="75"/>
        <v>0</v>
      </c>
      <c r="CD473" s="288"/>
      <c r="CE473" s="288"/>
      <c r="CF473" s="288"/>
      <c r="CG473" s="288"/>
      <c r="CH473" s="288"/>
      <c r="CI473" s="288"/>
    </row>
    <row r="474" spans="1:87" s="293" customFormat="1">
      <c r="A474" s="323"/>
      <c r="B474" s="322"/>
      <c r="C474" s="306"/>
      <c r="D474" s="306"/>
      <c r="E474" s="306"/>
      <c r="F474" s="324" t="s">
        <v>1202</v>
      </c>
      <c r="G474" s="325" t="s">
        <v>1203</v>
      </c>
      <c r="H474" s="204">
        <v>38601198.420000002</v>
      </c>
      <c r="I474" s="204">
        <v>0</v>
      </c>
      <c r="J474" s="204">
        <v>0</v>
      </c>
      <c r="K474" s="204">
        <v>0</v>
      </c>
      <c r="L474" s="204">
        <v>0</v>
      </c>
      <c r="M474" s="204">
        <v>0</v>
      </c>
      <c r="N474" s="204">
        <v>127897205.26000001</v>
      </c>
      <c r="O474" s="204">
        <v>0</v>
      </c>
      <c r="P474" s="204">
        <v>0</v>
      </c>
      <c r="Q474" s="204">
        <v>34310119.659999996</v>
      </c>
      <c r="R474" s="204">
        <v>0</v>
      </c>
      <c r="S474" s="204">
        <v>0</v>
      </c>
      <c r="T474" s="204">
        <v>12049622.699999999</v>
      </c>
      <c r="U474" s="204">
        <v>0</v>
      </c>
      <c r="V474" s="204">
        <v>0</v>
      </c>
      <c r="W474" s="204">
        <v>0</v>
      </c>
      <c r="X474" s="204">
        <v>0</v>
      </c>
      <c r="Y474" s="204">
        <v>0</v>
      </c>
      <c r="Z474" s="204">
        <v>82944697.469999999</v>
      </c>
      <c r="AA474" s="204">
        <v>903368.1</v>
      </c>
      <c r="AB474" s="204">
        <v>0</v>
      </c>
      <c r="AC474" s="204">
        <v>701769.4</v>
      </c>
      <c r="AD474" s="204">
        <v>0</v>
      </c>
      <c r="AE474" s="204">
        <v>0</v>
      </c>
      <c r="AF474" s="204">
        <v>0</v>
      </c>
      <c r="AG474" s="204">
        <v>0</v>
      </c>
      <c r="AH474" s="204">
        <v>0</v>
      </c>
      <c r="AI474" s="204">
        <v>67817207.230000004</v>
      </c>
      <c r="AJ474" s="204">
        <v>0</v>
      </c>
      <c r="AK474" s="204">
        <v>0</v>
      </c>
      <c r="AL474" s="204">
        <v>0</v>
      </c>
      <c r="AM474" s="204">
        <v>0</v>
      </c>
      <c r="AN474" s="204">
        <v>0</v>
      </c>
      <c r="AO474" s="204">
        <v>0</v>
      </c>
      <c r="AP474" s="204">
        <v>0</v>
      </c>
      <c r="AQ474" s="204">
        <v>0</v>
      </c>
      <c r="AR474" s="204">
        <v>0</v>
      </c>
      <c r="AS474" s="204">
        <v>0</v>
      </c>
      <c r="AT474" s="204">
        <v>0</v>
      </c>
      <c r="AU474" s="204">
        <v>26330037.489999998</v>
      </c>
      <c r="AV474" s="204">
        <v>0</v>
      </c>
      <c r="AW474" s="204">
        <v>0</v>
      </c>
      <c r="AX474" s="204">
        <v>0</v>
      </c>
      <c r="AY474" s="204">
        <v>0</v>
      </c>
      <c r="AZ474" s="204">
        <v>0</v>
      </c>
      <c r="BA474" s="204">
        <v>0</v>
      </c>
      <c r="BB474" s="204">
        <v>2853085.03</v>
      </c>
      <c r="BC474" s="204">
        <v>0</v>
      </c>
      <c r="BD474" s="204">
        <v>0</v>
      </c>
      <c r="BE474" s="204">
        <v>0</v>
      </c>
      <c r="BF474" s="204">
        <v>0</v>
      </c>
      <c r="BG474" s="204">
        <v>0</v>
      </c>
      <c r="BH474" s="204">
        <v>0</v>
      </c>
      <c r="BI474" s="204">
        <v>0</v>
      </c>
      <c r="BJ474" s="204">
        <v>2962403.5</v>
      </c>
      <c r="BK474" s="204">
        <v>0</v>
      </c>
      <c r="BL474" s="204">
        <v>0</v>
      </c>
      <c r="BM474" s="204">
        <v>19065176.079999998</v>
      </c>
      <c r="BN474" s="204">
        <v>0</v>
      </c>
      <c r="BO474" s="204">
        <v>0</v>
      </c>
      <c r="BP474" s="204">
        <v>0</v>
      </c>
      <c r="BQ474" s="204">
        <v>0</v>
      </c>
      <c r="BR474" s="204">
        <v>0</v>
      </c>
      <c r="BS474" s="204">
        <v>0</v>
      </c>
      <c r="BT474" s="204">
        <v>12957590.449999999</v>
      </c>
      <c r="BU474" s="204">
        <v>0</v>
      </c>
      <c r="BV474" s="204">
        <v>0</v>
      </c>
      <c r="BW474" s="204">
        <v>0</v>
      </c>
      <c r="BX474" s="204">
        <v>0</v>
      </c>
      <c r="BY474" s="204">
        <v>0</v>
      </c>
      <c r="BZ474" s="204">
        <v>0</v>
      </c>
      <c r="CA474" s="204">
        <v>0</v>
      </c>
      <c r="CB474" s="204">
        <v>0</v>
      </c>
      <c r="CC474" s="205">
        <f t="shared" si="75"/>
        <v>429393480.78999996</v>
      </c>
      <c r="CD474" s="288"/>
      <c r="CE474" s="288"/>
      <c r="CF474" s="288"/>
      <c r="CG474" s="288"/>
      <c r="CH474" s="288"/>
      <c r="CI474" s="288"/>
    </row>
    <row r="475" spans="1:87" s="293" customFormat="1">
      <c r="A475" s="323"/>
      <c r="B475" s="322"/>
      <c r="C475" s="306"/>
      <c r="D475" s="306"/>
      <c r="E475" s="306"/>
      <c r="F475" s="324" t="s">
        <v>1204</v>
      </c>
      <c r="G475" s="325" t="s">
        <v>1205</v>
      </c>
      <c r="H475" s="204">
        <v>0</v>
      </c>
      <c r="I475" s="204">
        <v>2000000</v>
      </c>
      <c r="J475" s="204">
        <v>10982000.789999999</v>
      </c>
      <c r="K475" s="204">
        <v>2000000</v>
      </c>
      <c r="L475" s="204">
        <v>1269803.3500000001</v>
      </c>
      <c r="M475" s="204">
        <v>0</v>
      </c>
      <c r="N475" s="204">
        <v>0</v>
      </c>
      <c r="O475" s="204">
        <v>10209269.07</v>
      </c>
      <c r="P475" s="204">
        <v>3815395.05</v>
      </c>
      <c r="Q475" s="204">
        <v>0</v>
      </c>
      <c r="R475" s="204">
        <v>55725.29</v>
      </c>
      <c r="S475" s="204">
        <v>8559439.6600000001</v>
      </c>
      <c r="T475" s="204">
        <v>19368499.969999999</v>
      </c>
      <c r="U475" s="204">
        <v>6863188.5899999999</v>
      </c>
      <c r="V475" s="204">
        <v>587471.74</v>
      </c>
      <c r="W475" s="204">
        <v>2824557.54</v>
      </c>
      <c r="X475" s="204">
        <v>8811372.1500000004</v>
      </c>
      <c r="Y475" s="204">
        <v>3338871</v>
      </c>
      <c r="Z475" s="204">
        <v>0</v>
      </c>
      <c r="AA475" s="204">
        <v>0</v>
      </c>
      <c r="AB475" s="204">
        <v>3727892.45</v>
      </c>
      <c r="AC475" s="204">
        <v>0</v>
      </c>
      <c r="AD475" s="204">
        <v>333131</v>
      </c>
      <c r="AE475" s="204">
        <v>97757</v>
      </c>
      <c r="AF475" s="204">
        <v>0</v>
      </c>
      <c r="AG475" s="204">
        <v>721978.75</v>
      </c>
      <c r="AH475" s="204">
        <v>131494.70000000001</v>
      </c>
      <c r="AI475" s="204">
        <v>0</v>
      </c>
      <c r="AJ475" s="204">
        <v>0</v>
      </c>
      <c r="AK475" s="204">
        <v>170228</v>
      </c>
      <c r="AL475" s="204">
        <v>0</v>
      </c>
      <c r="AM475" s="204">
        <v>0</v>
      </c>
      <c r="AN475" s="204">
        <v>285560</v>
      </c>
      <c r="AO475" s="204">
        <v>0</v>
      </c>
      <c r="AP475" s="204">
        <v>169654.6</v>
      </c>
      <c r="AQ475" s="204">
        <v>409104</v>
      </c>
      <c r="AR475" s="204">
        <v>104750</v>
      </c>
      <c r="AS475" s="204">
        <v>800000</v>
      </c>
      <c r="AT475" s="204">
        <v>603180</v>
      </c>
      <c r="AU475" s="204">
        <v>0</v>
      </c>
      <c r="AV475" s="204">
        <v>0</v>
      </c>
      <c r="AW475" s="204">
        <v>0</v>
      </c>
      <c r="AX475" s="204">
        <v>0</v>
      </c>
      <c r="AY475" s="204">
        <v>0</v>
      </c>
      <c r="AZ475" s="204">
        <v>0</v>
      </c>
      <c r="BA475" s="204">
        <v>0</v>
      </c>
      <c r="BB475" s="204">
        <v>0</v>
      </c>
      <c r="BC475" s="204">
        <v>3926831</v>
      </c>
      <c r="BD475" s="204">
        <v>18634520.670000002</v>
      </c>
      <c r="BE475" s="204">
        <v>556519</v>
      </c>
      <c r="BF475" s="204">
        <v>39253793.649999999</v>
      </c>
      <c r="BG475" s="204">
        <v>2050105</v>
      </c>
      <c r="BH475" s="204">
        <v>23510460</v>
      </c>
      <c r="BI475" s="204">
        <v>2685217.87</v>
      </c>
      <c r="BJ475" s="204">
        <v>0</v>
      </c>
      <c r="BK475" s="204">
        <v>5077120</v>
      </c>
      <c r="BL475" s="204">
        <v>1106660</v>
      </c>
      <c r="BM475" s="204">
        <v>0</v>
      </c>
      <c r="BN475" s="204">
        <v>670020.75</v>
      </c>
      <c r="BO475" s="204">
        <v>0</v>
      </c>
      <c r="BP475" s="204">
        <v>0</v>
      </c>
      <c r="BQ475" s="204">
        <v>0</v>
      </c>
      <c r="BR475" s="204">
        <v>0</v>
      </c>
      <c r="BS475" s="204">
        <v>0</v>
      </c>
      <c r="BT475" s="204">
        <v>0</v>
      </c>
      <c r="BU475" s="204">
        <v>0</v>
      </c>
      <c r="BV475" s="204">
        <v>607423.42000000004</v>
      </c>
      <c r="BW475" s="204">
        <v>0</v>
      </c>
      <c r="BX475" s="204">
        <v>0</v>
      </c>
      <c r="BY475" s="204">
        <v>215248</v>
      </c>
      <c r="BZ475" s="204">
        <v>0</v>
      </c>
      <c r="CA475" s="204">
        <v>252174.6</v>
      </c>
      <c r="CB475" s="204">
        <v>131446</v>
      </c>
      <c r="CC475" s="205">
        <f t="shared" si="75"/>
        <v>186917864.66</v>
      </c>
      <c r="CD475" s="288"/>
      <c r="CE475" s="288"/>
      <c r="CF475" s="288"/>
      <c r="CG475" s="288"/>
      <c r="CH475" s="288"/>
      <c r="CI475" s="288"/>
    </row>
    <row r="476" spans="1:87" s="293" customFormat="1">
      <c r="A476" s="323"/>
      <c r="B476" s="322"/>
      <c r="C476" s="306"/>
      <c r="D476" s="306"/>
      <c r="E476" s="306"/>
      <c r="F476" s="324" t="s">
        <v>1206</v>
      </c>
      <c r="G476" s="325" t="s">
        <v>1207</v>
      </c>
      <c r="H476" s="204">
        <v>0</v>
      </c>
      <c r="I476" s="204">
        <v>0</v>
      </c>
      <c r="J476" s="204">
        <v>0</v>
      </c>
      <c r="K476" s="204">
        <v>0</v>
      </c>
      <c r="L476" s="204">
        <v>0</v>
      </c>
      <c r="M476" s="204">
        <v>0</v>
      </c>
      <c r="N476" s="204">
        <v>0</v>
      </c>
      <c r="O476" s="204">
        <v>0</v>
      </c>
      <c r="P476" s="204">
        <v>0</v>
      </c>
      <c r="Q476" s="204">
        <v>0</v>
      </c>
      <c r="R476" s="204">
        <v>0</v>
      </c>
      <c r="S476" s="204">
        <v>0</v>
      </c>
      <c r="T476" s="204">
        <v>0</v>
      </c>
      <c r="U476" s="204">
        <v>0</v>
      </c>
      <c r="V476" s="204">
        <v>0</v>
      </c>
      <c r="W476" s="204">
        <v>0</v>
      </c>
      <c r="X476" s="204">
        <v>0</v>
      </c>
      <c r="Y476" s="204">
        <v>0</v>
      </c>
      <c r="Z476" s="204">
        <v>143862.5</v>
      </c>
      <c r="AA476" s="204">
        <v>0</v>
      </c>
      <c r="AB476" s="204">
        <v>0</v>
      </c>
      <c r="AC476" s="204">
        <v>0</v>
      </c>
      <c r="AD476" s="204">
        <v>0</v>
      </c>
      <c r="AE476" s="204">
        <v>0</v>
      </c>
      <c r="AF476" s="204">
        <v>0</v>
      </c>
      <c r="AG476" s="204">
        <v>0</v>
      </c>
      <c r="AH476" s="204">
        <v>0</v>
      </c>
      <c r="AI476" s="204">
        <v>0</v>
      </c>
      <c r="AJ476" s="204">
        <v>0</v>
      </c>
      <c r="AK476" s="204">
        <v>0</v>
      </c>
      <c r="AL476" s="204">
        <v>0</v>
      </c>
      <c r="AM476" s="204">
        <v>0</v>
      </c>
      <c r="AN476" s="204">
        <v>0</v>
      </c>
      <c r="AO476" s="204">
        <v>0</v>
      </c>
      <c r="AP476" s="204">
        <v>0</v>
      </c>
      <c r="AQ476" s="204">
        <v>0</v>
      </c>
      <c r="AR476" s="204">
        <v>0</v>
      </c>
      <c r="AS476" s="204">
        <v>0</v>
      </c>
      <c r="AT476" s="204">
        <v>0</v>
      </c>
      <c r="AU476" s="204">
        <v>0</v>
      </c>
      <c r="AV476" s="204">
        <v>0</v>
      </c>
      <c r="AW476" s="204">
        <v>0</v>
      </c>
      <c r="AX476" s="204">
        <v>0</v>
      </c>
      <c r="AY476" s="204">
        <v>0</v>
      </c>
      <c r="AZ476" s="204">
        <v>0</v>
      </c>
      <c r="BA476" s="204">
        <v>0</v>
      </c>
      <c r="BB476" s="204">
        <v>0</v>
      </c>
      <c r="BC476" s="204">
        <v>0</v>
      </c>
      <c r="BD476" s="204">
        <v>0</v>
      </c>
      <c r="BE476" s="204">
        <v>0</v>
      </c>
      <c r="BF476" s="204">
        <v>0</v>
      </c>
      <c r="BG476" s="204">
        <v>0</v>
      </c>
      <c r="BH476" s="204">
        <v>0</v>
      </c>
      <c r="BI476" s="204">
        <v>0</v>
      </c>
      <c r="BJ476" s="204">
        <v>0</v>
      </c>
      <c r="BK476" s="204">
        <v>0</v>
      </c>
      <c r="BL476" s="204">
        <v>0</v>
      </c>
      <c r="BM476" s="204">
        <v>0</v>
      </c>
      <c r="BN476" s="204">
        <v>0</v>
      </c>
      <c r="BO476" s="204">
        <v>0</v>
      </c>
      <c r="BP476" s="204">
        <v>0</v>
      </c>
      <c r="BQ476" s="204">
        <v>0</v>
      </c>
      <c r="BR476" s="204">
        <v>0</v>
      </c>
      <c r="BS476" s="204">
        <v>0</v>
      </c>
      <c r="BT476" s="204">
        <v>0</v>
      </c>
      <c r="BU476" s="204">
        <v>0</v>
      </c>
      <c r="BV476" s="204">
        <v>0</v>
      </c>
      <c r="BW476" s="204">
        <v>0</v>
      </c>
      <c r="BX476" s="204">
        <v>0</v>
      </c>
      <c r="BY476" s="204">
        <v>0</v>
      </c>
      <c r="BZ476" s="204">
        <v>0</v>
      </c>
      <c r="CA476" s="204">
        <v>0</v>
      </c>
      <c r="CB476" s="204">
        <v>0</v>
      </c>
      <c r="CC476" s="205">
        <f t="shared" si="75"/>
        <v>143862.5</v>
      </c>
      <c r="CD476" s="288"/>
      <c r="CE476" s="288"/>
      <c r="CF476" s="288"/>
      <c r="CG476" s="288"/>
      <c r="CH476" s="288"/>
      <c r="CI476" s="288"/>
    </row>
    <row r="477" spans="1:87" s="293" customFormat="1">
      <c r="A477" s="323"/>
      <c r="B477" s="322"/>
      <c r="C477" s="306"/>
      <c r="D477" s="306"/>
      <c r="E477" s="306"/>
      <c r="F477" s="324" t="s">
        <v>1208</v>
      </c>
      <c r="G477" s="325" t="s">
        <v>1209</v>
      </c>
      <c r="H477" s="204">
        <v>121305</v>
      </c>
      <c r="I477" s="204">
        <v>0</v>
      </c>
      <c r="J477" s="204">
        <v>0</v>
      </c>
      <c r="K477" s="204">
        <v>0</v>
      </c>
      <c r="L477" s="204">
        <v>0</v>
      </c>
      <c r="M477" s="204">
        <v>0</v>
      </c>
      <c r="N477" s="204">
        <v>2264504.87</v>
      </c>
      <c r="O477" s="204">
        <v>0</v>
      </c>
      <c r="P477" s="204">
        <v>484950</v>
      </c>
      <c r="Q477" s="204">
        <v>0</v>
      </c>
      <c r="R477" s="204">
        <v>561527.88</v>
      </c>
      <c r="S477" s="204">
        <v>0</v>
      </c>
      <c r="T477" s="204">
        <v>126745</v>
      </c>
      <c r="U477" s="204">
        <v>0</v>
      </c>
      <c r="V477" s="204">
        <v>0</v>
      </c>
      <c r="W477" s="204">
        <v>478425</v>
      </c>
      <c r="X477" s="204">
        <v>0</v>
      </c>
      <c r="Y477" s="204">
        <v>5000</v>
      </c>
      <c r="Z477" s="204">
        <v>0</v>
      </c>
      <c r="AA477" s="204">
        <v>0</v>
      </c>
      <c r="AB477" s="204">
        <v>0</v>
      </c>
      <c r="AC477" s="204">
        <v>0</v>
      </c>
      <c r="AD477" s="204">
        <v>0</v>
      </c>
      <c r="AE477" s="204">
        <v>0</v>
      </c>
      <c r="AF477" s="204">
        <v>161440.76999999999</v>
      </c>
      <c r="AG477" s="204">
        <v>0</v>
      </c>
      <c r="AH477" s="204">
        <v>2476.64</v>
      </c>
      <c r="AI477" s="204">
        <v>500</v>
      </c>
      <c r="AJ477" s="204">
        <v>0</v>
      </c>
      <c r="AK477" s="204">
        <v>0</v>
      </c>
      <c r="AL477" s="204">
        <v>0</v>
      </c>
      <c r="AM477" s="204">
        <v>0</v>
      </c>
      <c r="AN477" s="204">
        <v>0</v>
      </c>
      <c r="AO477" s="204">
        <v>0</v>
      </c>
      <c r="AP477" s="204">
        <v>0</v>
      </c>
      <c r="AQ477" s="204">
        <v>0</v>
      </c>
      <c r="AR477" s="204">
        <v>0</v>
      </c>
      <c r="AS477" s="204">
        <v>1143.5</v>
      </c>
      <c r="AT477" s="204">
        <v>0</v>
      </c>
      <c r="AU477" s="204">
        <v>0</v>
      </c>
      <c r="AV477" s="204">
        <v>0</v>
      </c>
      <c r="AW477" s="204">
        <v>0</v>
      </c>
      <c r="AX477" s="204">
        <v>0</v>
      </c>
      <c r="AY477" s="204">
        <v>0</v>
      </c>
      <c r="AZ477" s="204">
        <v>0</v>
      </c>
      <c r="BA477" s="204">
        <v>0</v>
      </c>
      <c r="BB477" s="204">
        <v>290.25</v>
      </c>
      <c r="BC477" s="204">
        <v>1500</v>
      </c>
      <c r="BD477" s="204">
        <v>1132550.45</v>
      </c>
      <c r="BE477" s="204">
        <v>73630</v>
      </c>
      <c r="BF477" s="204">
        <v>0</v>
      </c>
      <c r="BG477" s="204">
        <v>0</v>
      </c>
      <c r="BH477" s="204">
        <v>375870</v>
      </c>
      <c r="BI477" s="204">
        <v>0</v>
      </c>
      <c r="BJ477" s="204">
        <v>0</v>
      </c>
      <c r="BK477" s="204">
        <v>0</v>
      </c>
      <c r="BL477" s="204">
        <v>0</v>
      </c>
      <c r="BM477" s="204">
        <v>0</v>
      </c>
      <c r="BN477" s="204">
        <v>606322</v>
      </c>
      <c r="BO477" s="204">
        <v>0</v>
      </c>
      <c r="BP477" s="204">
        <v>0</v>
      </c>
      <c r="BQ477" s="204">
        <v>0</v>
      </c>
      <c r="BR477" s="204">
        <v>21625</v>
      </c>
      <c r="BS477" s="204">
        <v>5923.96</v>
      </c>
      <c r="BT477" s="204">
        <v>24962.54</v>
      </c>
      <c r="BU477" s="204">
        <v>0</v>
      </c>
      <c r="BV477" s="204">
        <v>0</v>
      </c>
      <c r="BW477" s="204">
        <v>0</v>
      </c>
      <c r="BX477" s="204">
        <v>0</v>
      </c>
      <c r="BY477" s="204">
        <v>0</v>
      </c>
      <c r="BZ477" s="204">
        <v>0</v>
      </c>
      <c r="CA477" s="204">
        <v>0</v>
      </c>
      <c r="CB477" s="204">
        <v>0</v>
      </c>
      <c r="CC477" s="205">
        <f t="shared" si="75"/>
        <v>6450692.8599999994</v>
      </c>
      <c r="CD477" s="288"/>
      <c r="CE477" s="288"/>
      <c r="CF477" s="288"/>
      <c r="CG477" s="288"/>
      <c r="CH477" s="288"/>
      <c r="CI477" s="288"/>
    </row>
    <row r="478" spans="1:87" s="293" customFormat="1">
      <c r="A478" s="323"/>
      <c r="B478" s="322"/>
      <c r="C478" s="306"/>
      <c r="D478" s="306"/>
      <c r="E478" s="306"/>
      <c r="F478" s="324" t="s">
        <v>1210</v>
      </c>
      <c r="G478" s="325" t="s">
        <v>1211</v>
      </c>
      <c r="H478" s="204">
        <v>0</v>
      </c>
      <c r="I478" s="204">
        <v>0</v>
      </c>
      <c r="J478" s="204">
        <v>0</v>
      </c>
      <c r="K478" s="204">
        <v>0</v>
      </c>
      <c r="L478" s="204">
        <v>0</v>
      </c>
      <c r="M478" s="204">
        <v>0</v>
      </c>
      <c r="N478" s="204">
        <v>0</v>
      </c>
      <c r="O478" s="204">
        <v>0</v>
      </c>
      <c r="P478" s="204">
        <v>0</v>
      </c>
      <c r="Q478" s="204">
        <v>0</v>
      </c>
      <c r="R478" s="204">
        <v>0</v>
      </c>
      <c r="S478" s="204">
        <v>0</v>
      </c>
      <c r="T478" s="204">
        <v>0</v>
      </c>
      <c r="U478" s="204">
        <v>0</v>
      </c>
      <c r="V478" s="204">
        <v>0</v>
      </c>
      <c r="W478" s="204">
        <v>0</v>
      </c>
      <c r="X478" s="204">
        <v>0</v>
      </c>
      <c r="Y478" s="204">
        <v>0</v>
      </c>
      <c r="Z478" s="204">
        <v>0</v>
      </c>
      <c r="AA478" s="204">
        <v>0</v>
      </c>
      <c r="AB478" s="204">
        <v>0</v>
      </c>
      <c r="AC478" s="204">
        <v>0</v>
      </c>
      <c r="AD478" s="204">
        <v>0</v>
      </c>
      <c r="AE478" s="204">
        <v>0</v>
      </c>
      <c r="AF478" s="204">
        <v>0</v>
      </c>
      <c r="AG478" s="204">
        <v>0</v>
      </c>
      <c r="AH478" s="204">
        <v>0</v>
      </c>
      <c r="AI478" s="204">
        <v>0</v>
      </c>
      <c r="AJ478" s="204">
        <v>0</v>
      </c>
      <c r="AK478" s="204">
        <v>0</v>
      </c>
      <c r="AL478" s="204">
        <v>0</v>
      </c>
      <c r="AM478" s="204">
        <v>0</v>
      </c>
      <c r="AN478" s="204">
        <v>0</v>
      </c>
      <c r="AO478" s="204">
        <v>0</v>
      </c>
      <c r="AP478" s="204">
        <v>0</v>
      </c>
      <c r="AQ478" s="204">
        <v>0</v>
      </c>
      <c r="AR478" s="204">
        <v>0</v>
      </c>
      <c r="AS478" s="204">
        <v>0</v>
      </c>
      <c r="AT478" s="204">
        <v>0</v>
      </c>
      <c r="AU478" s="204">
        <v>0</v>
      </c>
      <c r="AV478" s="204">
        <v>0</v>
      </c>
      <c r="AW478" s="204">
        <v>0</v>
      </c>
      <c r="AX478" s="204">
        <v>0</v>
      </c>
      <c r="AY478" s="204">
        <v>0</v>
      </c>
      <c r="AZ478" s="204">
        <v>0</v>
      </c>
      <c r="BA478" s="204">
        <v>0</v>
      </c>
      <c r="BB478" s="204">
        <v>0</v>
      </c>
      <c r="BC478" s="204">
        <v>0</v>
      </c>
      <c r="BD478" s="204">
        <v>0</v>
      </c>
      <c r="BE478" s="204">
        <v>0</v>
      </c>
      <c r="BF478" s="204">
        <v>0</v>
      </c>
      <c r="BG478" s="204">
        <v>0</v>
      </c>
      <c r="BH478" s="204">
        <v>0</v>
      </c>
      <c r="BI478" s="204">
        <v>0</v>
      </c>
      <c r="BJ478" s="204">
        <v>0</v>
      </c>
      <c r="BK478" s="204">
        <v>0</v>
      </c>
      <c r="BL478" s="204">
        <v>0</v>
      </c>
      <c r="BM478" s="204">
        <v>0</v>
      </c>
      <c r="BN478" s="204">
        <v>0</v>
      </c>
      <c r="BO478" s="204">
        <v>0</v>
      </c>
      <c r="BP478" s="204">
        <v>0</v>
      </c>
      <c r="BQ478" s="204">
        <v>0</v>
      </c>
      <c r="BR478" s="204">
        <v>0</v>
      </c>
      <c r="BS478" s="204">
        <v>0</v>
      </c>
      <c r="BT478" s="204">
        <v>0</v>
      </c>
      <c r="BU478" s="204">
        <v>0</v>
      </c>
      <c r="BV478" s="204">
        <v>0</v>
      </c>
      <c r="BW478" s="204">
        <v>0</v>
      </c>
      <c r="BX478" s="204">
        <v>0</v>
      </c>
      <c r="BY478" s="204">
        <v>0</v>
      </c>
      <c r="BZ478" s="204">
        <v>0</v>
      </c>
      <c r="CA478" s="204">
        <v>0</v>
      </c>
      <c r="CB478" s="204">
        <v>0</v>
      </c>
      <c r="CC478" s="205">
        <f t="shared" si="75"/>
        <v>0</v>
      </c>
      <c r="CD478" s="288"/>
      <c r="CE478" s="288"/>
      <c r="CF478" s="288"/>
      <c r="CG478" s="288"/>
      <c r="CH478" s="288"/>
      <c r="CI478" s="288"/>
    </row>
    <row r="479" spans="1:87" s="293" customFormat="1">
      <c r="A479" s="323"/>
      <c r="B479" s="322"/>
      <c r="C479" s="306"/>
      <c r="D479" s="306"/>
      <c r="E479" s="306"/>
      <c r="F479" s="324" t="s">
        <v>1212</v>
      </c>
      <c r="G479" s="325" t="s">
        <v>1758</v>
      </c>
      <c r="H479" s="250">
        <v>0</v>
      </c>
      <c r="I479" s="250">
        <v>0</v>
      </c>
      <c r="J479" s="250">
        <v>0</v>
      </c>
      <c r="K479" s="250">
        <v>0</v>
      </c>
      <c r="L479" s="250">
        <v>0</v>
      </c>
      <c r="M479" s="250">
        <v>0</v>
      </c>
      <c r="N479" s="250">
        <v>0</v>
      </c>
      <c r="O479" s="250">
        <v>0</v>
      </c>
      <c r="P479" s="250">
        <v>0</v>
      </c>
      <c r="Q479" s="250">
        <v>0</v>
      </c>
      <c r="R479" s="250">
        <v>0</v>
      </c>
      <c r="S479" s="250">
        <v>0</v>
      </c>
      <c r="T479" s="250">
        <v>0</v>
      </c>
      <c r="U479" s="250">
        <v>0</v>
      </c>
      <c r="V479" s="250">
        <v>0</v>
      </c>
      <c r="W479" s="250">
        <v>0</v>
      </c>
      <c r="X479" s="250">
        <v>0</v>
      </c>
      <c r="Y479" s="250">
        <v>0</v>
      </c>
      <c r="Z479" s="250">
        <v>0</v>
      </c>
      <c r="AA479" s="250">
        <v>0</v>
      </c>
      <c r="AB479" s="250">
        <v>0</v>
      </c>
      <c r="AC479" s="250">
        <v>0</v>
      </c>
      <c r="AD479" s="250">
        <v>0</v>
      </c>
      <c r="AE479" s="250">
        <v>0</v>
      </c>
      <c r="AF479" s="250">
        <v>0</v>
      </c>
      <c r="AG479" s="250">
        <v>0</v>
      </c>
      <c r="AH479" s="250">
        <v>0</v>
      </c>
      <c r="AI479" s="250">
        <v>0</v>
      </c>
      <c r="AJ479" s="250">
        <v>0</v>
      </c>
      <c r="AK479" s="250">
        <v>0</v>
      </c>
      <c r="AL479" s="250">
        <v>0</v>
      </c>
      <c r="AM479" s="250">
        <v>0</v>
      </c>
      <c r="AN479" s="250">
        <v>0</v>
      </c>
      <c r="AO479" s="250">
        <v>0</v>
      </c>
      <c r="AP479" s="250">
        <v>0</v>
      </c>
      <c r="AQ479" s="250">
        <v>0</v>
      </c>
      <c r="AR479" s="250">
        <v>0</v>
      </c>
      <c r="AS479" s="250">
        <v>0</v>
      </c>
      <c r="AT479" s="250">
        <v>0</v>
      </c>
      <c r="AU479" s="250">
        <v>0</v>
      </c>
      <c r="AV479" s="250">
        <v>0</v>
      </c>
      <c r="AW479" s="250">
        <v>0</v>
      </c>
      <c r="AX479" s="250">
        <v>0</v>
      </c>
      <c r="AY479" s="250">
        <v>0</v>
      </c>
      <c r="AZ479" s="250">
        <v>0</v>
      </c>
      <c r="BA479" s="250">
        <v>0</v>
      </c>
      <c r="BB479" s="250">
        <v>0</v>
      </c>
      <c r="BC479" s="250">
        <v>0</v>
      </c>
      <c r="BD479" s="250">
        <v>0</v>
      </c>
      <c r="BE479" s="250">
        <v>0</v>
      </c>
      <c r="BF479" s="250">
        <v>0</v>
      </c>
      <c r="BG479" s="250">
        <v>0</v>
      </c>
      <c r="BH479" s="250">
        <v>0</v>
      </c>
      <c r="BI479" s="250">
        <v>0</v>
      </c>
      <c r="BJ479" s="250">
        <v>0</v>
      </c>
      <c r="BK479" s="250">
        <v>0</v>
      </c>
      <c r="BL479" s="250">
        <v>0</v>
      </c>
      <c r="BM479" s="250">
        <v>0</v>
      </c>
      <c r="BN479" s="250">
        <v>0</v>
      </c>
      <c r="BO479" s="250">
        <v>0</v>
      </c>
      <c r="BP479" s="250">
        <v>0</v>
      </c>
      <c r="BQ479" s="250">
        <v>0</v>
      </c>
      <c r="BR479" s="250">
        <v>0</v>
      </c>
      <c r="BS479" s="250">
        <v>0</v>
      </c>
      <c r="BT479" s="250">
        <v>0</v>
      </c>
      <c r="BU479" s="250">
        <v>0</v>
      </c>
      <c r="BV479" s="250">
        <v>0</v>
      </c>
      <c r="BW479" s="250">
        <v>0</v>
      </c>
      <c r="BX479" s="250">
        <v>0</v>
      </c>
      <c r="BY479" s="250">
        <v>0</v>
      </c>
      <c r="BZ479" s="250">
        <v>0</v>
      </c>
      <c r="CA479" s="250">
        <v>0</v>
      </c>
      <c r="CB479" s="250">
        <v>0</v>
      </c>
      <c r="CC479" s="205">
        <f t="shared" si="75"/>
        <v>0</v>
      </c>
      <c r="CD479" s="288"/>
      <c r="CE479" s="288"/>
      <c r="CF479" s="288"/>
      <c r="CG479" s="288"/>
      <c r="CH479" s="288"/>
      <c r="CI479" s="288"/>
    </row>
    <row r="480" spans="1:87" s="293" customFormat="1">
      <c r="A480" s="323"/>
      <c r="B480" s="322"/>
      <c r="C480" s="306"/>
      <c r="D480" s="306"/>
      <c r="E480" s="306"/>
      <c r="F480" s="324" t="s">
        <v>1608</v>
      </c>
      <c r="G480" s="325" t="s">
        <v>1609</v>
      </c>
      <c r="H480" s="204">
        <v>0</v>
      </c>
      <c r="I480" s="204">
        <v>0</v>
      </c>
      <c r="J480" s="204">
        <v>0</v>
      </c>
      <c r="K480" s="204">
        <v>0</v>
      </c>
      <c r="L480" s="204">
        <v>0</v>
      </c>
      <c r="M480" s="204">
        <v>0</v>
      </c>
      <c r="N480" s="204">
        <v>0</v>
      </c>
      <c r="O480" s="204">
        <v>0</v>
      </c>
      <c r="P480" s="204">
        <v>0</v>
      </c>
      <c r="Q480" s="204">
        <v>0</v>
      </c>
      <c r="R480" s="204">
        <v>0</v>
      </c>
      <c r="S480" s="204">
        <v>0</v>
      </c>
      <c r="T480" s="204">
        <v>0</v>
      </c>
      <c r="U480" s="204">
        <v>0</v>
      </c>
      <c r="V480" s="204">
        <v>0</v>
      </c>
      <c r="W480" s="204">
        <v>0</v>
      </c>
      <c r="X480" s="204">
        <v>0</v>
      </c>
      <c r="Y480" s="204">
        <v>0</v>
      </c>
      <c r="Z480" s="204">
        <v>0</v>
      </c>
      <c r="AA480" s="204">
        <v>0</v>
      </c>
      <c r="AB480" s="204">
        <v>0</v>
      </c>
      <c r="AC480" s="204">
        <v>0</v>
      </c>
      <c r="AD480" s="204">
        <v>0</v>
      </c>
      <c r="AE480" s="204">
        <v>0</v>
      </c>
      <c r="AF480" s="204">
        <v>0</v>
      </c>
      <c r="AG480" s="204">
        <v>0</v>
      </c>
      <c r="AH480" s="204">
        <v>0</v>
      </c>
      <c r="AI480" s="204">
        <v>0</v>
      </c>
      <c r="AJ480" s="204">
        <v>0</v>
      </c>
      <c r="AK480" s="204">
        <v>0</v>
      </c>
      <c r="AL480" s="204">
        <v>0</v>
      </c>
      <c r="AM480" s="204">
        <v>0</v>
      </c>
      <c r="AN480" s="204">
        <v>0</v>
      </c>
      <c r="AO480" s="204">
        <v>0</v>
      </c>
      <c r="AP480" s="204">
        <v>0</v>
      </c>
      <c r="AQ480" s="204">
        <v>0</v>
      </c>
      <c r="AR480" s="204">
        <v>0</v>
      </c>
      <c r="AS480" s="204">
        <v>0</v>
      </c>
      <c r="AT480" s="204">
        <v>0</v>
      </c>
      <c r="AU480" s="204">
        <v>0</v>
      </c>
      <c r="AV480" s="204">
        <v>0</v>
      </c>
      <c r="AW480" s="204">
        <v>0</v>
      </c>
      <c r="AX480" s="204">
        <v>0</v>
      </c>
      <c r="AY480" s="204">
        <v>0</v>
      </c>
      <c r="AZ480" s="204">
        <v>0</v>
      </c>
      <c r="BA480" s="204">
        <v>0</v>
      </c>
      <c r="BB480" s="204">
        <v>0</v>
      </c>
      <c r="BC480" s="204">
        <v>0</v>
      </c>
      <c r="BD480" s="204">
        <v>0</v>
      </c>
      <c r="BE480" s="204">
        <v>0</v>
      </c>
      <c r="BF480" s="204">
        <v>0</v>
      </c>
      <c r="BG480" s="204">
        <v>0</v>
      </c>
      <c r="BH480" s="204">
        <v>0</v>
      </c>
      <c r="BI480" s="204">
        <v>0</v>
      </c>
      <c r="BJ480" s="204">
        <v>0</v>
      </c>
      <c r="BK480" s="204">
        <v>0</v>
      </c>
      <c r="BL480" s="204">
        <v>0</v>
      </c>
      <c r="BM480" s="204">
        <v>31439</v>
      </c>
      <c r="BN480" s="204">
        <v>0</v>
      </c>
      <c r="BO480" s="204">
        <v>0</v>
      </c>
      <c r="BP480" s="204">
        <v>0</v>
      </c>
      <c r="BQ480" s="204">
        <v>0</v>
      </c>
      <c r="BR480" s="204">
        <v>0</v>
      </c>
      <c r="BS480" s="204">
        <v>0</v>
      </c>
      <c r="BT480" s="204">
        <v>0</v>
      </c>
      <c r="BU480" s="204">
        <v>0</v>
      </c>
      <c r="BV480" s="204">
        <v>0</v>
      </c>
      <c r="BW480" s="204">
        <v>0</v>
      </c>
      <c r="BX480" s="204">
        <v>0</v>
      </c>
      <c r="BY480" s="204">
        <v>0</v>
      </c>
      <c r="BZ480" s="204">
        <v>0</v>
      </c>
      <c r="CA480" s="204">
        <v>0</v>
      </c>
      <c r="CB480" s="204">
        <v>0</v>
      </c>
      <c r="CC480" s="205">
        <f t="shared" si="75"/>
        <v>31439</v>
      </c>
      <c r="CD480" s="288"/>
      <c r="CE480" s="288"/>
      <c r="CF480" s="288"/>
      <c r="CG480" s="288"/>
      <c r="CH480" s="288"/>
      <c r="CI480" s="288"/>
    </row>
    <row r="481" spans="1:87" s="293" customFormat="1">
      <c r="A481" s="323"/>
      <c r="B481" s="322"/>
      <c r="C481" s="306"/>
      <c r="D481" s="306"/>
      <c r="E481" s="306"/>
      <c r="F481" s="324" t="s">
        <v>1213</v>
      </c>
      <c r="G481" s="325" t="s">
        <v>1214</v>
      </c>
      <c r="H481" s="204">
        <v>573442.81999999995</v>
      </c>
      <c r="I481" s="204">
        <v>0</v>
      </c>
      <c r="J481" s="204">
        <v>0</v>
      </c>
      <c r="K481" s="204">
        <v>0</v>
      </c>
      <c r="L481" s="204">
        <v>0</v>
      </c>
      <c r="M481" s="204">
        <v>0</v>
      </c>
      <c r="N481" s="204">
        <v>7707034.9900000002</v>
      </c>
      <c r="O481" s="204">
        <v>0</v>
      </c>
      <c r="P481" s="204">
        <v>0</v>
      </c>
      <c r="Q481" s="204">
        <v>0</v>
      </c>
      <c r="R481" s="204">
        <v>0</v>
      </c>
      <c r="S481" s="204">
        <v>0</v>
      </c>
      <c r="T481" s="204">
        <v>0</v>
      </c>
      <c r="U481" s="204">
        <v>0</v>
      </c>
      <c r="V481" s="204">
        <v>3247</v>
      </c>
      <c r="W481" s="204">
        <v>0</v>
      </c>
      <c r="X481" s="204">
        <v>0</v>
      </c>
      <c r="Y481" s="204">
        <v>0</v>
      </c>
      <c r="Z481" s="204">
        <v>0</v>
      </c>
      <c r="AA481" s="204">
        <v>0</v>
      </c>
      <c r="AB481" s="204">
        <v>0</v>
      </c>
      <c r="AC481" s="204">
        <v>0</v>
      </c>
      <c r="AD481" s="204">
        <v>0</v>
      </c>
      <c r="AE481" s="204">
        <v>11836976.640000001</v>
      </c>
      <c r="AF481" s="204">
        <v>0</v>
      </c>
      <c r="AG481" s="204">
        <v>0</v>
      </c>
      <c r="AH481" s="204">
        <v>0</v>
      </c>
      <c r="AI481" s="204">
        <v>1395220.42</v>
      </c>
      <c r="AJ481" s="204">
        <v>0</v>
      </c>
      <c r="AK481" s="204">
        <v>0</v>
      </c>
      <c r="AL481" s="204">
        <v>0</v>
      </c>
      <c r="AM481" s="204">
        <v>0</v>
      </c>
      <c r="AN481" s="204">
        <v>0</v>
      </c>
      <c r="AO481" s="204">
        <v>0</v>
      </c>
      <c r="AP481" s="204">
        <v>0</v>
      </c>
      <c r="AQ481" s="204">
        <v>0</v>
      </c>
      <c r="AR481" s="204">
        <v>0</v>
      </c>
      <c r="AS481" s="204">
        <v>0</v>
      </c>
      <c r="AT481" s="204">
        <v>0</v>
      </c>
      <c r="AU481" s="204">
        <v>30385.5</v>
      </c>
      <c r="AV481" s="204">
        <v>279400</v>
      </c>
      <c r="AW481" s="204">
        <v>0</v>
      </c>
      <c r="AX481" s="204">
        <v>0</v>
      </c>
      <c r="AY481" s="204">
        <v>0</v>
      </c>
      <c r="AZ481" s="204">
        <v>0</v>
      </c>
      <c r="BA481" s="204">
        <v>0</v>
      </c>
      <c r="BB481" s="204">
        <v>0</v>
      </c>
      <c r="BC481" s="204">
        <v>0</v>
      </c>
      <c r="BD481" s="204">
        <v>0</v>
      </c>
      <c r="BE481" s="204">
        <v>0</v>
      </c>
      <c r="BF481" s="204">
        <v>0</v>
      </c>
      <c r="BG481" s="204">
        <v>0</v>
      </c>
      <c r="BH481" s="204">
        <v>0</v>
      </c>
      <c r="BI481" s="204">
        <v>0</v>
      </c>
      <c r="BJ481" s="204">
        <v>0</v>
      </c>
      <c r="BK481" s="204">
        <v>0</v>
      </c>
      <c r="BL481" s="204">
        <v>0</v>
      </c>
      <c r="BM481" s="204">
        <v>0</v>
      </c>
      <c r="BN481" s="204">
        <v>0</v>
      </c>
      <c r="BO481" s="204">
        <v>0</v>
      </c>
      <c r="BP481" s="204">
        <v>0</v>
      </c>
      <c r="BQ481" s="204">
        <v>0</v>
      </c>
      <c r="BR481" s="204">
        <v>0</v>
      </c>
      <c r="BS481" s="204">
        <v>221354.7</v>
      </c>
      <c r="BT481" s="204">
        <v>2635390.42</v>
      </c>
      <c r="BU481" s="204">
        <v>0</v>
      </c>
      <c r="BV481" s="204">
        <v>0</v>
      </c>
      <c r="BW481" s="204">
        <v>0</v>
      </c>
      <c r="BX481" s="204">
        <v>0</v>
      </c>
      <c r="BY481" s="204">
        <v>0</v>
      </c>
      <c r="BZ481" s="204">
        <v>0</v>
      </c>
      <c r="CA481" s="204">
        <v>0</v>
      </c>
      <c r="CB481" s="204">
        <v>0</v>
      </c>
      <c r="CC481" s="205">
        <f t="shared" si="75"/>
        <v>24682452.490000002</v>
      </c>
      <c r="CD481" s="288"/>
      <c r="CE481" s="288"/>
      <c r="CF481" s="288"/>
      <c r="CG481" s="288"/>
      <c r="CH481" s="288"/>
      <c r="CI481" s="288"/>
    </row>
    <row r="482" spans="1:87" s="293" customFormat="1">
      <c r="A482" s="323"/>
      <c r="B482" s="322"/>
      <c r="C482" s="306"/>
      <c r="D482" s="306"/>
      <c r="E482" s="306"/>
      <c r="F482" s="324" t="s">
        <v>1215</v>
      </c>
      <c r="G482" s="325" t="s">
        <v>1610</v>
      </c>
      <c r="H482" s="204">
        <v>0</v>
      </c>
      <c r="I482" s="204">
        <v>0</v>
      </c>
      <c r="J482" s="204">
        <v>0</v>
      </c>
      <c r="K482" s="204">
        <v>0</v>
      </c>
      <c r="L482" s="204">
        <v>0</v>
      </c>
      <c r="M482" s="204">
        <v>0</v>
      </c>
      <c r="N482" s="204">
        <v>0</v>
      </c>
      <c r="O482" s="204">
        <v>0</v>
      </c>
      <c r="P482" s="204">
        <v>0</v>
      </c>
      <c r="Q482" s="204">
        <v>0</v>
      </c>
      <c r="R482" s="204">
        <v>0</v>
      </c>
      <c r="S482" s="204">
        <v>0</v>
      </c>
      <c r="T482" s="204">
        <v>0</v>
      </c>
      <c r="U482" s="204">
        <v>0</v>
      </c>
      <c r="V482" s="204">
        <v>0</v>
      </c>
      <c r="W482" s="204">
        <v>0</v>
      </c>
      <c r="X482" s="204">
        <v>0</v>
      </c>
      <c r="Y482" s="204">
        <v>0</v>
      </c>
      <c r="Z482" s="204">
        <v>0</v>
      </c>
      <c r="AA482" s="204">
        <v>0</v>
      </c>
      <c r="AB482" s="204">
        <v>0</v>
      </c>
      <c r="AC482" s="204">
        <v>0</v>
      </c>
      <c r="AD482" s="204">
        <v>0</v>
      </c>
      <c r="AE482" s="204">
        <v>0</v>
      </c>
      <c r="AF482" s="204">
        <v>0</v>
      </c>
      <c r="AG482" s="204">
        <v>0</v>
      </c>
      <c r="AH482" s="204">
        <v>0</v>
      </c>
      <c r="AI482" s="204">
        <v>0</v>
      </c>
      <c r="AJ482" s="204">
        <v>0</v>
      </c>
      <c r="AK482" s="204">
        <v>0</v>
      </c>
      <c r="AL482" s="204">
        <v>0</v>
      </c>
      <c r="AM482" s="204">
        <v>0</v>
      </c>
      <c r="AN482" s="204">
        <v>0</v>
      </c>
      <c r="AO482" s="204">
        <v>0</v>
      </c>
      <c r="AP482" s="204">
        <v>0</v>
      </c>
      <c r="AQ482" s="204">
        <v>0</v>
      </c>
      <c r="AR482" s="204">
        <v>0</v>
      </c>
      <c r="AS482" s="204">
        <v>0</v>
      </c>
      <c r="AT482" s="204">
        <v>0</v>
      </c>
      <c r="AU482" s="204">
        <v>0</v>
      </c>
      <c r="AV482" s="204">
        <v>0</v>
      </c>
      <c r="AW482" s="204">
        <v>0</v>
      </c>
      <c r="AX482" s="204">
        <v>0</v>
      </c>
      <c r="AY482" s="204">
        <v>0</v>
      </c>
      <c r="AZ482" s="204">
        <v>0</v>
      </c>
      <c r="BA482" s="204">
        <v>0</v>
      </c>
      <c r="BB482" s="204">
        <v>0</v>
      </c>
      <c r="BC482" s="204">
        <v>0</v>
      </c>
      <c r="BD482" s="204">
        <v>0</v>
      </c>
      <c r="BE482" s="204">
        <v>0</v>
      </c>
      <c r="BF482" s="204">
        <v>0</v>
      </c>
      <c r="BG482" s="204">
        <v>0</v>
      </c>
      <c r="BH482" s="204">
        <v>0</v>
      </c>
      <c r="BI482" s="204">
        <v>0</v>
      </c>
      <c r="BJ482" s="204">
        <v>0</v>
      </c>
      <c r="BK482" s="204">
        <v>0</v>
      </c>
      <c r="BL482" s="204">
        <v>0</v>
      </c>
      <c r="BM482" s="204">
        <v>0</v>
      </c>
      <c r="BN482" s="204">
        <v>0</v>
      </c>
      <c r="BO482" s="204">
        <v>0</v>
      </c>
      <c r="BP482" s="204">
        <v>0</v>
      </c>
      <c r="BQ482" s="204">
        <v>0</v>
      </c>
      <c r="BR482" s="204">
        <v>0</v>
      </c>
      <c r="BS482" s="204">
        <v>0</v>
      </c>
      <c r="BT482" s="204">
        <v>0</v>
      </c>
      <c r="BU482" s="204">
        <v>0</v>
      </c>
      <c r="BV482" s="204">
        <v>0</v>
      </c>
      <c r="BW482" s="204">
        <v>0</v>
      </c>
      <c r="BX482" s="204">
        <v>0</v>
      </c>
      <c r="BY482" s="204">
        <v>0</v>
      </c>
      <c r="BZ482" s="204">
        <v>0</v>
      </c>
      <c r="CA482" s="204">
        <v>0</v>
      </c>
      <c r="CB482" s="204">
        <v>0</v>
      </c>
      <c r="CC482" s="205">
        <f t="shared" si="75"/>
        <v>0</v>
      </c>
      <c r="CD482" s="288"/>
      <c r="CE482" s="288"/>
      <c r="CF482" s="288"/>
      <c r="CG482" s="288"/>
      <c r="CH482" s="288"/>
      <c r="CI482" s="288"/>
    </row>
    <row r="483" spans="1:87" s="293" customFormat="1">
      <c r="A483" s="323"/>
      <c r="B483" s="322"/>
      <c r="C483" s="306"/>
      <c r="D483" s="306"/>
      <c r="E483" s="306"/>
      <c r="F483" s="324" t="s">
        <v>1216</v>
      </c>
      <c r="G483" s="325" t="s">
        <v>1611</v>
      </c>
      <c r="H483" s="204">
        <v>0</v>
      </c>
      <c r="I483" s="204">
        <v>0</v>
      </c>
      <c r="J483" s="204">
        <v>0</v>
      </c>
      <c r="K483" s="204">
        <v>1984084.02</v>
      </c>
      <c r="L483" s="204">
        <v>0</v>
      </c>
      <c r="M483" s="204">
        <v>0</v>
      </c>
      <c r="N483" s="204">
        <v>0</v>
      </c>
      <c r="O483" s="204">
        <v>0</v>
      </c>
      <c r="P483" s="204">
        <v>0</v>
      </c>
      <c r="Q483" s="204">
        <v>0</v>
      </c>
      <c r="R483" s="204">
        <v>0</v>
      </c>
      <c r="S483" s="204">
        <v>0</v>
      </c>
      <c r="T483" s="204">
        <v>0</v>
      </c>
      <c r="U483" s="204">
        <v>0</v>
      </c>
      <c r="V483" s="204">
        <v>0</v>
      </c>
      <c r="W483" s="204">
        <v>0</v>
      </c>
      <c r="X483" s="204">
        <v>0</v>
      </c>
      <c r="Y483" s="204">
        <v>0</v>
      </c>
      <c r="Z483" s="204">
        <v>0</v>
      </c>
      <c r="AA483" s="204">
        <v>0</v>
      </c>
      <c r="AB483" s="204">
        <v>0</v>
      </c>
      <c r="AC483" s="204">
        <v>0</v>
      </c>
      <c r="AD483" s="204">
        <v>0</v>
      </c>
      <c r="AE483" s="204">
        <v>0</v>
      </c>
      <c r="AF483" s="204">
        <v>0</v>
      </c>
      <c r="AG483" s="204">
        <v>0</v>
      </c>
      <c r="AH483" s="204">
        <v>0</v>
      </c>
      <c r="AI483" s="204">
        <v>0</v>
      </c>
      <c r="AJ483" s="204">
        <v>0</v>
      </c>
      <c r="AK483" s="204">
        <v>0</v>
      </c>
      <c r="AL483" s="204">
        <v>0</v>
      </c>
      <c r="AM483" s="204">
        <v>0</v>
      </c>
      <c r="AN483" s="204">
        <v>0</v>
      </c>
      <c r="AO483" s="204">
        <v>0</v>
      </c>
      <c r="AP483" s="204">
        <v>0</v>
      </c>
      <c r="AQ483" s="204">
        <v>0</v>
      </c>
      <c r="AR483" s="204">
        <v>0</v>
      </c>
      <c r="AS483" s="204">
        <v>0</v>
      </c>
      <c r="AT483" s="204">
        <v>0</v>
      </c>
      <c r="AU483" s="204">
        <v>0</v>
      </c>
      <c r="AV483" s="204">
        <v>0</v>
      </c>
      <c r="AW483" s="204">
        <v>0</v>
      </c>
      <c r="AX483" s="204">
        <v>0</v>
      </c>
      <c r="AY483" s="204">
        <v>0</v>
      </c>
      <c r="AZ483" s="204">
        <v>0</v>
      </c>
      <c r="BA483" s="204">
        <v>76570</v>
      </c>
      <c r="BB483" s="204">
        <v>0</v>
      </c>
      <c r="BC483" s="204">
        <v>0</v>
      </c>
      <c r="BD483" s="204">
        <v>0</v>
      </c>
      <c r="BE483" s="204">
        <v>0</v>
      </c>
      <c r="BF483" s="204">
        <v>0</v>
      </c>
      <c r="BG483" s="204">
        <v>0</v>
      </c>
      <c r="BH483" s="204">
        <v>0</v>
      </c>
      <c r="BI483" s="204">
        <v>0</v>
      </c>
      <c r="BJ483" s="204">
        <v>0</v>
      </c>
      <c r="BK483" s="204">
        <v>0</v>
      </c>
      <c r="BL483" s="204">
        <v>0</v>
      </c>
      <c r="BM483" s="204">
        <v>0</v>
      </c>
      <c r="BN483" s="204">
        <v>0</v>
      </c>
      <c r="BO483" s="204">
        <v>0</v>
      </c>
      <c r="BP483" s="204">
        <v>0</v>
      </c>
      <c r="BQ483" s="204">
        <v>0</v>
      </c>
      <c r="BR483" s="204">
        <v>0</v>
      </c>
      <c r="BS483" s="204">
        <v>0</v>
      </c>
      <c r="BT483" s="204">
        <v>0</v>
      </c>
      <c r="BU483" s="204">
        <v>0</v>
      </c>
      <c r="BV483" s="204">
        <v>0</v>
      </c>
      <c r="BW483" s="204">
        <v>0</v>
      </c>
      <c r="BX483" s="204">
        <v>0</v>
      </c>
      <c r="BY483" s="204">
        <v>0</v>
      </c>
      <c r="BZ483" s="204">
        <v>0</v>
      </c>
      <c r="CA483" s="204">
        <v>0</v>
      </c>
      <c r="CB483" s="204">
        <v>0</v>
      </c>
      <c r="CC483" s="205">
        <f t="shared" si="75"/>
        <v>2060654.02</v>
      </c>
      <c r="CD483" s="288"/>
      <c r="CE483" s="288"/>
      <c r="CF483" s="288"/>
      <c r="CG483" s="288"/>
      <c r="CH483" s="288"/>
      <c r="CI483" s="288"/>
    </row>
    <row r="484" spans="1:87" s="293" customFormat="1">
      <c r="A484" s="323"/>
      <c r="B484" s="322"/>
      <c r="C484" s="306"/>
      <c r="D484" s="306"/>
      <c r="E484" s="306"/>
      <c r="F484" s="324" t="s">
        <v>1217</v>
      </c>
      <c r="G484" s="325" t="s">
        <v>1218</v>
      </c>
      <c r="H484" s="204">
        <v>34920339.030000001</v>
      </c>
      <c r="I484" s="204">
        <v>46811820.689999998</v>
      </c>
      <c r="J484" s="204">
        <v>544896076.87</v>
      </c>
      <c r="K484" s="204">
        <v>44567533.450000003</v>
      </c>
      <c r="L484" s="204">
        <v>20472439.329999998</v>
      </c>
      <c r="M484" s="204">
        <v>78172537.099999994</v>
      </c>
      <c r="N484" s="204">
        <v>442713124.08999997</v>
      </c>
      <c r="O484" s="204">
        <v>118948123.06</v>
      </c>
      <c r="P484" s="204">
        <v>21521917.100000001</v>
      </c>
      <c r="Q484" s="204">
        <v>294864676.72000003</v>
      </c>
      <c r="R484" s="204">
        <v>22741064.440000001</v>
      </c>
      <c r="S484" s="204">
        <v>52623511.329999998</v>
      </c>
      <c r="T484" s="204">
        <v>149545711.38</v>
      </c>
      <c r="U484" s="204">
        <v>158604441.96000001</v>
      </c>
      <c r="V484" s="204">
        <v>24170335.800000001</v>
      </c>
      <c r="W484" s="204">
        <v>140628782.11000001</v>
      </c>
      <c r="X484" s="204">
        <v>66215403.840000004</v>
      </c>
      <c r="Y484" s="204">
        <v>40094918.222999997</v>
      </c>
      <c r="Z484" s="204">
        <v>483885291.49000001</v>
      </c>
      <c r="AA484" s="204">
        <v>10574421.359999999</v>
      </c>
      <c r="AB484" s="204">
        <v>33900546.729999997</v>
      </c>
      <c r="AC484" s="204">
        <v>41301168.710000001</v>
      </c>
      <c r="AD484" s="204">
        <v>10958851.75</v>
      </c>
      <c r="AE484" s="204">
        <v>49668956.770000003</v>
      </c>
      <c r="AF484" s="204">
        <v>45806859.890000001</v>
      </c>
      <c r="AG484" s="204">
        <v>13071056.42</v>
      </c>
      <c r="AH484" s="204">
        <v>75109832.510000005</v>
      </c>
      <c r="AI484" s="204">
        <v>40932610.729999997</v>
      </c>
      <c r="AJ484" s="204">
        <v>20793444.84</v>
      </c>
      <c r="AK484" s="204">
        <v>28610308.73</v>
      </c>
      <c r="AL484" s="204">
        <v>22799167.579999998</v>
      </c>
      <c r="AM484" s="204">
        <v>28802339.850000001</v>
      </c>
      <c r="AN484" s="204">
        <v>23248952.27</v>
      </c>
      <c r="AO484" s="204">
        <v>7375737.1900000004</v>
      </c>
      <c r="AP484" s="204">
        <v>20826271.629999999</v>
      </c>
      <c r="AQ484" s="204">
        <v>16484015.74</v>
      </c>
      <c r="AR484" s="204">
        <v>22578315.02</v>
      </c>
      <c r="AS484" s="204">
        <v>19445762.600000001</v>
      </c>
      <c r="AT484" s="204">
        <v>27403352.940000001</v>
      </c>
      <c r="AU484" s="204">
        <v>87484636.629999995</v>
      </c>
      <c r="AV484" s="204">
        <v>14122680.310000001</v>
      </c>
      <c r="AW484" s="204">
        <v>11515161.529999999</v>
      </c>
      <c r="AX484" s="204">
        <v>15051990.35</v>
      </c>
      <c r="AY484" s="204">
        <v>10927149.960000001</v>
      </c>
      <c r="AZ484" s="204">
        <v>11719823.34</v>
      </c>
      <c r="BA484" s="204">
        <v>17657711.059999999</v>
      </c>
      <c r="BB484" s="204">
        <v>157533932.55000001</v>
      </c>
      <c r="BC484" s="204">
        <v>17412792.280000001</v>
      </c>
      <c r="BD484" s="204">
        <v>49388143.590000004</v>
      </c>
      <c r="BE484" s="204">
        <v>15288625.65</v>
      </c>
      <c r="BF484" s="204">
        <v>12540405.65</v>
      </c>
      <c r="BG484" s="204">
        <v>20744777.690000001</v>
      </c>
      <c r="BH484" s="204">
        <v>31434156.299800001</v>
      </c>
      <c r="BI484" s="204">
        <v>11071352.630000001</v>
      </c>
      <c r="BJ484" s="204">
        <v>4470534.09</v>
      </c>
      <c r="BK484" s="204">
        <v>2241219.5299999998</v>
      </c>
      <c r="BL484" s="204">
        <v>24821821.879999999</v>
      </c>
      <c r="BM484" s="204">
        <v>176457549.19</v>
      </c>
      <c r="BN484" s="204">
        <v>93454545.799999997</v>
      </c>
      <c r="BO484" s="204">
        <v>19960922.649999999</v>
      </c>
      <c r="BP484" s="204">
        <v>8724998.9100000001</v>
      </c>
      <c r="BQ484" s="204">
        <v>23444189.960000001</v>
      </c>
      <c r="BR484" s="204">
        <v>9681491.1799999997</v>
      </c>
      <c r="BS484" s="204">
        <v>10630792.710000001</v>
      </c>
      <c r="BT484" s="204">
        <v>256538018.56</v>
      </c>
      <c r="BU484" s="204">
        <v>13999782.77</v>
      </c>
      <c r="BV484" s="204">
        <v>44436391.850000001</v>
      </c>
      <c r="BW484" s="204">
        <v>10026888.83</v>
      </c>
      <c r="BX484" s="204">
        <v>33484446.289999999</v>
      </c>
      <c r="BY484" s="204">
        <v>29264258.149999999</v>
      </c>
      <c r="BZ484" s="204">
        <v>26161024.760000002</v>
      </c>
      <c r="CA484" s="204">
        <v>22794768.329999998</v>
      </c>
      <c r="CB484" s="204">
        <v>14987760.369999999</v>
      </c>
      <c r="CC484" s="205">
        <f t="shared" si="75"/>
        <v>4655564766.6028032</v>
      </c>
      <c r="CD484" s="288"/>
      <c r="CE484" s="288"/>
      <c r="CF484" s="288"/>
      <c r="CG484" s="288"/>
      <c r="CH484" s="288"/>
      <c r="CI484" s="288"/>
    </row>
    <row r="485" spans="1:87" s="293" customFormat="1">
      <c r="A485" s="323"/>
      <c r="B485" s="322"/>
      <c r="C485" s="306"/>
      <c r="D485" s="306"/>
      <c r="E485" s="306"/>
      <c r="F485" s="324" t="s">
        <v>1219</v>
      </c>
      <c r="G485" s="325" t="s">
        <v>1612</v>
      </c>
      <c r="H485" s="204">
        <v>32879849.420000002</v>
      </c>
      <c r="I485" s="204">
        <v>35840844.439999998</v>
      </c>
      <c r="J485" s="204">
        <v>56956758.039999999</v>
      </c>
      <c r="K485" s="204">
        <v>4487774.7300000004</v>
      </c>
      <c r="L485" s="204">
        <v>7004501.9199999999</v>
      </c>
      <c r="M485" s="204">
        <v>13339631.390000001</v>
      </c>
      <c r="N485" s="204">
        <v>422900491.98000002</v>
      </c>
      <c r="O485" s="204">
        <v>30544331.350000001</v>
      </c>
      <c r="P485" s="204">
        <v>7288201.8499999996</v>
      </c>
      <c r="Q485" s="204">
        <v>66645516.369999997</v>
      </c>
      <c r="R485" s="204">
        <v>6503379.4400000004</v>
      </c>
      <c r="S485" s="204">
        <v>7203094.0800000001</v>
      </c>
      <c r="T485" s="204">
        <v>73240552.189999998</v>
      </c>
      <c r="U485" s="204">
        <v>39457887.009999998</v>
      </c>
      <c r="V485" s="204">
        <v>1040495.11</v>
      </c>
      <c r="W485" s="204">
        <v>18685691.510000002</v>
      </c>
      <c r="X485" s="204">
        <v>10473647.529999999</v>
      </c>
      <c r="Y485" s="204">
        <v>9493285.5500000007</v>
      </c>
      <c r="Z485" s="204">
        <v>293950108.30000001</v>
      </c>
      <c r="AA485" s="204">
        <v>3117630.52</v>
      </c>
      <c r="AB485" s="204">
        <v>6803751.75</v>
      </c>
      <c r="AC485" s="204">
        <v>14184301.68</v>
      </c>
      <c r="AD485" s="204">
        <v>5568751.2000000002</v>
      </c>
      <c r="AE485" s="204">
        <v>3128538.57</v>
      </c>
      <c r="AF485" s="204">
        <v>896.35</v>
      </c>
      <c r="AG485" s="204">
        <v>2898948.56</v>
      </c>
      <c r="AH485" s="204">
        <v>25581548.010000002</v>
      </c>
      <c r="AI485" s="204">
        <v>46635085.469999999</v>
      </c>
      <c r="AJ485" s="204">
        <v>3016264.79</v>
      </c>
      <c r="AK485" s="204">
        <v>593728.67000000004</v>
      </c>
      <c r="AL485" s="204">
        <v>576963</v>
      </c>
      <c r="AM485" s="204">
        <v>406482.26</v>
      </c>
      <c r="AN485" s="204">
        <v>318571.38</v>
      </c>
      <c r="AO485" s="204">
        <v>964386.91</v>
      </c>
      <c r="AP485" s="204">
        <v>169574.67</v>
      </c>
      <c r="AQ485" s="204">
        <v>1999865.27</v>
      </c>
      <c r="AR485" s="204">
        <v>509246.6</v>
      </c>
      <c r="AS485" s="204">
        <v>1009409.28</v>
      </c>
      <c r="AT485" s="204">
        <v>1407630.01</v>
      </c>
      <c r="AU485" s="204">
        <v>43353125.18</v>
      </c>
      <c r="AV485" s="204">
        <v>1582487.16</v>
      </c>
      <c r="AW485" s="204">
        <v>5186338.67</v>
      </c>
      <c r="AX485" s="204">
        <v>2942920.21</v>
      </c>
      <c r="AY485" s="204">
        <v>5789532.1699999999</v>
      </c>
      <c r="AZ485" s="204">
        <v>876396.28</v>
      </c>
      <c r="BA485" s="204">
        <v>1140893.55</v>
      </c>
      <c r="BB485" s="204">
        <v>119126358.51000001</v>
      </c>
      <c r="BC485" s="204">
        <v>5290919.43</v>
      </c>
      <c r="BD485" s="204">
        <v>4487592.63</v>
      </c>
      <c r="BE485" s="204">
        <v>285835</v>
      </c>
      <c r="BF485" s="204">
        <v>15177293.880000001</v>
      </c>
      <c r="BG485" s="204">
        <v>1519941.02</v>
      </c>
      <c r="BH485" s="204">
        <v>15340401.34</v>
      </c>
      <c r="BI485" s="204">
        <v>4164153.3</v>
      </c>
      <c r="BJ485" s="204">
        <v>4149001.05</v>
      </c>
      <c r="BK485" s="204">
        <v>1370228.45</v>
      </c>
      <c r="BL485" s="204">
        <v>4694582.8600000003</v>
      </c>
      <c r="BM485" s="204">
        <v>70362336.569999993</v>
      </c>
      <c r="BN485" s="204">
        <v>66752409.240000002</v>
      </c>
      <c r="BO485" s="204">
        <v>4206513.3899999997</v>
      </c>
      <c r="BP485" s="204">
        <v>1979068.18</v>
      </c>
      <c r="BQ485" s="204">
        <v>450257.84</v>
      </c>
      <c r="BR485" s="204">
        <v>5264032.47</v>
      </c>
      <c r="BS485" s="204">
        <v>3043751.87</v>
      </c>
      <c r="BT485" s="204">
        <v>23323730.690000001</v>
      </c>
      <c r="BU485" s="204">
        <v>4935549.01</v>
      </c>
      <c r="BV485" s="204">
        <v>10334047.529999999</v>
      </c>
      <c r="BW485" s="204">
        <v>1531290.91</v>
      </c>
      <c r="BX485" s="204">
        <v>6578977.2999999998</v>
      </c>
      <c r="BY485" s="204">
        <v>44482060.549999997</v>
      </c>
      <c r="BZ485" s="204">
        <v>6158750.5300000003</v>
      </c>
      <c r="CA485" s="204">
        <v>2912617.69</v>
      </c>
      <c r="CB485" s="204">
        <v>7596979.6500000004</v>
      </c>
      <c r="CC485" s="205">
        <f t="shared" si="75"/>
        <v>1753217991.2700007</v>
      </c>
      <c r="CD485" s="288"/>
      <c r="CE485" s="288"/>
      <c r="CF485" s="288"/>
      <c r="CG485" s="288"/>
      <c r="CH485" s="288"/>
      <c r="CI485" s="288"/>
    </row>
    <row r="486" spans="1:87" s="293" customFormat="1">
      <c r="A486" s="323"/>
      <c r="B486" s="322"/>
      <c r="C486" s="306"/>
      <c r="D486" s="306"/>
      <c r="E486" s="306"/>
      <c r="F486" s="324" t="s">
        <v>1220</v>
      </c>
      <c r="G486" s="325" t="s">
        <v>1221</v>
      </c>
      <c r="H486" s="204">
        <v>255094.8</v>
      </c>
      <c r="I486" s="204">
        <v>0</v>
      </c>
      <c r="J486" s="204">
        <v>1161754</v>
      </c>
      <c r="K486" s="204">
        <v>3072386</v>
      </c>
      <c r="L486" s="204">
        <v>1342301.59</v>
      </c>
      <c r="M486" s="204">
        <v>30959320.02</v>
      </c>
      <c r="N486" s="204">
        <v>117674505.97</v>
      </c>
      <c r="O486" s="204">
        <v>689000</v>
      </c>
      <c r="P486" s="204">
        <v>231375.65</v>
      </c>
      <c r="Q486" s="204">
        <v>357469.5</v>
      </c>
      <c r="R486" s="204">
        <v>175310.47</v>
      </c>
      <c r="S486" s="204">
        <v>1827900</v>
      </c>
      <c r="T486" s="204">
        <v>1271785.82</v>
      </c>
      <c r="U486" s="204">
        <v>2336.4499999999998</v>
      </c>
      <c r="V486" s="204">
        <v>3043471</v>
      </c>
      <c r="W486" s="204">
        <v>993169.6</v>
      </c>
      <c r="X486" s="204">
        <v>184125</v>
      </c>
      <c r="Y486" s="204">
        <v>1257281.3</v>
      </c>
      <c r="Z486" s="204">
        <v>36081130.609999999</v>
      </c>
      <c r="AA486" s="204">
        <v>1754520.75</v>
      </c>
      <c r="AB486" s="204">
        <v>815931.14</v>
      </c>
      <c r="AC486" s="204">
        <v>420196.84</v>
      </c>
      <c r="AD486" s="204">
        <v>427102.76</v>
      </c>
      <c r="AE486" s="204">
        <v>230477.63</v>
      </c>
      <c r="AF486" s="204">
        <v>0</v>
      </c>
      <c r="AG486" s="204">
        <v>100000</v>
      </c>
      <c r="AH486" s="204">
        <v>3802070.68</v>
      </c>
      <c r="AI486" s="204">
        <v>95009573.769999996</v>
      </c>
      <c r="AJ486" s="204">
        <v>0</v>
      </c>
      <c r="AK486" s="204">
        <v>380078</v>
      </c>
      <c r="AL486" s="204">
        <v>0</v>
      </c>
      <c r="AM486" s="204">
        <v>93530</v>
      </c>
      <c r="AN486" s="204">
        <v>13250</v>
      </c>
      <c r="AO486" s="204">
        <v>465000</v>
      </c>
      <c r="AP486" s="204">
        <v>543844.6</v>
      </c>
      <c r="AQ486" s="204">
        <v>3857603</v>
      </c>
      <c r="AR486" s="204">
        <v>51160.480000000003</v>
      </c>
      <c r="AS486" s="204">
        <v>91417</v>
      </c>
      <c r="AT486" s="204">
        <v>254402.9</v>
      </c>
      <c r="AU486" s="204">
        <v>1666205.25</v>
      </c>
      <c r="AV486" s="204">
        <v>1518582.45</v>
      </c>
      <c r="AW486" s="204">
        <v>86550</v>
      </c>
      <c r="AX486" s="204">
        <v>71832.490000000005</v>
      </c>
      <c r="AY486" s="204">
        <v>2700162.55</v>
      </c>
      <c r="AZ486" s="204">
        <v>61153.31</v>
      </c>
      <c r="BA486" s="204">
        <v>0</v>
      </c>
      <c r="BB486" s="204">
        <v>59455251.229999997</v>
      </c>
      <c r="BC486" s="204">
        <v>316184.38</v>
      </c>
      <c r="BD486" s="204">
        <v>103300</v>
      </c>
      <c r="BE486" s="204">
        <v>2000000</v>
      </c>
      <c r="BF486" s="204">
        <v>566689.14</v>
      </c>
      <c r="BG486" s="204">
        <v>1505478.32</v>
      </c>
      <c r="BH486" s="204">
        <v>917838.89</v>
      </c>
      <c r="BI486" s="204">
        <v>233780</v>
      </c>
      <c r="BJ486" s="204">
        <v>2039337.49</v>
      </c>
      <c r="BK486" s="204">
        <v>449824</v>
      </c>
      <c r="BL486" s="204">
        <v>537584.02</v>
      </c>
      <c r="BM486" s="204">
        <v>15569816.869999999</v>
      </c>
      <c r="BN486" s="204">
        <v>4946050.68</v>
      </c>
      <c r="BO486" s="204">
        <v>997152.51</v>
      </c>
      <c r="BP486" s="204">
        <v>766063.4</v>
      </c>
      <c r="BQ486" s="204">
        <v>450231.16</v>
      </c>
      <c r="BR486" s="204">
        <v>8167089.6799999997</v>
      </c>
      <c r="BS486" s="204">
        <v>65000</v>
      </c>
      <c r="BT486" s="204">
        <v>4108441.22</v>
      </c>
      <c r="BU486" s="204">
        <v>3127471.22</v>
      </c>
      <c r="BV486" s="204">
        <v>933406.18</v>
      </c>
      <c r="BW486" s="204">
        <v>1027612.28</v>
      </c>
      <c r="BX486" s="204">
        <v>1819885.52</v>
      </c>
      <c r="BY486" s="204">
        <v>10568099.609999999</v>
      </c>
      <c r="BZ486" s="204">
        <v>2595640.39</v>
      </c>
      <c r="CA486" s="204">
        <v>569800</v>
      </c>
      <c r="CB486" s="204">
        <v>868426</v>
      </c>
      <c r="CC486" s="205">
        <f t="shared" si="75"/>
        <v>439699817.56999999</v>
      </c>
      <c r="CD486" s="288"/>
      <c r="CE486" s="288"/>
      <c r="CF486" s="288"/>
      <c r="CG486" s="288"/>
      <c r="CH486" s="288"/>
      <c r="CI486" s="288"/>
    </row>
    <row r="487" spans="1:87" s="293" customFormat="1">
      <c r="A487" s="323"/>
      <c r="B487" s="322"/>
      <c r="C487" s="306"/>
      <c r="D487" s="306"/>
      <c r="E487" s="306"/>
      <c r="F487" s="324" t="s">
        <v>1222</v>
      </c>
      <c r="G487" s="325" t="s">
        <v>1759</v>
      </c>
      <c r="H487" s="204">
        <v>0</v>
      </c>
      <c r="I487" s="204">
        <v>0</v>
      </c>
      <c r="J487" s="204">
        <v>0</v>
      </c>
      <c r="K487" s="204">
        <v>0</v>
      </c>
      <c r="L487" s="204">
        <v>0</v>
      </c>
      <c r="M487" s="204">
        <v>0</v>
      </c>
      <c r="N487" s="204">
        <v>0</v>
      </c>
      <c r="O487" s="204">
        <v>0</v>
      </c>
      <c r="P487" s="204">
        <v>0</v>
      </c>
      <c r="Q487" s="204">
        <v>0</v>
      </c>
      <c r="R487" s="204">
        <v>0</v>
      </c>
      <c r="S487" s="204">
        <v>0</v>
      </c>
      <c r="T487" s="204">
        <v>0</v>
      </c>
      <c r="U487" s="204">
        <v>0</v>
      </c>
      <c r="V487" s="204">
        <v>0</v>
      </c>
      <c r="W487" s="204">
        <v>0</v>
      </c>
      <c r="X487" s="204">
        <v>0</v>
      </c>
      <c r="Y487" s="204">
        <v>0</v>
      </c>
      <c r="Z487" s="204">
        <v>0</v>
      </c>
      <c r="AA487" s="204">
        <v>0</v>
      </c>
      <c r="AB487" s="204">
        <v>0</v>
      </c>
      <c r="AC487" s="204">
        <v>0</v>
      </c>
      <c r="AD487" s="204">
        <v>0</v>
      </c>
      <c r="AE487" s="204">
        <v>0</v>
      </c>
      <c r="AF487" s="204">
        <v>0</v>
      </c>
      <c r="AG487" s="204">
        <v>0</v>
      </c>
      <c r="AH487" s="204">
        <v>0</v>
      </c>
      <c r="AI487" s="204">
        <v>0</v>
      </c>
      <c r="AJ487" s="204">
        <v>0</v>
      </c>
      <c r="AK487" s="204">
        <v>0</v>
      </c>
      <c r="AL487" s="204">
        <v>0</v>
      </c>
      <c r="AM487" s="204">
        <v>0</v>
      </c>
      <c r="AN487" s="204">
        <v>0</v>
      </c>
      <c r="AO487" s="204">
        <v>0</v>
      </c>
      <c r="AP487" s="204">
        <v>0</v>
      </c>
      <c r="AQ487" s="204">
        <v>0</v>
      </c>
      <c r="AR487" s="204">
        <v>0</v>
      </c>
      <c r="AS487" s="204">
        <v>0</v>
      </c>
      <c r="AT487" s="204">
        <v>0</v>
      </c>
      <c r="AU487" s="204">
        <v>0</v>
      </c>
      <c r="AV487" s="204">
        <v>0</v>
      </c>
      <c r="AW487" s="204">
        <v>0</v>
      </c>
      <c r="AX487" s="204">
        <v>0</v>
      </c>
      <c r="AY487" s="204">
        <v>0</v>
      </c>
      <c r="AZ487" s="204">
        <v>0</v>
      </c>
      <c r="BA487" s="204">
        <v>0</v>
      </c>
      <c r="BB487" s="204">
        <v>0</v>
      </c>
      <c r="BC487" s="204">
        <v>0</v>
      </c>
      <c r="BD487" s="204">
        <v>0</v>
      </c>
      <c r="BE487" s="204">
        <v>0</v>
      </c>
      <c r="BF487" s="204">
        <v>0</v>
      </c>
      <c r="BG487" s="204">
        <v>0</v>
      </c>
      <c r="BH487" s="204">
        <v>0</v>
      </c>
      <c r="BI487" s="204">
        <v>0</v>
      </c>
      <c r="BJ487" s="204">
        <v>0</v>
      </c>
      <c r="BK487" s="204">
        <v>0</v>
      </c>
      <c r="BL487" s="204">
        <v>0</v>
      </c>
      <c r="BM487" s="204">
        <v>0</v>
      </c>
      <c r="BN487" s="204">
        <v>17400</v>
      </c>
      <c r="BO487" s="204">
        <v>0</v>
      </c>
      <c r="BP487" s="204">
        <v>0</v>
      </c>
      <c r="BQ487" s="204">
        <v>0</v>
      </c>
      <c r="BR487" s="204">
        <v>0</v>
      </c>
      <c r="BS487" s="204">
        <v>0</v>
      </c>
      <c r="BT487" s="204">
        <v>142980</v>
      </c>
      <c r="BU487" s="204">
        <v>0</v>
      </c>
      <c r="BV487" s="204">
        <v>0</v>
      </c>
      <c r="BW487" s="204">
        <v>0</v>
      </c>
      <c r="BX487" s="204">
        <v>0</v>
      </c>
      <c r="BY487" s="204">
        <v>0</v>
      </c>
      <c r="BZ487" s="204">
        <v>0</v>
      </c>
      <c r="CA487" s="204">
        <v>0</v>
      </c>
      <c r="CB487" s="204">
        <v>0</v>
      </c>
      <c r="CC487" s="205">
        <f t="shared" si="75"/>
        <v>160380</v>
      </c>
      <c r="CD487" s="288"/>
      <c r="CE487" s="288"/>
      <c r="CF487" s="288"/>
      <c r="CG487" s="288"/>
      <c r="CH487" s="288"/>
      <c r="CI487" s="288"/>
    </row>
    <row r="488" spans="1:87" s="293" customFormat="1">
      <c r="A488" s="323"/>
      <c r="B488" s="322"/>
      <c r="C488" s="306"/>
      <c r="D488" s="306"/>
      <c r="E488" s="306"/>
      <c r="F488" s="324" t="s">
        <v>1223</v>
      </c>
      <c r="G488" s="325" t="s">
        <v>1225</v>
      </c>
      <c r="H488" s="204">
        <v>813408</v>
      </c>
      <c r="I488" s="204">
        <v>0</v>
      </c>
      <c r="J488" s="204">
        <v>0</v>
      </c>
      <c r="K488" s="204">
        <v>0</v>
      </c>
      <c r="L488" s="204">
        <v>0</v>
      </c>
      <c r="M488" s="204">
        <v>0</v>
      </c>
      <c r="N488" s="204">
        <v>0</v>
      </c>
      <c r="O488" s="204">
        <v>0</v>
      </c>
      <c r="P488" s="204">
        <v>0</v>
      </c>
      <c r="Q488" s="204">
        <v>0</v>
      </c>
      <c r="R488" s="204">
        <v>0</v>
      </c>
      <c r="S488" s="204">
        <v>0</v>
      </c>
      <c r="T488" s="204">
        <v>0</v>
      </c>
      <c r="U488" s="204">
        <v>0</v>
      </c>
      <c r="V488" s="204">
        <v>0</v>
      </c>
      <c r="W488" s="204">
        <v>0</v>
      </c>
      <c r="X488" s="204">
        <v>0</v>
      </c>
      <c r="Y488" s="204">
        <v>0</v>
      </c>
      <c r="Z488" s="204">
        <v>579910</v>
      </c>
      <c r="AA488" s="204">
        <v>0</v>
      </c>
      <c r="AB488" s="204">
        <v>0</v>
      </c>
      <c r="AC488" s="204">
        <v>0</v>
      </c>
      <c r="AD488" s="204">
        <v>0</v>
      </c>
      <c r="AE488" s="204">
        <v>0</v>
      </c>
      <c r="AF488" s="204">
        <v>0</v>
      </c>
      <c r="AG488" s="204">
        <v>0</v>
      </c>
      <c r="AH488" s="204">
        <v>0</v>
      </c>
      <c r="AI488" s="204">
        <v>0</v>
      </c>
      <c r="AJ488" s="204">
        <v>0</v>
      </c>
      <c r="AK488" s="204">
        <v>0</v>
      </c>
      <c r="AL488" s="204">
        <v>0</v>
      </c>
      <c r="AM488" s="204">
        <v>0</v>
      </c>
      <c r="AN488" s="204">
        <v>0</v>
      </c>
      <c r="AO488" s="204">
        <v>0</v>
      </c>
      <c r="AP488" s="204">
        <v>0</v>
      </c>
      <c r="AQ488" s="204">
        <v>0</v>
      </c>
      <c r="AR488" s="204">
        <v>0</v>
      </c>
      <c r="AS488" s="204">
        <v>0</v>
      </c>
      <c r="AT488" s="204">
        <v>0</v>
      </c>
      <c r="AU488" s="204">
        <v>0</v>
      </c>
      <c r="AV488" s="204">
        <v>0</v>
      </c>
      <c r="AW488" s="204">
        <v>0</v>
      </c>
      <c r="AX488" s="204">
        <v>0</v>
      </c>
      <c r="AY488" s="204">
        <v>0</v>
      </c>
      <c r="AZ488" s="204">
        <v>0</v>
      </c>
      <c r="BA488" s="204">
        <v>0</v>
      </c>
      <c r="BB488" s="204">
        <v>0</v>
      </c>
      <c r="BC488" s="204">
        <v>0</v>
      </c>
      <c r="BD488" s="204">
        <v>0</v>
      </c>
      <c r="BE488" s="204">
        <v>0</v>
      </c>
      <c r="BF488" s="204">
        <v>0</v>
      </c>
      <c r="BG488" s="204">
        <v>0</v>
      </c>
      <c r="BH488" s="204">
        <v>0</v>
      </c>
      <c r="BI488" s="204">
        <v>0</v>
      </c>
      <c r="BJ488" s="204">
        <v>0</v>
      </c>
      <c r="BK488" s="204">
        <v>0</v>
      </c>
      <c r="BL488" s="204">
        <v>0</v>
      </c>
      <c r="BM488" s="204">
        <v>0</v>
      </c>
      <c r="BN488" s="204">
        <v>0</v>
      </c>
      <c r="BO488" s="204">
        <v>0</v>
      </c>
      <c r="BP488" s="204">
        <v>0</v>
      </c>
      <c r="BQ488" s="204">
        <v>0</v>
      </c>
      <c r="BR488" s="204">
        <v>0</v>
      </c>
      <c r="BS488" s="204">
        <v>0</v>
      </c>
      <c r="BT488" s="204">
        <v>0</v>
      </c>
      <c r="BU488" s="204">
        <v>0</v>
      </c>
      <c r="BV488" s="204">
        <v>0</v>
      </c>
      <c r="BW488" s="204">
        <v>0</v>
      </c>
      <c r="BX488" s="204">
        <v>0</v>
      </c>
      <c r="BY488" s="204">
        <v>0</v>
      </c>
      <c r="BZ488" s="204">
        <v>0</v>
      </c>
      <c r="CA488" s="204">
        <v>0</v>
      </c>
      <c r="CB488" s="204">
        <v>0</v>
      </c>
      <c r="CC488" s="205">
        <f t="shared" si="75"/>
        <v>1393318</v>
      </c>
      <c r="CD488" s="288"/>
      <c r="CE488" s="288"/>
      <c r="CF488" s="288"/>
      <c r="CG488" s="288"/>
      <c r="CH488" s="288"/>
      <c r="CI488" s="288"/>
    </row>
    <row r="489" spans="1:87" s="293" customFormat="1">
      <c r="A489" s="323"/>
      <c r="B489" s="322"/>
      <c r="C489" s="306"/>
      <c r="D489" s="306"/>
      <c r="E489" s="306"/>
      <c r="F489" s="324" t="s">
        <v>1224</v>
      </c>
      <c r="G489" s="325" t="s">
        <v>1225</v>
      </c>
      <c r="H489" s="204">
        <v>0</v>
      </c>
      <c r="I489" s="204">
        <v>390950</v>
      </c>
      <c r="J489" s="204">
        <v>103760</v>
      </c>
      <c r="K489" s="204">
        <v>83200</v>
      </c>
      <c r="L489" s="204">
        <v>28275</v>
      </c>
      <c r="M489" s="204">
        <v>36000</v>
      </c>
      <c r="N489" s="204">
        <v>620604</v>
      </c>
      <c r="O489" s="204">
        <v>0</v>
      </c>
      <c r="P489" s="204">
        <v>10000</v>
      </c>
      <c r="Q489" s="204">
        <v>310430</v>
      </c>
      <c r="R489" s="204">
        <v>142050</v>
      </c>
      <c r="S489" s="204">
        <v>60000</v>
      </c>
      <c r="T489" s="204">
        <v>364700</v>
      </c>
      <c r="U489" s="204">
        <v>384850</v>
      </c>
      <c r="V489" s="204">
        <v>23920</v>
      </c>
      <c r="W489" s="204">
        <v>20600</v>
      </c>
      <c r="X489" s="204">
        <v>15520</v>
      </c>
      <c r="Y489" s="204">
        <v>6500</v>
      </c>
      <c r="Z489" s="204">
        <v>633650</v>
      </c>
      <c r="AA489" s="204">
        <v>0</v>
      </c>
      <c r="AB489" s="204">
        <v>0</v>
      </c>
      <c r="AC489" s="204">
        <v>800525</v>
      </c>
      <c r="AD489" s="204">
        <v>102550</v>
      </c>
      <c r="AE489" s="204">
        <v>0</v>
      </c>
      <c r="AF489" s="204">
        <v>244500</v>
      </c>
      <c r="AG489" s="204">
        <v>245693.43</v>
      </c>
      <c r="AH489" s="204">
        <v>109680</v>
      </c>
      <c r="AI489" s="204">
        <v>1068870</v>
      </c>
      <c r="AJ489" s="204">
        <v>68524</v>
      </c>
      <c r="AK489" s="204">
        <v>0</v>
      </c>
      <c r="AL489" s="204">
        <v>90000</v>
      </c>
      <c r="AM489" s="204">
        <v>118525</v>
      </c>
      <c r="AN489" s="204">
        <v>91590</v>
      </c>
      <c r="AO489" s="204">
        <v>207440</v>
      </c>
      <c r="AP489" s="204">
        <v>104560</v>
      </c>
      <c r="AQ489" s="204">
        <v>0</v>
      </c>
      <c r="AR489" s="204">
        <v>0</v>
      </c>
      <c r="AS489" s="204">
        <v>97500</v>
      </c>
      <c r="AT489" s="204">
        <v>2275</v>
      </c>
      <c r="AU489" s="204">
        <v>311880</v>
      </c>
      <c r="AV489" s="204">
        <v>22080</v>
      </c>
      <c r="AW489" s="204">
        <v>47640</v>
      </c>
      <c r="AX489" s="204">
        <v>68308</v>
      </c>
      <c r="AY489" s="204">
        <v>39420</v>
      </c>
      <c r="AZ489" s="204">
        <v>0</v>
      </c>
      <c r="BA489" s="204">
        <v>65480</v>
      </c>
      <c r="BB489" s="204">
        <v>1159525</v>
      </c>
      <c r="BC489" s="204">
        <v>133500</v>
      </c>
      <c r="BD489" s="204">
        <v>178430</v>
      </c>
      <c r="BE489" s="204">
        <v>0</v>
      </c>
      <c r="BF489" s="204">
        <v>66800</v>
      </c>
      <c r="BG489" s="204">
        <v>43400</v>
      </c>
      <c r="BH489" s="204">
        <v>235631</v>
      </c>
      <c r="BI489" s="204">
        <v>0</v>
      </c>
      <c r="BJ489" s="204">
        <v>120660</v>
      </c>
      <c r="BK489" s="204">
        <v>4800</v>
      </c>
      <c r="BL489" s="204">
        <v>0</v>
      </c>
      <c r="BM489" s="204">
        <v>1028567</v>
      </c>
      <c r="BN489" s="204">
        <v>171900</v>
      </c>
      <c r="BO489" s="204">
        <v>26400</v>
      </c>
      <c r="BP489" s="204">
        <v>0</v>
      </c>
      <c r="BQ489" s="204">
        <v>0</v>
      </c>
      <c r="BR489" s="204">
        <v>164160</v>
      </c>
      <c r="BS489" s="204">
        <v>56630</v>
      </c>
      <c r="BT489" s="204">
        <v>2422438</v>
      </c>
      <c r="BU489" s="204">
        <v>80300</v>
      </c>
      <c r="BV489" s="204">
        <v>12520</v>
      </c>
      <c r="BW489" s="204">
        <v>69106</v>
      </c>
      <c r="BX489" s="204">
        <v>221550</v>
      </c>
      <c r="BY489" s="204">
        <v>118110</v>
      </c>
      <c r="BZ489" s="204">
        <v>682590</v>
      </c>
      <c r="CA489" s="204">
        <v>272814</v>
      </c>
      <c r="CB489" s="204">
        <v>98330</v>
      </c>
      <c r="CC489" s="205">
        <f t="shared" si="75"/>
        <v>14510210.43</v>
      </c>
      <c r="CD489" s="288"/>
      <c r="CE489" s="288"/>
      <c r="CF489" s="288"/>
      <c r="CG489" s="288"/>
      <c r="CH489" s="288"/>
      <c r="CI489" s="288"/>
    </row>
    <row r="490" spans="1:87" s="293" customFormat="1">
      <c r="A490" s="323"/>
      <c r="B490" s="322"/>
      <c r="C490" s="306"/>
      <c r="D490" s="306"/>
      <c r="E490" s="306"/>
      <c r="F490" s="324" t="s">
        <v>1226</v>
      </c>
      <c r="G490" s="325" t="s">
        <v>1227</v>
      </c>
      <c r="H490" s="204">
        <v>0</v>
      </c>
      <c r="I490" s="204">
        <v>0</v>
      </c>
      <c r="J490" s="204">
        <v>0</v>
      </c>
      <c r="K490" s="204">
        <v>0</v>
      </c>
      <c r="L490" s="204">
        <v>0</v>
      </c>
      <c r="M490" s="204">
        <v>0</v>
      </c>
      <c r="N490" s="204">
        <v>1456348</v>
      </c>
      <c r="O490" s="204">
        <v>0</v>
      </c>
      <c r="P490" s="204">
        <v>0</v>
      </c>
      <c r="Q490" s="204">
        <v>0</v>
      </c>
      <c r="R490" s="204">
        <v>0</v>
      </c>
      <c r="S490" s="204">
        <v>0</v>
      </c>
      <c r="T490" s="204">
        <v>0</v>
      </c>
      <c r="U490" s="204">
        <v>0</v>
      </c>
      <c r="V490" s="204">
        <v>0</v>
      </c>
      <c r="W490" s="204">
        <v>0</v>
      </c>
      <c r="X490" s="204">
        <v>0</v>
      </c>
      <c r="Y490" s="204">
        <v>0</v>
      </c>
      <c r="Z490" s="204">
        <v>0</v>
      </c>
      <c r="AA490" s="204">
        <v>0</v>
      </c>
      <c r="AB490" s="204">
        <v>0</v>
      </c>
      <c r="AC490" s="204">
        <v>0</v>
      </c>
      <c r="AD490" s="204">
        <v>0</v>
      </c>
      <c r="AE490" s="204">
        <v>0</v>
      </c>
      <c r="AF490" s="204">
        <v>0</v>
      </c>
      <c r="AG490" s="204">
        <v>0</v>
      </c>
      <c r="AH490" s="204">
        <v>0</v>
      </c>
      <c r="AI490" s="204">
        <v>0</v>
      </c>
      <c r="AJ490" s="204">
        <v>0</v>
      </c>
      <c r="AK490" s="204">
        <v>0</v>
      </c>
      <c r="AL490" s="204">
        <v>0</v>
      </c>
      <c r="AM490" s="204">
        <v>0</v>
      </c>
      <c r="AN490" s="204">
        <v>0</v>
      </c>
      <c r="AO490" s="204">
        <v>0</v>
      </c>
      <c r="AP490" s="204">
        <v>0</v>
      </c>
      <c r="AQ490" s="204">
        <v>0</v>
      </c>
      <c r="AR490" s="204">
        <v>0</v>
      </c>
      <c r="AS490" s="204">
        <v>0</v>
      </c>
      <c r="AT490" s="204">
        <v>0</v>
      </c>
      <c r="AU490" s="204">
        <v>0</v>
      </c>
      <c r="AV490" s="204">
        <v>0</v>
      </c>
      <c r="AW490" s="204">
        <v>0</v>
      </c>
      <c r="AX490" s="204">
        <v>0</v>
      </c>
      <c r="AY490" s="204">
        <v>0</v>
      </c>
      <c r="AZ490" s="204">
        <v>0</v>
      </c>
      <c r="BA490" s="204">
        <v>0</v>
      </c>
      <c r="BB490" s="204">
        <v>0</v>
      </c>
      <c r="BC490" s="204">
        <v>0</v>
      </c>
      <c r="BD490" s="204">
        <v>0</v>
      </c>
      <c r="BE490" s="204">
        <v>0</v>
      </c>
      <c r="BF490" s="204">
        <v>0</v>
      </c>
      <c r="BG490" s="204">
        <v>0</v>
      </c>
      <c r="BH490" s="204">
        <v>0</v>
      </c>
      <c r="BI490" s="204">
        <v>0</v>
      </c>
      <c r="BJ490" s="204">
        <v>0</v>
      </c>
      <c r="BK490" s="204">
        <v>0</v>
      </c>
      <c r="BL490" s="204">
        <v>0</v>
      </c>
      <c r="BM490" s="204">
        <v>0</v>
      </c>
      <c r="BN490" s="204">
        <v>0</v>
      </c>
      <c r="BO490" s="204">
        <v>0</v>
      </c>
      <c r="BP490" s="204">
        <v>0</v>
      </c>
      <c r="BQ490" s="204">
        <v>0</v>
      </c>
      <c r="BR490" s="204">
        <v>0</v>
      </c>
      <c r="BS490" s="204">
        <v>0</v>
      </c>
      <c r="BT490" s="204">
        <v>0</v>
      </c>
      <c r="BU490" s="204">
        <v>0</v>
      </c>
      <c r="BV490" s="204">
        <v>0</v>
      </c>
      <c r="BW490" s="204">
        <v>0</v>
      </c>
      <c r="BX490" s="204">
        <v>0</v>
      </c>
      <c r="BY490" s="204">
        <v>0</v>
      </c>
      <c r="BZ490" s="204">
        <v>0</v>
      </c>
      <c r="CA490" s="204">
        <v>0</v>
      </c>
      <c r="CB490" s="204">
        <v>0</v>
      </c>
      <c r="CC490" s="205">
        <f t="shared" si="75"/>
        <v>1456348</v>
      </c>
      <c r="CD490" s="288"/>
      <c r="CE490" s="288"/>
      <c r="CF490" s="288"/>
      <c r="CG490" s="288"/>
      <c r="CH490" s="288"/>
      <c r="CI490" s="288"/>
    </row>
    <row r="491" spans="1:87" s="293" customFormat="1">
      <c r="A491" s="323"/>
      <c r="B491" s="322"/>
      <c r="C491" s="306"/>
      <c r="D491" s="306"/>
      <c r="E491" s="306"/>
      <c r="F491" s="324" t="s">
        <v>1228</v>
      </c>
      <c r="G491" s="325" t="s">
        <v>1229</v>
      </c>
      <c r="H491" s="204">
        <v>0</v>
      </c>
      <c r="I491" s="204">
        <v>0</v>
      </c>
      <c r="J491" s="204">
        <v>0</v>
      </c>
      <c r="K491" s="204">
        <v>74200</v>
      </c>
      <c r="L491" s="204">
        <v>0</v>
      </c>
      <c r="M491" s="204">
        <v>0</v>
      </c>
      <c r="N491" s="204">
        <v>0</v>
      </c>
      <c r="O491" s="204">
        <v>0</v>
      </c>
      <c r="P491" s="204">
        <v>0</v>
      </c>
      <c r="Q491" s="204">
        <v>0</v>
      </c>
      <c r="R491" s="204">
        <v>0</v>
      </c>
      <c r="S491" s="204">
        <v>0</v>
      </c>
      <c r="T491" s="204">
        <v>0</v>
      </c>
      <c r="U491" s="204">
        <v>0</v>
      </c>
      <c r="V491" s="204">
        <v>0</v>
      </c>
      <c r="W491" s="204">
        <v>0</v>
      </c>
      <c r="X491" s="204">
        <v>0</v>
      </c>
      <c r="Y491" s="204">
        <v>0</v>
      </c>
      <c r="Z491" s="204">
        <v>12000</v>
      </c>
      <c r="AA491" s="204">
        <v>0</v>
      </c>
      <c r="AB491" s="204">
        <v>18350</v>
      </c>
      <c r="AC491" s="204">
        <v>0</v>
      </c>
      <c r="AD491" s="204">
        <v>160000</v>
      </c>
      <c r="AE491" s="204">
        <v>0</v>
      </c>
      <c r="AF491" s="204">
        <v>0</v>
      </c>
      <c r="AG491" s="204">
        <v>0</v>
      </c>
      <c r="AH491" s="204">
        <v>0</v>
      </c>
      <c r="AI491" s="204">
        <v>0</v>
      </c>
      <c r="AJ491" s="204">
        <v>126880</v>
      </c>
      <c r="AK491" s="204">
        <v>27400</v>
      </c>
      <c r="AL491" s="204">
        <v>0</v>
      </c>
      <c r="AM491" s="204">
        <v>0</v>
      </c>
      <c r="AN491" s="204">
        <v>0</v>
      </c>
      <c r="AO491" s="204">
        <v>103300</v>
      </c>
      <c r="AP491" s="204">
        <v>0</v>
      </c>
      <c r="AQ491" s="204">
        <v>0</v>
      </c>
      <c r="AR491" s="204">
        <v>0</v>
      </c>
      <c r="AS491" s="204">
        <v>15000</v>
      </c>
      <c r="AT491" s="204">
        <v>0</v>
      </c>
      <c r="AU491" s="204">
        <v>50500</v>
      </c>
      <c r="AV491" s="204">
        <v>0</v>
      </c>
      <c r="AW491" s="204">
        <v>0</v>
      </c>
      <c r="AX491" s="204">
        <v>0</v>
      </c>
      <c r="AY491" s="204">
        <v>0</v>
      </c>
      <c r="AZ491" s="204">
        <v>0</v>
      </c>
      <c r="BA491" s="204">
        <v>0</v>
      </c>
      <c r="BB491" s="204">
        <v>0</v>
      </c>
      <c r="BC491" s="204">
        <v>0</v>
      </c>
      <c r="BD491" s="204">
        <v>0</v>
      </c>
      <c r="BE491" s="204">
        <v>12500</v>
      </c>
      <c r="BF491" s="204">
        <v>0</v>
      </c>
      <c r="BG491" s="204">
        <v>0</v>
      </c>
      <c r="BH491" s="204">
        <v>0</v>
      </c>
      <c r="BI491" s="204">
        <v>77700</v>
      </c>
      <c r="BJ491" s="204">
        <v>0</v>
      </c>
      <c r="BK491" s="204">
        <v>0</v>
      </c>
      <c r="BL491" s="204">
        <v>0</v>
      </c>
      <c r="BM491" s="204">
        <v>0</v>
      </c>
      <c r="BN491" s="204">
        <v>0</v>
      </c>
      <c r="BO491" s="204">
        <v>0</v>
      </c>
      <c r="BP491" s="204">
        <v>0</v>
      </c>
      <c r="BQ491" s="204">
        <v>188200</v>
      </c>
      <c r="BR491" s="204">
        <v>0</v>
      </c>
      <c r="BS491" s="204">
        <v>0</v>
      </c>
      <c r="BT491" s="204">
        <v>90110</v>
      </c>
      <c r="BU491" s="204">
        <v>0</v>
      </c>
      <c r="BV491" s="204">
        <v>0</v>
      </c>
      <c r="BW491" s="204">
        <v>0</v>
      </c>
      <c r="BX491" s="204">
        <v>0</v>
      </c>
      <c r="BY491" s="204">
        <v>0</v>
      </c>
      <c r="BZ491" s="204">
        <v>0</v>
      </c>
      <c r="CA491" s="204">
        <v>0</v>
      </c>
      <c r="CB491" s="204">
        <v>0</v>
      </c>
      <c r="CC491" s="205">
        <f t="shared" si="75"/>
        <v>956140</v>
      </c>
      <c r="CD491" s="288"/>
      <c r="CE491" s="288"/>
      <c r="CF491" s="288"/>
      <c r="CG491" s="288"/>
      <c r="CH491" s="288"/>
      <c r="CI491" s="288"/>
    </row>
    <row r="492" spans="1:87" s="293" customFormat="1">
      <c r="A492" s="323"/>
      <c r="B492" s="322"/>
      <c r="C492" s="306"/>
      <c r="D492" s="306"/>
      <c r="E492" s="306"/>
      <c r="F492" s="324" t="s">
        <v>1230</v>
      </c>
      <c r="G492" s="325" t="s">
        <v>1231</v>
      </c>
      <c r="H492" s="204">
        <v>0</v>
      </c>
      <c r="I492" s="204">
        <v>0</v>
      </c>
      <c r="J492" s="204">
        <v>0</v>
      </c>
      <c r="K492" s="204">
        <v>0</v>
      </c>
      <c r="L492" s="204">
        <v>0</v>
      </c>
      <c r="M492" s="204">
        <v>0</v>
      </c>
      <c r="N492" s="204">
        <v>0</v>
      </c>
      <c r="O492" s="204">
        <v>0</v>
      </c>
      <c r="P492" s="204">
        <v>0</v>
      </c>
      <c r="Q492" s="204">
        <v>0</v>
      </c>
      <c r="R492" s="204">
        <v>0</v>
      </c>
      <c r="S492" s="204">
        <v>0</v>
      </c>
      <c r="T492" s="204">
        <v>0</v>
      </c>
      <c r="U492" s="204">
        <v>0</v>
      </c>
      <c r="V492" s="204">
        <v>0</v>
      </c>
      <c r="W492" s="204">
        <v>0</v>
      </c>
      <c r="X492" s="204">
        <v>0</v>
      </c>
      <c r="Y492" s="204">
        <v>0</v>
      </c>
      <c r="Z492" s="204">
        <v>0</v>
      </c>
      <c r="AA492" s="204">
        <v>0</v>
      </c>
      <c r="AB492" s="204">
        <v>0</v>
      </c>
      <c r="AC492" s="204">
        <v>0</v>
      </c>
      <c r="AD492" s="204">
        <v>1800</v>
      </c>
      <c r="AE492" s="204">
        <v>0</v>
      </c>
      <c r="AF492" s="204">
        <v>0</v>
      </c>
      <c r="AG492" s="204">
        <v>0</v>
      </c>
      <c r="AH492" s="204">
        <v>0</v>
      </c>
      <c r="AI492" s="204">
        <v>0</v>
      </c>
      <c r="AJ492" s="204">
        <v>0</v>
      </c>
      <c r="AK492" s="204">
        <v>0</v>
      </c>
      <c r="AL492" s="204">
        <v>0</v>
      </c>
      <c r="AM492" s="204">
        <v>0</v>
      </c>
      <c r="AN492" s="204">
        <v>0</v>
      </c>
      <c r="AO492" s="204">
        <v>0</v>
      </c>
      <c r="AP492" s="204">
        <v>0</v>
      </c>
      <c r="AQ492" s="204">
        <v>0</v>
      </c>
      <c r="AR492" s="204">
        <v>0</v>
      </c>
      <c r="AS492" s="204">
        <v>0</v>
      </c>
      <c r="AT492" s="204">
        <v>0</v>
      </c>
      <c r="AU492" s="204">
        <v>0</v>
      </c>
      <c r="AV492" s="204">
        <v>0</v>
      </c>
      <c r="AW492" s="204">
        <v>0</v>
      </c>
      <c r="AX492" s="204">
        <v>0</v>
      </c>
      <c r="AY492" s="204">
        <v>0</v>
      </c>
      <c r="AZ492" s="204">
        <v>0</v>
      </c>
      <c r="BA492" s="204">
        <v>0</v>
      </c>
      <c r="BB492" s="204">
        <v>0</v>
      </c>
      <c r="BC492" s="204">
        <v>0</v>
      </c>
      <c r="BD492" s="204">
        <v>0</v>
      </c>
      <c r="BE492" s="204">
        <v>0</v>
      </c>
      <c r="BF492" s="204">
        <v>0</v>
      </c>
      <c r="BG492" s="204">
        <v>0</v>
      </c>
      <c r="BH492" s="204">
        <v>0</v>
      </c>
      <c r="BI492" s="204">
        <v>0</v>
      </c>
      <c r="BJ492" s="204">
        <v>0</v>
      </c>
      <c r="BK492" s="204">
        <v>0</v>
      </c>
      <c r="BL492" s="204">
        <v>0</v>
      </c>
      <c r="BM492" s="204">
        <v>0</v>
      </c>
      <c r="BN492" s="204">
        <v>0</v>
      </c>
      <c r="BO492" s="204">
        <v>0</v>
      </c>
      <c r="BP492" s="204">
        <v>0</v>
      </c>
      <c r="BQ492" s="204">
        <v>0</v>
      </c>
      <c r="BR492" s="204">
        <v>0</v>
      </c>
      <c r="BS492" s="204">
        <v>0</v>
      </c>
      <c r="BT492" s="204">
        <v>0</v>
      </c>
      <c r="BU492" s="204">
        <v>0</v>
      </c>
      <c r="BV492" s="204">
        <v>0</v>
      </c>
      <c r="BW492" s="204">
        <v>0</v>
      </c>
      <c r="BX492" s="204">
        <v>0</v>
      </c>
      <c r="BY492" s="204">
        <v>0</v>
      </c>
      <c r="BZ492" s="204">
        <v>0</v>
      </c>
      <c r="CA492" s="204">
        <v>0</v>
      </c>
      <c r="CB492" s="204">
        <v>0</v>
      </c>
      <c r="CC492" s="205">
        <f t="shared" si="75"/>
        <v>1800</v>
      </c>
      <c r="CD492" s="288"/>
      <c r="CE492" s="288"/>
      <c r="CF492" s="288"/>
      <c r="CG492" s="288"/>
      <c r="CH492" s="288"/>
      <c r="CI492" s="288"/>
    </row>
    <row r="493" spans="1:87" s="293" customFormat="1">
      <c r="A493" s="323"/>
      <c r="B493" s="322"/>
      <c r="C493" s="306"/>
      <c r="D493" s="306"/>
      <c r="E493" s="306"/>
      <c r="F493" s="324" t="s">
        <v>1232</v>
      </c>
      <c r="G493" s="325" t="s">
        <v>1233</v>
      </c>
      <c r="H493" s="250">
        <v>0</v>
      </c>
      <c r="I493" s="250">
        <v>0</v>
      </c>
      <c r="J493" s="250">
        <v>0</v>
      </c>
      <c r="K493" s="250">
        <v>0</v>
      </c>
      <c r="L493" s="250">
        <v>0</v>
      </c>
      <c r="M493" s="250">
        <v>0</v>
      </c>
      <c r="N493" s="250">
        <v>0</v>
      </c>
      <c r="O493" s="250">
        <v>0</v>
      </c>
      <c r="P493" s="250">
        <v>0</v>
      </c>
      <c r="Q493" s="250">
        <v>0</v>
      </c>
      <c r="R493" s="250">
        <v>0</v>
      </c>
      <c r="S493" s="250">
        <v>0</v>
      </c>
      <c r="T493" s="250">
        <v>0</v>
      </c>
      <c r="U493" s="250">
        <v>0</v>
      </c>
      <c r="V493" s="250">
        <v>0</v>
      </c>
      <c r="W493" s="250">
        <v>0</v>
      </c>
      <c r="X493" s="250">
        <v>0</v>
      </c>
      <c r="Y493" s="250">
        <v>0</v>
      </c>
      <c r="Z493" s="250">
        <v>0</v>
      </c>
      <c r="AA493" s="250">
        <v>0</v>
      </c>
      <c r="AB493" s="250">
        <v>0</v>
      </c>
      <c r="AC493" s="250">
        <v>0</v>
      </c>
      <c r="AD493" s="250">
        <v>0</v>
      </c>
      <c r="AE493" s="250">
        <v>0</v>
      </c>
      <c r="AF493" s="250">
        <v>0</v>
      </c>
      <c r="AG493" s="250">
        <v>0</v>
      </c>
      <c r="AH493" s="250">
        <v>0</v>
      </c>
      <c r="AI493" s="250">
        <v>0</v>
      </c>
      <c r="AJ493" s="250">
        <v>0</v>
      </c>
      <c r="AK493" s="250">
        <v>0</v>
      </c>
      <c r="AL493" s="250">
        <v>0</v>
      </c>
      <c r="AM493" s="250">
        <v>0</v>
      </c>
      <c r="AN493" s="250">
        <v>0</v>
      </c>
      <c r="AO493" s="250">
        <v>0</v>
      </c>
      <c r="AP493" s="250">
        <v>0</v>
      </c>
      <c r="AQ493" s="250">
        <v>0</v>
      </c>
      <c r="AR493" s="250">
        <v>0</v>
      </c>
      <c r="AS493" s="250">
        <v>0</v>
      </c>
      <c r="AT493" s="250">
        <v>0</v>
      </c>
      <c r="AU493" s="250">
        <v>0</v>
      </c>
      <c r="AV493" s="250">
        <v>0</v>
      </c>
      <c r="AW493" s="250">
        <v>0</v>
      </c>
      <c r="AX493" s="250">
        <v>0</v>
      </c>
      <c r="AY493" s="250">
        <v>0</v>
      </c>
      <c r="AZ493" s="250">
        <v>0</v>
      </c>
      <c r="BA493" s="250">
        <v>0</v>
      </c>
      <c r="BB493" s="250">
        <v>0</v>
      </c>
      <c r="BC493" s="250">
        <v>0</v>
      </c>
      <c r="BD493" s="250">
        <v>0</v>
      </c>
      <c r="BE493" s="250">
        <v>0</v>
      </c>
      <c r="BF493" s="250">
        <v>0</v>
      </c>
      <c r="BG493" s="250">
        <v>0</v>
      </c>
      <c r="BH493" s="250">
        <v>0</v>
      </c>
      <c r="BI493" s="250">
        <v>0</v>
      </c>
      <c r="BJ493" s="250">
        <v>0</v>
      </c>
      <c r="BK493" s="250">
        <v>0</v>
      </c>
      <c r="BL493" s="250">
        <v>0</v>
      </c>
      <c r="BM493" s="250">
        <v>0</v>
      </c>
      <c r="BN493" s="250">
        <v>0</v>
      </c>
      <c r="BO493" s="250">
        <v>0</v>
      </c>
      <c r="BP493" s="250">
        <v>0</v>
      </c>
      <c r="BQ493" s="250">
        <v>0</v>
      </c>
      <c r="BR493" s="250">
        <v>0</v>
      </c>
      <c r="BS493" s="250">
        <v>0</v>
      </c>
      <c r="BT493" s="250">
        <v>0</v>
      </c>
      <c r="BU493" s="250">
        <v>0</v>
      </c>
      <c r="BV493" s="250">
        <v>0</v>
      </c>
      <c r="BW493" s="250">
        <v>0</v>
      </c>
      <c r="BX493" s="250">
        <v>0</v>
      </c>
      <c r="BY493" s="250">
        <v>0</v>
      </c>
      <c r="BZ493" s="250">
        <v>0</v>
      </c>
      <c r="CA493" s="250">
        <v>0</v>
      </c>
      <c r="CB493" s="250">
        <v>0</v>
      </c>
      <c r="CC493" s="205">
        <f t="shared" si="75"/>
        <v>0</v>
      </c>
      <c r="CD493" s="288"/>
      <c r="CE493" s="288"/>
      <c r="CF493" s="288"/>
      <c r="CG493" s="288"/>
      <c r="CH493" s="288"/>
      <c r="CI493" s="288"/>
    </row>
    <row r="494" spans="1:87" s="293" customFormat="1">
      <c r="A494" s="323"/>
      <c r="B494" s="322"/>
      <c r="C494" s="306"/>
      <c r="D494" s="306"/>
      <c r="E494" s="306"/>
      <c r="F494" s="324" t="s">
        <v>1234</v>
      </c>
      <c r="G494" s="325" t="s">
        <v>1235</v>
      </c>
      <c r="H494" s="204">
        <v>0</v>
      </c>
      <c r="I494" s="204">
        <v>0</v>
      </c>
      <c r="J494" s="204">
        <v>0</v>
      </c>
      <c r="K494" s="204">
        <v>0</v>
      </c>
      <c r="L494" s="204">
        <v>0</v>
      </c>
      <c r="M494" s="204">
        <v>0</v>
      </c>
      <c r="N494" s="204">
        <v>0</v>
      </c>
      <c r="O494" s="204">
        <v>0</v>
      </c>
      <c r="P494" s="204">
        <v>0</v>
      </c>
      <c r="Q494" s="204">
        <v>0</v>
      </c>
      <c r="R494" s="204">
        <v>0</v>
      </c>
      <c r="S494" s="204">
        <v>0</v>
      </c>
      <c r="T494" s="204">
        <v>0</v>
      </c>
      <c r="U494" s="204">
        <v>0</v>
      </c>
      <c r="V494" s="204">
        <v>0</v>
      </c>
      <c r="W494" s="204">
        <v>0</v>
      </c>
      <c r="X494" s="204">
        <v>185750</v>
      </c>
      <c r="Y494" s="204">
        <v>0</v>
      </c>
      <c r="Z494" s="204">
        <v>0</v>
      </c>
      <c r="AA494" s="204">
        <v>0</v>
      </c>
      <c r="AB494" s="204">
        <v>0</v>
      </c>
      <c r="AC494" s="204">
        <v>0</v>
      </c>
      <c r="AD494" s="204">
        <v>0</v>
      </c>
      <c r="AE494" s="204">
        <v>0</v>
      </c>
      <c r="AF494" s="204">
        <v>0</v>
      </c>
      <c r="AG494" s="204">
        <v>0</v>
      </c>
      <c r="AH494" s="204">
        <v>0</v>
      </c>
      <c r="AI494" s="204">
        <v>0</v>
      </c>
      <c r="AJ494" s="204">
        <v>0</v>
      </c>
      <c r="AK494" s="204">
        <v>0</v>
      </c>
      <c r="AL494" s="204">
        <v>0</v>
      </c>
      <c r="AM494" s="204">
        <v>0</v>
      </c>
      <c r="AN494" s="204">
        <v>0</v>
      </c>
      <c r="AO494" s="204">
        <v>0</v>
      </c>
      <c r="AP494" s="204">
        <v>0</v>
      </c>
      <c r="AQ494" s="204">
        <v>0</v>
      </c>
      <c r="AR494" s="204">
        <v>0</v>
      </c>
      <c r="AS494" s="204">
        <v>0</v>
      </c>
      <c r="AT494" s="204">
        <v>0</v>
      </c>
      <c r="AU494" s="204">
        <v>21186460.129999999</v>
      </c>
      <c r="AV494" s="204">
        <v>0</v>
      </c>
      <c r="AW494" s="204">
        <v>0</v>
      </c>
      <c r="AX494" s="204">
        <v>0</v>
      </c>
      <c r="AY494" s="204">
        <v>0</v>
      </c>
      <c r="AZ494" s="204">
        <v>0</v>
      </c>
      <c r="BA494" s="204">
        <v>0</v>
      </c>
      <c r="BB494" s="204">
        <v>0</v>
      </c>
      <c r="BC494" s="204">
        <v>0</v>
      </c>
      <c r="BD494" s="204">
        <v>0</v>
      </c>
      <c r="BE494" s="204">
        <v>0</v>
      </c>
      <c r="BF494" s="204">
        <v>0</v>
      </c>
      <c r="BG494" s="204">
        <v>0</v>
      </c>
      <c r="BH494" s="204">
        <v>0</v>
      </c>
      <c r="BI494" s="204">
        <v>0</v>
      </c>
      <c r="BJ494" s="204">
        <v>0</v>
      </c>
      <c r="BK494" s="204">
        <v>0</v>
      </c>
      <c r="BL494" s="204">
        <v>0</v>
      </c>
      <c r="BM494" s="204">
        <v>0</v>
      </c>
      <c r="BN494" s="204">
        <v>0</v>
      </c>
      <c r="BO494" s="204">
        <v>0</v>
      </c>
      <c r="BP494" s="204">
        <v>0</v>
      </c>
      <c r="BQ494" s="204">
        <v>0</v>
      </c>
      <c r="BR494" s="204">
        <v>0</v>
      </c>
      <c r="BS494" s="204">
        <v>0</v>
      </c>
      <c r="BT494" s="204">
        <v>0</v>
      </c>
      <c r="BU494" s="204">
        <v>0</v>
      </c>
      <c r="BV494" s="204">
        <v>0</v>
      </c>
      <c r="BW494" s="204">
        <v>0</v>
      </c>
      <c r="BX494" s="204">
        <v>0</v>
      </c>
      <c r="BY494" s="204">
        <v>0</v>
      </c>
      <c r="BZ494" s="204">
        <v>0</v>
      </c>
      <c r="CA494" s="204">
        <v>0</v>
      </c>
      <c r="CB494" s="204">
        <v>0</v>
      </c>
      <c r="CC494" s="205">
        <f t="shared" si="75"/>
        <v>21372210.129999999</v>
      </c>
      <c r="CD494" s="288"/>
      <c r="CE494" s="288"/>
      <c r="CF494" s="288"/>
      <c r="CG494" s="288"/>
      <c r="CH494" s="288"/>
      <c r="CI494" s="288"/>
    </row>
    <row r="495" spans="1:87" s="293" customFormat="1">
      <c r="A495" s="323"/>
      <c r="B495" s="322"/>
      <c r="C495" s="306"/>
      <c r="D495" s="306"/>
      <c r="E495" s="306"/>
      <c r="F495" s="324" t="s">
        <v>1236</v>
      </c>
      <c r="G495" s="325" t="s">
        <v>1237</v>
      </c>
      <c r="H495" s="204">
        <v>0</v>
      </c>
      <c r="I495" s="204">
        <v>0</v>
      </c>
      <c r="J495" s="204">
        <v>0</v>
      </c>
      <c r="K495" s="204">
        <v>19862</v>
      </c>
      <c r="L495" s="204">
        <v>0</v>
      </c>
      <c r="M495" s="204">
        <v>0</v>
      </c>
      <c r="N495" s="204">
        <v>2824540</v>
      </c>
      <c r="O495" s="204">
        <v>0</v>
      </c>
      <c r="P495" s="204">
        <v>0</v>
      </c>
      <c r="Q495" s="204">
        <v>0</v>
      </c>
      <c r="R495" s="204">
        <v>0</v>
      </c>
      <c r="S495" s="204">
        <v>0</v>
      </c>
      <c r="T495" s="204">
        <v>0</v>
      </c>
      <c r="U495" s="204">
        <v>0</v>
      </c>
      <c r="V495" s="204">
        <v>0</v>
      </c>
      <c r="W495" s="204">
        <v>517844.22</v>
      </c>
      <c r="X495" s="204">
        <v>0</v>
      </c>
      <c r="Y495" s="204">
        <v>0</v>
      </c>
      <c r="Z495" s="204">
        <v>0</v>
      </c>
      <c r="AA495" s="204">
        <v>0</v>
      </c>
      <c r="AB495" s="204">
        <v>0</v>
      </c>
      <c r="AC495" s="204">
        <v>176111.55</v>
      </c>
      <c r="AD495" s="204">
        <v>134310.28</v>
      </c>
      <c r="AE495" s="204">
        <v>0</v>
      </c>
      <c r="AF495" s="204">
        <v>54237.1</v>
      </c>
      <c r="AG495" s="204">
        <v>0</v>
      </c>
      <c r="AH495" s="204">
        <v>0</v>
      </c>
      <c r="AI495" s="204">
        <v>0</v>
      </c>
      <c r="AJ495" s="204">
        <v>547154.31999999995</v>
      </c>
      <c r="AK495" s="204">
        <v>21138.5</v>
      </c>
      <c r="AL495" s="204">
        <v>114009.52</v>
      </c>
      <c r="AM495" s="204">
        <v>61864.26</v>
      </c>
      <c r="AN495" s="204">
        <v>763034.4</v>
      </c>
      <c r="AO495" s="204">
        <v>672329</v>
      </c>
      <c r="AP495" s="204">
        <v>57840.4</v>
      </c>
      <c r="AQ495" s="204">
        <v>91530.98</v>
      </c>
      <c r="AR495" s="204">
        <v>164680</v>
      </c>
      <c r="AS495" s="204">
        <v>160733.91</v>
      </c>
      <c r="AT495" s="204">
        <v>511328.23</v>
      </c>
      <c r="AU495" s="204">
        <v>0</v>
      </c>
      <c r="AV495" s="204">
        <v>0</v>
      </c>
      <c r="AW495" s="204">
        <v>0</v>
      </c>
      <c r="AX495" s="204">
        <v>0</v>
      </c>
      <c r="AY495" s="204">
        <v>0</v>
      </c>
      <c r="AZ495" s="204">
        <v>0</v>
      </c>
      <c r="BA495" s="204">
        <v>0</v>
      </c>
      <c r="BB495" s="204">
        <v>1475192.43</v>
      </c>
      <c r="BC495" s="204">
        <v>0</v>
      </c>
      <c r="BD495" s="204">
        <v>0</v>
      </c>
      <c r="BE495" s="204">
        <v>0</v>
      </c>
      <c r="BF495" s="204">
        <v>0</v>
      </c>
      <c r="BG495" s="204">
        <v>0</v>
      </c>
      <c r="BH495" s="204">
        <v>0</v>
      </c>
      <c r="BI495" s="204">
        <v>0</v>
      </c>
      <c r="BJ495" s="204">
        <v>10234</v>
      </c>
      <c r="BK495" s="204">
        <v>0</v>
      </c>
      <c r="BL495" s="204">
        <v>0</v>
      </c>
      <c r="BM495" s="204">
        <v>13319890.1</v>
      </c>
      <c r="BN495" s="204">
        <v>0</v>
      </c>
      <c r="BO495" s="204">
        <v>0</v>
      </c>
      <c r="BP495" s="204">
        <v>0</v>
      </c>
      <c r="BQ495" s="204">
        <v>0</v>
      </c>
      <c r="BR495" s="204">
        <v>0</v>
      </c>
      <c r="BS495" s="204">
        <v>0</v>
      </c>
      <c r="BT495" s="204">
        <v>1516187</v>
      </c>
      <c r="BU495" s="204">
        <v>0</v>
      </c>
      <c r="BV495" s="204">
        <v>0</v>
      </c>
      <c r="BW495" s="204">
        <v>0</v>
      </c>
      <c r="BX495" s="204">
        <v>0</v>
      </c>
      <c r="BY495" s="204">
        <v>510300</v>
      </c>
      <c r="BZ495" s="204">
        <v>0</v>
      </c>
      <c r="CA495" s="204">
        <v>0</v>
      </c>
      <c r="CB495" s="204">
        <v>0</v>
      </c>
      <c r="CC495" s="205">
        <f t="shared" si="75"/>
        <v>23724352.199999999</v>
      </c>
      <c r="CD495" s="288"/>
      <c r="CE495" s="288"/>
      <c r="CF495" s="288"/>
      <c r="CG495" s="288"/>
      <c r="CH495" s="288"/>
      <c r="CI495" s="288"/>
    </row>
    <row r="496" spans="1:87" s="293" customFormat="1">
      <c r="A496" s="323"/>
      <c r="B496" s="322"/>
      <c r="C496" s="306"/>
      <c r="D496" s="306"/>
      <c r="E496" s="306"/>
      <c r="F496" s="324" t="s">
        <v>1238</v>
      </c>
      <c r="G496" s="325" t="s">
        <v>1239</v>
      </c>
      <c r="H496" s="204">
        <v>0</v>
      </c>
      <c r="I496" s="204">
        <v>0</v>
      </c>
      <c r="J496" s="204">
        <v>0</v>
      </c>
      <c r="K496" s="204">
        <v>0</v>
      </c>
      <c r="L496" s="204">
        <v>0</v>
      </c>
      <c r="M496" s="204">
        <v>0</v>
      </c>
      <c r="N496" s="204">
        <v>0</v>
      </c>
      <c r="O496" s="204">
        <v>0</v>
      </c>
      <c r="P496" s="204">
        <v>0</v>
      </c>
      <c r="Q496" s="204">
        <v>0</v>
      </c>
      <c r="R496" s="204">
        <v>385270</v>
      </c>
      <c r="S496" s="204">
        <v>613670</v>
      </c>
      <c r="T496" s="204">
        <v>0</v>
      </c>
      <c r="U496" s="204">
        <v>1605560</v>
      </c>
      <c r="V496" s="204">
        <v>0</v>
      </c>
      <c r="W496" s="204">
        <v>485219.5</v>
      </c>
      <c r="X496" s="204">
        <v>0</v>
      </c>
      <c r="Y496" s="204">
        <v>330940</v>
      </c>
      <c r="Z496" s="204">
        <v>0</v>
      </c>
      <c r="AA496" s="204">
        <v>0</v>
      </c>
      <c r="AB496" s="204">
        <v>0</v>
      </c>
      <c r="AC496" s="204">
        <v>0</v>
      </c>
      <c r="AD496" s="204">
        <v>0</v>
      </c>
      <c r="AE496" s="204">
        <v>0</v>
      </c>
      <c r="AF496" s="204">
        <v>0</v>
      </c>
      <c r="AG496" s="204">
        <v>0</v>
      </c>
      <c r="AH496" s="204">
        <v>0</v>
      </c>
      <c r="AI496" s="204">
        <v>0</v>
      </c>
      <c r="AJ496" s="204">
        <v>0</v>
      </c>
      <c r="AK496" s="204">
        <v>0</v>
      </c>
      <c r="AL496" s="204">
        <v>0</v>
      </c>
      <c r="AM496" s="204">
        <v>0</v>
      </c>
      <c r="AN496" s="204">
        <v>151941.75</v>
      </c>
      <c r="AO496" s="204">
        <v>0</v>
      </c>
      <c r="AP496" s="204">
        <v>0</v>
      </c>
      <c r="AQ496" s="204">
        <v>163235.5</v>
      </c>
      <c r="AR496" s="204">
        <v>0</v>
      </c>
      <c r="AS496" s="204">
        <v>0</v>
      </c>
      <c r="AT496" s="204">
        <v>0</v>
      </c>
      <c r="AU496" s="204">
        <v>0</v>
      </c>
      <c r="AV496" s="204">
        <v>0</v>
      </c>
      <c r="AW496" s="204">
        <v>245000</v>
      </c>
      <c r="AX496" s="204">
        <v>64370</v>
      </c>
      <c r="AY496" s="204">
        <v>0</v>
      </c>
      <c r="AZ496" s="204">
        <v>106230</v>
      </c>
      <c r="BA496" s="204">
        <v>0</v>
      </c>
      <c r="BB496" s="204">
        <v>0</v>
      </c>
      <c r="BC496" s="204">
        <v>0</v>
      </c>
      <c r="BD496" s="204">
        <v>176838</v>
      </c>
      <c r="BE496" s="204">
        <v>0</v>
      </c>
      <c r="BF496" s="204">
        <v>0</v>
      </c>
      <c r="BG496" s="204">
        <v>0</v>
      </c>
      <c r="BH496" s="204">
        <v>375870</v>
      </c>
      <c r="BI496" s="204">
        <v>0</v>
      </c>
      <c r="BJ496" s="204">
        <v>0</v>
      </c>
      <c r="BK496" s="204">
        <v>0</v>
      </c>
      <c r="BL496" s="204">
        <v>0</v>
      </c>
      <c r="BM496" s="204">
        <v>0</v>
      </c>
      <c r="BN496" s="204">
        <v>0</v>
      </c>
      <c r="BO496" s="204">
        <v>0</v>
      </c>
      <c r="BP496" s="204">
        <v>0</v>
      </c>
      <c r="BQ496" s="204">
        <v>0</v>
      </c>
      <c r="BR496" s="204">
        <v>0</v>
      </c>
      <c r="BS496" s="204">
        <v>0</v>
      </c>
      <c r="BT496" s="204">
        <v>0</v>
      </c>
      <c r="BU496" s="204">
        <v>0</v>
      </c>
      <c r="BV496" s="204">
        <v>0</v>
      </c>
      <c r="BW496" s="204">
        <v>0</v>
      </c>
      <c r="BX496" s="204">
        <v>0</v>
      </c>
      <c r="BY496" s="204">
        <v>0</v>
      </c>
      <c r="BZ496" s="204">
        <v>0</v>
      </c>
      <c r="CA496" s="204">
        <v>0</v>
      </c>
      <c r="CB496" s="204">
        <v>0</v>
      </c>
      <c r="CC496" s="205">
        <f t="shared" si="75"/>
        <v>4704144.75</v>
      </c>
      <c r="CD496" s="288"/>
      <c r="CE496" s="288"/>
      <c r="CF496" s="288"/>
      <c r="CG496" s="288"/>
      <c r="CH496" s="288"/>
      <c r="CI496" s="288"/>
    </row>
    <row r="497" spans="1:87" s="293" customFormat="1">
      <c r="A497" s="323"/>
      <c r="B497" s="322"/>
      <c r="C497" s="306"/>
      <c r="D497" s="306"/>
      <c r="E497" s="306"/>
      <c r="F497" s="324" t="s">
        <v>1240</v>
      </c>
      <c r="G497" s="325" t="s">
        <v>1613</v>
      </c>
      <c r="H497" s="204">
        <v>0</v>
      </c>
      <c r="I497" s="204">
        <v>0</v>
      </c>
      <c r="J497" s="204">
        <v>0</v>
      </c>
      <c r="K497" s="204">
        <v>0</v>
      </c>
      <c r="L497" s="204">
        <v>0</v>
      </c>
      <c r="M497" s="204">
        <v>0</v>
      </c>
      <c r="N497" s="204">
        <v>0</v>
      </c>
      <c r="O497" s="204">
        <v>0</v>
      </c>
      <c r="P497" s="204">
        <v>0</v>
      </c>
      <c r="Q497" s="204">
        <v>0</v>
      </c>
      <c r="R497" s="204">
        <v>0</v>
      </c>
      <c r="S497" s="204">
        <v>0</v>
      </c>
      <c r="T497" s="204">
        <v>0</v>
      </c>
      <c r="U497" s="204">
        <v>71</v>
      </c>
      <c r="V497" s="204">
        <v>0</v>
      </c>
      <c r="W497" s="204">
        <v>0</v>
      </c>
      <c r="X497" s="204">
        <v>0</v>
      </c>
      <c r="Y497" s="204">
        <v>0</v>
      </c>
      <c r="Z497" s="204">
        <v>0</v>
      </c>
      <c r="AA497" s="204">
        <v>27417.85</v>
      </c>
      <c r="AB497" s="204">
        <v>0</v>
      </c>
      <c r="AC497" s="204">
        <v>0</v>
      </c>
      <c r="AD497" s="204">
        <v>0</v>
      </c>
      <c r="AE497" s="204">
        <v>0</v>
      </c>
      <c r="AF497" s="204">
        <v>0</v>
      </c>
      <c r="AG497" s="204">
        <v>0</v>
      </c>
      <c r="AH497" s="204">
        <v>0</v>
      </c>
      <c r="AI497" s="204">
        <v>14373.7</v>
      </c>
      <c r="AJ497" s="204">
        <v>0</v>
      </c>
      <c r="AK497" s="204">
        <v>0</v>
      </c>
      <c r="AL497" s="204">
        <v>0</v>
      </c>
      <c r="AM497" s="204">
        <v>0</v>
      </c>
      <c r="AN497" s="204">
        <v>0</v>
      </c>
      <c r="AO497" s="204">
        <v>0</v>
      </c>
      <c r="AP497" s="204">
        <v>0</v>
      </c>
      <c r="AQ497" s="204">
        <v>0</v>
      </c>
      <c r="AR497" s="204">
        <v>0</v>
      </c>
      <c r="AS497" s="204">
        <v>0</v>
      </c>
      <c r="AT497" s="204">
        <v>0</v>
      </c>
      <c r="AU497" s="204">
        <v>0</v>
      </c>
      <c r="AV497" s="204">
        <v>0</v>
      </c>
      <c r="AW497" s="204">
        <v>0</v>
      </c>
      <c r="AX497" s="204">
        <v>0</v>
      </c>
      <c r="AY497" s="204">
        <v>0</v>
      </c>
      <c r="AZ497" s="204">
        <v>0</v>
      </c>
      <c r="BA497" s="204">
        <v>0</v>
      </c>
      <c r="BB497" s="204">
        <v>0</v>
      </c>
      <c r="BC497" s="204">
        <v>0</v>
      </c>
      <c r="BD497" s="204">
        <v>0</v>
      </c>
      <c r="BE497" s="204">
        <v>0</v>
      </c>
      <c r="BF497" s="204">
        <v>0</v>
      </c>
      <c r="BG497" s="204">
        <v>0</v>
      </c>
      <c r="BH497" s="204">
        <v>0</v>
      </c>
      <c r="BI497" s="204">
        <v>0</v>
      </c>
      <c r="BJ497" s="204">
        <v>0</v>
      </c>
      <c r="BK497" s="204">
        <v>0</v>
      </c>
      <c r="BL497" s="204">
        <v>0</v>
      </c>
      <c r="BM497" s="204">
        <v>0</v>
      </c>
      <c r="BN497" s="204">
        <v>0</v>
      </c>
      <c r="BO497" s="204">
        <v>0</v>
      </c>
      <c r="BP497" s="204">
        <v>0</v>
      </c>
      <c r="BQ497" s="204">
        <v>0</v>
      </c>
      <c r="BR497" s="204">
        <v>0</v>
      </c>
      <c r="BS497" s="204">
        <v>0</v>
      </c>
      <c r="BT497" s="204">
        <v>0</v>
      </c>
      <c r="BU497" s="204">
        <v>0</v>
      </c>
      <c r="BV497" s="204">
        <v>0</v>
      </c>
      <c r="BW497" s="204">
        <v>0</v>
      </c>
      <c r="BX497" s="204">
        <v>0</v>
      </c>
      <c r="BY497" s="204">
        <v>0</v>
      </c>
      <c r="BZ497" s="204">
        <v>0</v>
      </c>
      <c r="CA497" s="204">
        <v>0</v>
      </c>
      <c r="CB497" s="204">
        <v>0</v>
      </c>
      <c r="CC497" s="205">
        <f t="shared" si="75"/>
        <v>41862.550000000003</v>
      </c>
      <c r="CD497" s="288"/>
      <c r="CE497" s="288"/>
      <c r="CF497" s="288"/>
      <c r="CG497" s="288"/>
      <c r="CH497" s="288"/>
      <c r="CI497" s="288"/>
    </row>
    <row r="498" spans="1:87" s="293" customFormat="1">
      <c r="A498" s="323"/>
      <c r="B498" s="322"/>
      <c r="C498" s="306"/>
      <c r="D498" s="306"/>
      <c r="E498" s="306"/>
      <c r="F498" s="324" t="s">
        <v>1241</v>
      </c>
      <c r="G498" s="326" t="s">
        <v>1614</v>
      </c>
      <c r="H498" s="204">
        <v>425339.86</v>
      </c>
      <c r="I498" s="204">
        <v>0</v>
      </c>
      <c r="J498" s="204">
        <v>71632.2</v>
      </c>
      <c r="K498" s="204">
        <v>64587.32</v>
      </c>
      <c r="L498" s="204">
        <v>4024.3</v>
      </c>
      <c r="M498" s="204">
        <v>0</v>
      </c>
      <c r="N498" s="204">
        <v>0</v>
      </c>
      <c r="O498" s="204">
        <v>0</v>
      </c>
      <c r="P498" s="204">
        <v>0</v>
      </c>
      <c r="Q498" s="204">
        <v>674046.39</v>
      </c>
      <c r="R498" s="204">
        <v>0</v>
      </c>
      <c r="S498" s="204">
        <v>672</v>
      </c>
      <c r="T498" s="204">
        <v>0</v>
      </c>
      <c r="U498" s="204">
        <v>935.49</v>
      </c>
      <c r="V498" s="204">
        <v>0</v>
      </c>
      <c r="W498" s="204">
        <v>1756.04</v>
      </c>
      <c r="X498" s="204">
        <v>0</v>
      </c>
      <c r="Y498" s="204">
        <v>0</v>
      </c>
      <c r="Z498" s="204">
        <v>0</v>
      </c>
      <c r="AA498" s="204">
        <v>161617.25</v>
      </c>
      <c r="AB498" s="204">
        <v>0</v>
      </c>
      <c r="AC498" s="204">
        <v>0</v>
      </c>
      <c r="AD498" s="204">
        <v>0</v>
      </c>
      <c r="AE498" s="204">
        <v>0</v>
      </c>
      <c r="AF498" s="204">
        <v>0</v>
      </c>
      <c r="AG498" s="204">
        <v>0</v>
      </c>
      <c r="AH498" s="204">
        <v>0</v>
      </c>
      <c r="AI498" s="204">
        <v>2706676.02</v>
      </c>
      <c r="AJ498" s="204">
        <v>0</v>
      </c>
      <c r="AK498" s="204">
        <v>0</v>
      </c>
      <c r="AL498" s="204">
        <v>0</v>
      </c>
      <c r="AM498" s="204">
        <v>0</v>
      </c>
      <c r="AN498" s="204">
        <v>0</v>
      </c>
      <c r="AO498" s="204">
        <v>0</v>
      </c>
      <c r="AP498" s="204">
        <v>623.73</v>
      </c>
      <c r="AQ498" s="204">
        <v>7442.54</v>
      </c>
      <c r="AR498" s="204">
        <v>0</v>
      </c>
      <c r="AS498" s="204">
        <v>0</v>
      </c>
      <c r="AT498" s="204">
        <v>0</v>
      </c>
      <c r="AU498" s="204">
        <v>645477.91</v>
      </c>
      <c r="AV498" s="204">
        <v>0</v>
      </c>
      <c r="AW498" s="204">
        <v>0</v>
      </c>
      <c r="AX498" s="204">
        <v>0</v>
      </c>
      <c r="AY498" s="204">
        <v>0</v>
      </c>
      <c r="AZ498" s="204">
        <v>0</v>
      </c>
      <c r="BA498" s="204">
        <v>0</v>
      </c>
      <c r="BB498" s="204">
        <v>0</v>
      </c>
      <c r="BC498" s="204">
        <v>0</v>
      </c>
      <c r="BD498" s="204">
        <v>0</v>
      </c>
      <c r="BE498" s="204">
        <v>0</v>
      </c>
      <c r="BF498" s="204">
        <v>0</v>
      </c>
      <c r="BG498" s="204">
        <v>0</v>
      </c>
      <c r="BH498" s="204">
        <v>0</v>
      </c>
      <c r="BI498" s="204">
        <v>0</v>
      </c>
      <c r="BJ498" s="204">
        <v>0</v>
      </c>
      <c r="BK498" s="204">
        <v>0</v>
      </c>
      <c r="BL498" s="204">
        <v>0</v>
      </c>
      <c r="BM498" s="204">
        <v>0</v>
      </c>
      <c r="BN498" s="204">
        <v>0</v>
      </c>
      <c r="BO498" s="204">
        <v>0</v>
      </c>
      <c r="BP498" s="204">
        <v>0</v>
      </c>
      <c r="BQ498" s="204">
        <v>0</v>
      </c>
      <c r="BR498" s="204">
        <v>0</v>
      </c>
      <c r="BS498" s="204">
        <v>0</v>
      </c>
      <c r="BT498" s="204">
        <v>0</v>
      </c>
      <c r="BU498" s="204">
        <v>0</v>
      </c>
      <c r="BV498" s="204">
        <v>0</v>
      </c>
      <c r="BW498" s="204">
        <v>0</v>
      </c>
      <c r="BX498" s="204">
        <v>0</v>
      </c>
      <c r="BY498" s="204">
        <v>0</v>
      </c>
      <c r="BZ498" s="204">
        <v>0</v>
      </c>
      <c r="CA498" s="204">
        <v>0</v>
      </c>
      <c r="CB498" s="204">
        <v>0</v>
      </c>
      <c r="CC498" s="205">
        <f t="shared" si="75"/>
        <v>4764831.05</v>
      </c>
      <c r="CD498" s="288"/>
      <c r="CE498" s="288"/>
      <c r="CF498" s="288"/>
      <c r="CG498" s="288"/>
      <c r="CH498" s="288"/>
      <c r="CI498" s="288"/>
    </row>
    <row r="499" spans="1:87" s="293" customFormat="1">
      <c r="A499" s="323"/>
      <c r="B499" s="322"/>
      <c r="C499" s="306"/>
      <c r="D499" s="306"/>
      <c r="E499" s="306"/>
      <c r="F499" s="324" t="s">
        <v>1242</v>
      </c>
      <c r="G499" s="326" t="s">
        <v>1615</v>
      </c>
      <c r="H499" s="204">
        <v>0</v>
      </c>
      <c r="I499" s="204">
        <v>3199.95</v>
      </c>
      <c r="J499" s="204">
        <v>0</v>
      </c>
      <c r="K499" s="204">
        <v>0</v>
      </c>
      <c r="L499" s="204">
        <v>0</v>
      </c>
      <c r="M499" s="204">
        <v>0</v>
      </c>
      <c r="N499" s="204">
        <v>0</v>
      </c>
      <c r="O499" s="204">
        <v>0</v>
      </c>
      <c r="P499" s="204">
        <v>0</v>
      </c>
      <c r="Q499" s="204">
        <v>61.14</v>
      </c>
      <c r="R499" s="204">
        <v>0</v>
      </c>
      <c r="S499" s="204">
        <v>0</v>
      </c>
      <c r="T499" s="204">
        <v>0</v>
      </c>
      <c r="U499" s="204">
        <v>0</v>
      </c>
      <c r="V499" s="204">
        <v>0</v>
      </c>
      <c r="W499" s="204">
        <v>0</v>
      </c>
      <c r="X499" s="204">
        <v>278.5</v>
      </c>
      <c r="Y499" s="204">
        <v>0</v>
      </c>
      <c r="Z499" s="204">
        <v>0</v>
      </c>
      <c r="AA499" s="204">
        <v>1264</v>
      </c>
      <c r="AB499" s="204">
        <v>0</v>
      </c>
      <c r="AC499" s="204">
        <v>0</v>
      </c>
      <c r="AD499" s="204">
        <v>0</v>
      </c>
      <c r="AE499" s="204">
        <v>0</v>
      </c>
      <c r="AF499" s="204">
        <v>0</v>
      </c>
      <c r="AG499" s="204">
        <v>0</v>
      </c>
      <c r="AH499" s="204">
        <v>0</v>
      </c>
      <c r="AI499" s="204">
        <v>10206.5</v>
      </c>
      <c r="AJ499" s="204">
        <v>237572.59</v>
      </c>
      <c r="AK499" s="204">
        <v>0</v>
      </c>
      <c r="AL499" s="204">
        <v>0</v>
      </c>
      <c r="AM499" s="204">
        <v>0</v>
      </c>
      <c r="AN499" s="204">
        <v>0</v>
      </c>
      <c r="AO499" s="204">
        <v>0</v>
      </c>
      <c r="AP499" s="204">
        <v>0</v>
      </c>
      <c r="AQ499" s="204">
        <v>0</v>
      </c>
      <c r="AR499" s="204">
        <v>0</v>
      </c>
      <c r="AS499" s="204">
        <v>0</v>
      </c>
      <c r="AT499" s="204">
        <v>0</v>
      </c>
      <c r="AU499" s="204">
        <v>0</v>
      </c>
      <c r="AV499" s="204">
        <v>0</v>
      </c>
      <c r="AW499" s="204">
        <v>0</v>
      </c>
      <c r="AX499" s="204">
        <v>0</v>
      </c>
      <c r="AY499" s="204">
        <v>0</v>
      </c>
      <c r="AZ499" s="204">
        <v>0</v>
      </c>
      <c r="BA499" s="204">
        <v>0</v>
      </c>
      <c r="BB499" s="204">
        <v>0</v>
      </c>
      <c r="BC499" s="204">
        <v>0</v>
      </c>
      <c r="BD499" s="204">
        <v>0</v>
      </c>
      <c r="BE499" s="204">
        <v>0</v>
      </c>
      <c r="BF499" s="204">
        <v>0</v>
      </c>
      <c r="BG499" s="204">
        <v>0</v>
      </c>
      <c r="BH499" s="204">
        <v>0</v>
      </c>
      <c r="BI499" s="204">
        <v>0</v>
      </c>
      <c r="BJ499" s="204">
        <v>0</v>
      </c>
      <c r="BK499" s="204">
        <v>0</v>
      </c>
      <c r="BL499" s="204">
        <v>0</v>
      </c>
      <c r="BM499" s="204">
        <v>0</v>
      </c>
      <c r="BN499" s="204">
        <v>0</v>
      </c>
      <c r="BO499" s="204">
        <v>0</v>
      </c>
      <c r="BP499" s="204">
        <v>0</v>
      </c>
      <c r="BQ499" s="204">
        <v>0</v>
      </c>
      <c r="BR499" s="204">
        <v>0</v>
      </c>
      <c r="BS499" s="204">
        <v>0</v>
      </c>
      <c r="BT499" s="204">
        <v>0</v>
      </c>
      <c r="BU499" s="204">
        <v>0</v>
      </c>
      <c r="BV499" s="204">
        <v>0</v>
      </c>
      <c r="BW499" s="204">
        <v>0</v>
      </c>
      <c r="BX499" s="204">
        <v>0</v>
      </c>
      <c r="BY499" s="204">
        <v>64642</v>
      </c>
      <c r="BZ499" s="204">
        <v>0</v>
      </c>
      <c r="CA499" s="204">
        <v>0</v>
      </c>
      <c r="CB499" s="204">
        <v>0</v>
      </c>
      <c r="CC499" s="205">
        <f t="shared" si="75"/>
        <v>317224.68</v>
      </c>
      <c r="CD499" s="288"/>
      <c r="CE499" s="288"/>
      <c r="CF499" s="288"/>
      <c r="CG499" s="288"/>
      <c r="CH499" s="288"/>
      <c r="CI499" s="288"/>
    </row>
    <row r="500" spans="1:87" s="293" customFormat="1">
      <c r="A500" s="323"/>
      <c r="B500" s="322"/>
      <c r="C500" s="306"/>
      <c r="D500" s="306"/>
      <c r="E500" s="306"/>
      <c r="F500" s="324" t="s">
        <v>1243</v>
      </c>
      <c r="G500" s="326" t="s">
        <v>1616</v>
      </c>
      <c r="H500" s="204">
        <v>0</v>
      </c>
      <c r="I500" s="204">
        <v>397229.13</v>
      </c>
      <c r="J500" s="204">
        <v>0</v>
      </c>
      <c r="K500" s="204">
        <v>12319.89</v>
      </c>
      <c r="L500" s="204">
        <v>0</v>
      </c>
      <c r="M500" s="204">
        <v>78581.11</v>
      </c>
      <c r="N500" s="204">
        <v>0</v>
      </c>
      <c r="O500" s="204">
        <v>972443.43</v>
      </c>
      <c r="P500" s="204">
        <v>0</v>
      </c>
      <c r="Q500" s="204">
        <v>0</v>
      </c>
      <c r="R500" s="204">
        <v>0</v>
      </c>
      <c r="S500" s="204">
        <v>0</v>
      </c>
      <c r="T500" s="204">
        <v>0</v>
      </c>
      <c r="U500" s="204">
        <v>0</v>
      </c>
      <c r="V500" s="204">
        <v>0</v>
      </c>
      <c r="W500" s="204">
        <v>0</v>
      </c>
      <c r="X500" s="204">
        <v>0</v>
      </c>
      <c r="Y500" s="204">
        <v>23299</v>
      </c>
      <c r="Z500" s="204">
        <v>0</v>
      </c>
      <c r="AA500" s="204">
        <v>0</v>
      </c>
      <c r="AB500" s="204">
        <v>0</v>
      </c>
      <c r="AC500" s="204">
        <v>0</v>
      </c>
      <c r="AD500" s="204">
        <v>0</v>
      </c>
      <c r="AE500" s="204">
        <v>0</v>
      </c>
      <c r="AF500" s="204">
        <v>0</v>
      </c>
      <c r="AG500" s="204">
        <v>0</v>
      </c>
      <c r="AH500" s="204">
        <v>0</v>
      </c>
      <c r="AI500" s="204">
        <v>793241.72</v>
      </c>
      <c r="AJ500" s="204">
        <v>301260.05</v>
      </c>
      <c r="AK500" s="204">
        <v>0</v>
      </c>
      <c r="AL500" s="204">
        <v>0</v>
      </c>
      <c r="AM500" s="204">
        <v>0</v>
      </c>
      <c r="AN500" s="204">
        <v>0</v>
      </c>
      <c r="AO500" s="204">
        <v>0</v>
      </c>
      <c r="AP500" s="204">
        <v>0</v>
      </c>
      <c r="AQ500" s="204">
        <v>0</v>
      </c>
      <c r="AR500" s="204">
        <v>0</v>
      </c>
      <c r="AS500" s="204">
        <v>0</v>
      </c>
      <c r="AT500" s="204">
        <v>0</v>
      </c>
      <c r="AU500" s="204">
        <v>0</v>
      </c>
      <c r="AV500" s="204">
        <v>0</v>
      </c>
      <c r="AW500" s="204">
        <v>0</v>
      </c>
      <c r="AX500" s="204">
        <v>0</v>
      </c>
      <c r="AY500" s="204">
        <v>0</v>
      </c>
      <c r="AZ500" s="204">
        <v>0</v>
      </c>
      <c r="BA500" s="204">
        <v>0</v>
      </c>
      <c r="BB500" s="204">
        <v>0</v>
      </c>
      <c r="BC500" s="204">
        <v>0</v>
      </c>
      <c r="BD500" s="204">
        <v>0</v>
      </c>
      <c r="BE500" s="204">
        <v>0</v>
      </c>
      <c r="BF500" s="204">
        <v>0</v>
      </c>
      <c r="BG500" s="204">
        <v>0</v>
      </c>
      <c r="BH500" s="204">
        <v>0</v>
      </c>
      <c r="BI500" s="204">
        <v>0</v>
      </c>
      <c r="BJ500" s="204">
        <v>0</v>
      </c>
      <c r="BK500" s="204">
        <v>0</v>
      </c>
      <c r="BL500" s="204">
        <v>0</v>
      </c>
      <c r="BM500" s="204">
        <v>0</v>
      </c>
      <c r="BN500" s="204">
        <v>0</v>
      </c>
      <c r="BO500" s="204">
        <v>0</v>
      </c>
      <c r="BP500" s="204">
        <v>0</v>
      </c>
      <c r="BQ500" s="204">
        <v>0</v>
      </c>
      <c r="BR500" s="204">
        <v>0</v>
      </c>
      <c r="BS500" s="204">
        <v>0</v>
      </c>
      <c r="BT500" s="204">
        <v>0</v>
      </c>
      <c r="BU500" s="204">
        <v>0</v>
      </c>
      <c r="BV500" s="204">
        <v>0</v>
      </c>
      <c r="BW500" s="204">
        <v>0</v>
      </c>
      <c r="BX500" s="204">
        <v>0</v>
      </c>
      <c r="BY500" s="204">
        <v>0</v>
      </c>
      <c r="BZ500" s="204">
        <v>0</v>
      </c>
      <c r="CA500" s="204">
        <v>0</v>
      </c>
      <c r="CB500" s="204">
        <v>0</v>
      </c>
      <c r="CC500" s="205">
        <f t="shared" si="75"/>
        <v>2578374.33</v>
      </c>
      <c r="CD500" s="288"/>
      <c r="CE500" s="288"/>
      <c r="CF500" s="288"/>
      <c r="CG500" s="288"/>
      <c r="CH500" s="288"/>
      <c r="CI500" s="288"/>
    </row>
    <row r="501" spans="1:87" s="293" customFormat="1">
      <c r="A501" s="323"/>
      <c r="B501" s="322"/>
      <c r="C501" s="306"/>
      <c r="D501" s="306"/>
      <c r="E501" s="306"/>
      <c r="F501" s="324" t="s">
        <v>1244</v>
      </c>
      <c r="G501" s="326" t="s">
        <v>1245</v>
      </c>
      <c r="H501" s="204">
        <v>0</v>
      </c>
      <c r="I501" s="204">
        <v>0</v>
      </c>
      <c r="J501" s="204">
        <v>0</v>
      </c>
      <c r="K501" s="204">
        <v>0</v>
      </c>
      <c r="L501" s="204">
        <v>0</v>
      </c>
      <c r="M501" s="204">
        <v>0</v>
      </c>
      <c r="N501" s="204">
        <v>-275020.5</v>
      </c>
      <c r="O501" s="204">
        <v>0</v>
      </c>
      <c r="P501" s="204">
        <v>0</v>
      </c>
      <c r="Q501" s="204">
        <v>0</v>
      </c>
      <c r="R501" s="204">
        <v>0</v>
      </c>
      <c r="S501" s="204">
        <v>0</v>
      </c>
      <c r="T501" s="204">
        <v>0</v>
      </c>
      <c r="U501" s="204">
        <v>-795.3</v>
      </c>
      <c r="V501" s="204">
        <v>0</v>
      </c>
      <c r="W501" s="204">
        <v>0</v>
      </c>
      <c r="X501" s="204">
        <v>0</v>
      </c>
      <c r="Y501" s="204">
        <v>0</v>
      </c>
      <c r="Z501" s="204">
        <v>-304468</v>
      </c>
      <c r="AA501" s="204">
        <v>0</v>
      </c>
      <c r="AB501" s="204">
        <v>0</v>
      </c>
      <c r="AC501" s="204">
        <v>0</v>
      </c>
      <c r="AD501" s="204">
        <v>0</v>
      </c>
      <c r="AE501" s="204">
        <v>0</v>
      </c>
      <c r="AF501" s="204">
        <v>0</v>
      </c>
      <c r="AG501" s="204">
        <v>0</v>
      </c>
      <c r="AH501" s="204">
        <v>0</v>
      </c>
      <c r="AI501" s="204">
        <v>-767474.97</v>
      </c>
      <c r="AJ501" s="204">
        <v>0</v>
      </c>
      <c r="AK501" s="204">
        <v>0</v>
      </c>
      <c r="AL501" s="204">
        <v>0</v>
      </c>
      <c r="AM501" s="204">
        <v>0</v>
      </c>
      <c r="AN501" s="204">
        <v>0</v>
      </c>
      <c r="AO501" s="204">
        <v>0</v>
      </c>
      <c r="AP501" s="204">
        <v>0</v>
      </c>
      <c r="AQ501" s="204">
        <v>0</v>
      </c>
      <c r="AR501" s="204">
        <v>0</v>
      </c>
      <c r="AS501" s="204">
        <v>0</v>
      </c>
      <c r="AT501" s="204">
        <v>0</v>
      </c>
      <c r="AU501" s="204">
        <v>-31606</v>
      </c>
      <c r="AV501" s="204">
        <v>0</v>
      </c>
      <c r="AW501" s="204">
        <v>0</v>
      </c>
      <c r="AX501" s="204">
        <v>0</v>
      </c>
      <c r="AY501" s="204">
        <v>0</v>
      </c>
      <c r="AZ501" s="204">
        <v>0</v>
      </c>
      <c r="BA501" s="204">
        <v>0</v>
      </c>
      <c r="BB501" s="204">
        <v>0</v>
      </c>
      <c r="BC501" s="204">
        <v>0</v>
      </c>
      <c r="BD501" s="204">
        <v>0</v>
      </c>
      <c r="BE501" s="204">
        <v>0</v>
      </c>
      <c r="BF501" s="204">
        <v>0</v>
      </c>
      <c r="BG501" s="204">
        <v>0</v>
      </c>
      <c r="BH501" s="204">
        <v>0</v>
      </c>
      <c r="BI501" s="204">
        <v>0</v>
      </c>
      <c r="BJ501" s="204">
        <v>0</v>
      </c>
      <c r="BK501" s="204">
        <v>0</v>
      </c>
      <c r="BL501" s="204">
        <v>0</v>
      </c>
      <c r="BM501" s="204">
        <v>-231558</v>
      </c>
      <c r="BN501" s="204">
        <v>0</v>
      </c>
      <c r="BO501" s="204">
        <v>0</v>
      </c>
      <c r="BP501" s="204">
        <v>0</v>
      </c>
      <c r="BQ501" s="204">
        <v>0</v>
      </c>
      <c r="BR501" s="204">
        <v>0</v>
      </c>
      <c r="BS501" s="204">
        <v>0</v>
      </c>
      <c r="BT501" s="204">
        <v>-559544.81999999995</v>
      </c>
      <c r="BU501" s="204">
        <v>0</v>
      </c>
      <c r="BV501" s="204">
        <v>0</v>
      </c>
      <c r="BW501" s="204">
        <v>0</v>
      </c>
      <c r="BX501" s="204">
        <v>0</v>
      </c>
      <c r="BY501" s="204">
        <v>-2172</v>
      </c>
      <c r="BZ501" s="204">
        <v>0</v>
      </c>
      <c r="CA501" s="204">
        <v>0</v>
      </c>
      <c r="CB501" s="204">
        <v>0</v>
      </c>
      <c r="CC501" s="205">
        <f t="shared" si="75"/>
        <v>-2172639.59</v>
      </c>
      <c r="CD501" s="288"/>
      <c r="CE501" s="288"/>
      <c r="CF501" s="288"/>
      <c r="CG501" s="288"/>
      <c r="CH501" s="288"/>
      <c r="CI501" s="288"/>
    </row>
    <row r="502" spans="1:87" s="293" customFormat="1">
      <c r="A502" s="323"/>
      <c r="B502" s="322"/>
      <c r="C502" s="306"/>
      <c r="D502" s="306"/>
      <c r="E502" s="306"/>
      <c r="F502" s="324" t="s">
        <v>1246</v>
      </c>
      <c r="G502" s="325" t="s">
        <v>1247</v>
      </c>
      <c r="H502" s="204">
        <v>0</v>
      </c>
      <c r="I502" s="204">
        <v>0</v>
      </c>
      <c r="J502" s="204">
        <v>0</v>
      </c>
      <c r="K502" s="204">
        <v>0</v>
      </c>
      <c r="L502" s="204">
        <v>0</v>
      </c>
      <c r="M502" s="204">
        <v>0</v>
      </c>
      <c r="N502" s="204">
        <v>0</v>
      </c>
      <c r="O502" s="204">
        <v>0</v>
      </c>
      <c r="P502" s="204">
        <v>0</v>
      </c>
      <c r="Q502" s="204">
        <v>0</v>
      </c>
      <c r="R502" s="204">
        <v>0</v>
      </c>
      <c r="S502" s="204">
        <v>0</v>
      </c>
      <c r="T502" s="204">
        <v>0</v>
      </c>
      <c r="U502" s="204">
        <v>0</v>
      </c>
      <c r="V502" s="204">
        <v>0</v>
      </c>
      <c r="W502" s="204">
        <v>0</v>
      </c>
      <c r="X502" s="204">
        <v>0</v>
      </c>
      <c r="Y502" s="204">
        <v>0</v>
      </c>
      <c r="Z502" s="204">
        <v>0</v>
      </c>
      <c r="AA502" s="204">
        <v>0</v>
      </c>
      <c r="AB502" s="204">
        <v>0</v>
      </c>
      <c r="AC502" s="204">
        <v>0</v>
      </c>
      <c r="AD502" s="204">
        <v>0</v>
      </c>
      <c r="AE502" s="204">
        <v>0</v>
      </c>
      <c r="AF502" s="204">
        <v>0</v>
      </c>
      <c r="AG502" s="204">
        <v>0</v>
      </c>
      <c r="AH502" s="204">
        <v>0</v>
      </c>
      <c r="AI502" s="204">
        <v>-173165</v>
      </c>
      <c r="AJ502" s="204">
        <v>0</v>
      </c>
      <c r="AK502" s="204">
        <v>0</v>
      </c>
      <c r="AL502" s="204">
        <v>0</v>
      </c>
      <c r="AM502" s="204">
        <v>0</v>
      </c>
      <c r="AN502" s="204">
        <v>0</v>
      </c>
      <c r="AO502" s="204">
        <v>0</v>
      </c>
      <c r="AP502" s="204">
        <v>0</v>
      </c>
      <c r="AQ502" s="204">
        <v>0</v>
      </c>
      <c r="AR502" s="204">
        <v>0</v>
      </c>
      <c r="AS502" s="204">
        <v>0</v>
      </c>
      <c r="AT502" s="204">
        <v>0</v>
      </c>
      <c r="AU502" s="204">
        <v>0</v>
      </c>
      <c r="AV502" s="204">
        <v>0</v>
      </c>
      <c r="AW502" s="204">
        <v>0</v>
      </c>
      <c r="AX502" s="204">
        <v>0</v>
      </c>
      <c r="AY502" s="204">
        <v>0</v>
      </c>
      <c r="AZ502" s="204">
        <v>0</v>
      </c>
      <c r="BA502" s="204">
        <v>0</v>
      </c>
      <c r="BB502" s="204">
        <v>0</v>
      </c>
      <c r="BC502" s="204">
        <v>0</v>
      </c>
      <c r="BD502" s="204">
        <v>0</v>
      </c>
      <c r="BE502" s="204">
        <v>0</v>
      </c>
      <c r="BF502" s="204">
        <v>0</v>
      </c>
      <c r="BG502" s="204">
        <v>0</v>
      </c>
      <c r="BH502" s="204">
        <v>0</v>
      </c>
      <c r="BI502" s="204">
        <v>0</v>
      </c>
      <c r="BJ502" s="204">
        <v>0</v>
      </c>
      <c r="BK502" s="204">
        <v>0</v>
      </c>
      <c r="BL502" s="204">
        <v>0</v>
      </c>
      <c r="BM502" s="204">
        <v>-17536.27</v>
      </c>
      <c r="BN502" s="204">
        <v>0</v>
      </c>
      <c r="BO502" s="204">
        <v>0</v>
      </c>
      <c r="BP502" s="204">
        <v>0</v>
      </c>
      <c r="BQ502" s="204">
        <v>0</v>
      </c>
      <c r="BR502" s="204">
        <v>0</v>
      </c>
      <c r="BS502" s="204">
        <v>0</v>
      </c>
      <c r="BT502" s="204">
        <v>-34784.67</v>
      </c>
      <c r="BU502" s="204">
        <v>0</v>
      </c>
      <c r="BV502" s="204">
        <v>0</v>
      </c>
      <c r="BW502" s="204">
        <v>0</v>
      </c>
      <c r="BX502" s="204">
        <v>0</v>
      </c>
      <c r="BY502" s="204">
        <v>0</v>
      </c>
      <c r="BZ502" s="204">
        <v>0</v>
      </c>
      <c r="CA502" s="204">
        <v>0</v>
      </c>
      <c r="CB502" s="204">
        <v>0</v>
      </c>
      <c r="CC502" s="205">
        <f t="shared" si="75"/>
        <v>-225485.94</v>
      </c>
      <c r="CD502" s="288"/>
      <c r="CE502" s="288"/>
      <c r="CF502" s="288"/>
      <c r="CG502" s="288"/>
      <c r="CH502" s="288"/>
      <c r="CI502" s="288"/>
    </row>
    <row r="503" spans="1:87" s="293" customFormat="1">
      <c r="A503" s="323"/>
      <c r="B503" s="322"/>
      <c r="C503" s="306"/>
      <c r="D503" s="306"/>
      <c r="E503" s="306"/>
      <c r="F503" s="324" t="s">
        <v>1248</v>
      </c>
      <c r="G503" s="327" t="s">
        <v>1760</v>
      </c>
      <c r="H503" s="204">
        <v>0</v>
      </c>
      <c r="I503" s="204">
        <v>-20665721.550000001</v>
      </c>
      <c r="J503" s="204">
        <v>0</v>
      </c>
      <c r="K503" s="204">
        <v>-212985.25</v>
      </c>
      <c r="L503" s="204">
        <v>-125115</v>
      </c>
      <c r="M503" s="204">
        <v>0</v>
      </c>
      <c r="N503" s="204">
        <v>-3326136.68</v>
      </c>
      <c r="O503" s="204">
        <v>-1058150.1399999999</v>
      </c>
      <c r="P503" s="204">
        <v>-1089164.55</v>
      </c>
      <c r="Q503" s="204">
        <v>0</v>
      </c>
      <c r="R503" s="204">
        <v>-759846.1</v>
      </c>
      <c r="S503" s="204">
        <v>-706365.38</v>
      </c>
      <c r="T503" s="204">
        <v>0</v>
      </c>
      <c r="U503" s="204">
        <v>0</v>
      </c>
      <c r="V503" s="204">
        <v>-112592.1</v>
      </c>
      <c r="W503" s="204">
        <v>0</v>
      </c>
      <c r="X503" s="204">
        <v>0</v>
      </c>
      <c r="Y503" s="204">
        <v>-1155836.22</v>
      </c>
      <c r="Z503" s="204">
        <v>-22500</v>
      </c>
      <c r="AA503" s="204">
        <v>-1920039.3</v>
      </c>
      <c r="AB503" s="204">
        <v>-317221.31</v>
      </c>
      <c r="AC503" s="204">
        <v>-4996490.7300000004</v>
      </c>
      <c r="AD503" s="204">
        <v>-2388346.08</v>
      </c>
      <c r="AE503" s="204">
        <v>-2332760.39</v>
      </c>
      <c r="AF503" s="204">
        <v>0</v>
      </c>
      <c r="AG503" s="204">
        <v>-982959.3</v>
      </c>
      <c r="AH503" s="204">
        <v>-2216103</v>
      </c>
      <c r="AI503" s="204">
        <v>0</v>
      </c>
      <c r="AJ503" s="204">
        <v>-650101.63</v>
      </c>
      <c r="AK503" s="204">
        <v>-254141.15</v>
      </c>
      <c r="AL503" s="204">
        <v>-290424.5</v>
      </c>
      <c r="AM503" s="204">
        <v>-358780.8</v>
      </c>
      <c r="AN503" s="204">
        <v>-154856.65</v>
      </c>
      <c r="AO503" s="204">
        <v>-388360.95</v>
      </c>
      <c r="AP503" s="204">
        <v>-30420.9</v>
      </c>
      <c r="AQ503" s="204">
        <v>-812516</v>
      </c>
      <c r="AR503" s="204">
        <v>-396602.2</v>
      </c>
      <c r="AS503" s="204">
        <v>-414491.89</v>
      </c>
      <c r="AT503" s="204">
        <v>-269130.25</v>
      </c>
      <c r="AU503" s="204">
        <v>-1839854.79</v>
      </c>
      <c r="AV503" s="204">
        <v>-118950.45</v>
      </c>
      <c r="AW503" s="204">
        <v>-1362407.35</v>
      </c>
      <c r="AX503" s="204">
        <v>-1791308.13</v>
      </c>
      <c r="AY503" s="204">
        <v>-517406.1</v>
      </c>
      <c r="AZ503" s="204">
        <v>0</v>
      </c>
      <c r="BA503" s="204">
        <v>-1177631.3999999999</v>
      </c>
      <c r="BB503" s="204">
        <v>-508263.3</v>
      </c>
      <c r="BC503" s="204">
        <v>-1272580.57</v>
      </c>
      <c r="BD503" s="204">
        <v>-4102417.85</v>
      </c>
      <c r="BE503" s="204">
        <v>-6306905.5999999996</v>
      </c>
      <c r="BF503" s="204">
        <v>-53295.95</v>
      </c>
      <c r="BG503" s="204">
        <v>-832836.45</v>
      </c>
      <c r="BH503" s="204">
        <v>-1159464.2801000001</v>
      </c>
      <c r="BI503" s="204">
        <v>-1352695.5</v>
      </c>
      <c r="BJ503" s="204">
        <v>0</v>
      </c>
      <c r="BK503" s="204">
        <v>-654417.94999999995</v>
      </c>
      <c r="BL503" s="204">
        <v>-330429</v>
      </c>
      <c r="BM503" s="204">
        <v>-2315099.04</v>
      </c>
      <c r="BN503" s="204">
        <v>-1708627.38</v>
      </c>
      <c r="BO503" s="204">
        <v>-3593593.03</v>
      </c>
      <c r="BP503" s="204">
        <v>-1152031.75</v>
      </c>
      <c r="BQ503" s="204">
        <v>-90651.6</v>
      </c>
      <c r="BR503" s="204">
        <v>-468567.5</v>
      </c>
      <c r="BS503" s="204">
        <v>-582500.57999999996</v>
      </c>
      <c r="BT503" s="204">
        <v>-11586071.49</v>
      </c>
      <c r="BU503" s="204">
        <v>-173171.95</v>
      </c>
      <c r="BV503" s="204">
        <v>-868347.79</v>
      </c>
      <c r="BW503" s="204">
        <v>-2904710.03</v>
      </c>
      <c r="BX503" s="204">
        <v>-2117548.7200000002</v>
      </c>
      <c r="BY503" s="204">
        <v>-2387225.81</v>
      </c>
      <c r="BZ503" s="204">
        <v>-442204.05</v>
      </c>
      <c r="CA503" s="204">
        <v>-1421208.08</v>
      </c>
      <c r="CB503" s="204">
        <v>-582028.39</v>
      </c>
      <c r="CC503" s="205">
        <f t="shared" si="75"/>
        <v>-104182611.86010002</v>
      </c>
      <c r="CD503" s="288"/>
      <c r="CE503" s="288"/>
      <c r="CF503" s="288"/>
      <c r="CG503" s="288"/>
      <c r="CH503" s="288"/>
      <c r="CI503" s="288"/>
    </row>
    <row r="504" spans="1:87" s="293" customFormat="1">
      <c r="A504" s="323"/>
      <c r="B504" s="322"/>
      <c r="C504" s="306"/>
      <c r="D504" s="306"/>
      <c r="E504" s="306"/>
      <c r="F504" s="324" t="s">
        <v>1249</v>
      </c>
      <c r="G504" s="325" t="s">
        <v>1761</v>
      </c>
      <c r="H504" s="204">
        <v>0</v>
      </c>
      <c r="I504" s="204">
        <v>0</v>
      </c>
      <c r="J504" s="204">
        <v>0</v>
      </c>
      <c r="K504" s="204">
        <v>-187433.1</v>
      </c>
      <c r="L504" s="204">
        <v>-40359.800000000003</v>
      </c>
      <c r="M504" s="204">
        <v>0</v>
      </c>
      <c r="N504" s="204">
        <v>0</v>
      </c>
      <c r="O504" s="204">
        <v>-1815534.31</v>
      </c>
      <c r="P504" s="204">
        <v>-330126.90000000002</v>
      </c>
      <c r="Q504" s="204">
        <v>0</v>
      </c>
      <c r="R504" s="204">
        <v>-388703.9</v>
      </c>
      <c r="S504" s="204">
        <v>-688818.4</v>
      </c>
      <c r="T504" s="204">
        <v>0</v>
      </c>
      <c r="U504" s="204">
        <v>0</v>
      </c>
      <c r="V504" s="204">
        <v>-21497.55</v>
      </c>
      <c r="W504" s="204">
        <v>0</v>
      </c>
      <c r="X504" s="204">
        <v>0</v>
      </c>
      <c r="Y504" s="204">
        <v>-365213.06</v>
      </c>
      <c r="Z504" s="204">
        <v>0</v>
      </c>
      <c r="AA504" s="204">
        <v>-1723625.38</v>
      </c>
      <c r="AB504" s="204">
        <v>-285918.65999999997</v>
      </c>
      <c r="AC504" s="204">
        <v>-11910560.4</v>
      </c>
      <c r="AD504" s="204">
        <v>-1161530.33</v>
      </c>
      <c r="AE504" s="204">
        <v>-1123494.23</v>
      </c>
      <c r="AF504" s="204">
        <v>0</v>
      </c>
      <c r="AG504" s="204">
        <v>-675571.6</v>
      </c>
      <c r="AH504" s="204">
        <v>-43224.05</v>
      </c>
      <c r="AI504" s="204">
        <v>0</v>
      </c>
      <c r="AJ504" s="204">
        <v>-127256.3</v>
      </c>
      <c r="AK504" s="204">
        <v>-44862.8</v>
      </c>
      <c r="AL504" s="204">
        <v>0</v>
      </c>
      <c r="AM504" s="204">
        <v>-32866.199999999997</v>
      </c>
      <c r="AN504" s="204">
        <v>-757338.1</v>
      </c>
      <c r="AO504" s="204">
        <v>-86962.05</v>
      </c>
      <c r="AP504" s="204">
        <v>-6424.85</v>
      </c>
      <c r="AQ504" s="204">
        <v>-388424.6</v>
      </c>
      <c r="AR504" s="204">
        <v>-180944.6</v>
      </c>
      <c r="AS504" s="204">
        <v>-213049.85</v>
      </c>
      <c r="AT504" s="204">
        <v>-43218.35</v>
      </c>
      <c r="AU504" s="204">
        <v>-26943603.34</v>
      </c>
      <c r="AV504" s="204">
        <v>-217303.95</v>
      </c>
      <c r="AW504" s="204">
        <v>0</v>
      </c>
      <c r="AX504" s="204">
        <v>-1159163.3999999999</v>
      </c>
      <c r="AY504" s="204">
        <v>-281441.3</v>
      </c>
      <c r="AZ504" s="204">
        <v>0</v>
      </c>
      <c r="BA504" s="204">
        <v>-944220.2</v>
      </c>
      <c r="BB504" s="204">
        <v>-1064270.75</v>
      </c>
      <c r="BC504" s="204">
        <v>-628279.65</v>
      </c>
      <c r="BD504" s="204">
        <v>-207564.95</v>
      </c>
      <c r="BE504" s="204">
        <v>-3740783.65</v>
      </c>
      <c r="BF504" s="204">
        <v>-44252.9</v>
      </c>
      <c r="BG504" s="204">
        <v>-29308.7</v>
      </c>
      <c r="BH504" s="204">
        <v>-1795142.5</v>
      </c>
      <c r="BI504" s="204">
        <v>-3224287.5</v>
      </c>
      <c r="BJ504" s="204">
        <v>0</v>
      </c>
      <c r="BK504" s="204">
        <v>-220600.45</v>
      </c>
      <c r="BL504" s="204">
        <v>-26926.799999999999</v>
      </c>
      <c r="BM504" s="204">
        <v>-1606156.46</v>
      </c>
      <c r="BN504" s="204">
        <v>-3363856.9</v>
      </c>
      <c r="BO504" s="204">
        <v>-811482.4</v>
      </c>
      <c r="BP504" s="204">
        <v>-181171.65</v>
      </c>
      <c r="BQ504" s="204">
        <v>-8108.1</v>
      </c>
      <c r="BR504" s="204">
        <v>-115332.8</v>
      </c>
      <c r="BS504" s="204">
        <v>-48520.3</v>
      </c>
      <c r="BT504" s="204">
        <v>-22158042.440000001</v>
      </c>
      <c r="BU504" s="204">
        <v>-326754.46000000002</v>
      </c>
      <c r="BV504" s="204">
        <v>-833346.45</v>
      </c>
      <c r="BW504" s="204">
        <v>-738016.19</v>
      </c>
      <c r="BX504" s="204">
        <v>-1239454.29</v>
      </c>
      <c r="BY504" s="204">
        <v>-2631301.4900000002</v>
      </c>
      <c r="BZ504" s="204">
        <v>-100109.72</v>
      </c>
      <c r="CA504" s="204">
        <v>-426267.85</v>
      </c>
      <c r="CB504" s="204">
        <v>-198557.96</v>
      </c>
      <c r="CC504" s="205">
        <f t="shared" si="75"/>
        <v>-97956588.86999999</v>
      </c>
      <c r="CD504" s="288"/>
      <c r="CE504" s="288"/>
      <c r="CF504" s="288"/>
      <c r="CG504" s="288"/>
      <c r="CH504" s="288"/>
      <c r="CI504" s="288"/>
    </row>
    <row r="505" spans="1:87" s="293" customFormat="1">
      <c r="A505" s="323"/>
      <c r="B505" s="322"/>
      <c r="C505" s="306"/>
      <c r="D505" s="306"/>
      <c r="E505" s="306"/>
      <c r="F505" s="324" t="s">
        <v>1250</v>
      </c>
      <c r="G505" s="325" t="s">
        <v>1762</v>
      </c>
      <c r="H505" s="204">
        <v>0</v>
      </c>
      <c r="I505" s="204">
        <v>0</v>
      </c>
      <c r="J505" s="204">
        <v>0</v>
      </c>
      <c r="K505" s="204">
        <v>0</v>
      </c>
      <c r="L505" s="204">
        <v>0</v>
      </c>
      <c r="M505" s="204">
        <v>0</v>
      </c>
      <c r="N505" s="204">
        <v>0</v>
      </c>
      <c r="O505" s="204">
        <v>0</v>
      </c>
      <c r="P505" s="204">
        <v>0</v>
      </c>
      <c r="Q505" s="204">
        <v>0</v>
      </c>
      <c r="R505" s="204">
        <v>0</v>
      </c>
      <c r="S505" s="204">
        <v>0</v>
      </c>
      <c r="T505" s="204">
        <v>0</v>
      </c>
      <c r="U505" s="204">
        <v>0</v>
      </c>
      <c r="V505" s="204">
        <v>0</v>
      </c>
      <c r="W505" s="204">
        <v>0</v>
      </c>
      <c r="X505" s="204">
        <v>0</v>
      </c>
      <c r="Y505" s="204">
        <v>0</v>
      </c>
      <c r="Z505" s="204">
        <v>0</v>
      </c>
      <c r="AA505" s="204">
        <v>0</v>
      </c>
      <c r="AB505" s="204">
        <v>0</v>
      </c>
      <c r="AC505" s="204">
        <v>0</v>
      </c>
      <c r="AD505" s="204">
        <v>0</v>
      </c>
      <c r="AE505" s="204">
        <v>0</v>
      </c>
      <c r="AF505" s="204">
        <v>0</v>
      </c>
      <c r="AG505" s="204">
        <v>0</v>
      </c>
      <c r="AH505" s="204">
        <v>0</v>
      </c>
      <c r="AI505" s="204">
        <v>0</v>
      </c>
      <c r="AJ505" s="204">
        <v>0</v>
      </c>
      <c r="AK505" s="204">
        <v>0</v>
      </c>
      <c r="AL505" s="204">
        <v>0</v>
      </c>
      <c r="AM505" s="204">
        <v>0</v>
      </c>
      <c r="AN505" s="204">
        <v>0</v>
      </c>
      <c r="AO505" s="204">
        <v>0</v>
      </c>
      <c r="AP505" s="204">
        <v>0</v>
      </c>
      <c r="AQ505" s="204">
        <v>0</v>
      </c>
      <c r="AR505" s="204">
        <v>0</v>
      </c>
      <c r="AS505" s="204">
        <v>0</v>
      </c>
      <c r="AT505" s="204">
        <v>0</v>
      </c>
      <c r="AU505" s="204">
        <v>24866</v>
      </c>
      <c r="AV505" s="204">
        <v>0</v>
      </c>
      <c r="AW505" s="204">
        <v>0</v>
      </c>
      <c r="AX505" s="204">
        <v>0</v>
      </c>
      <c r="AY505" s="204">
        <v>0</v>
      </c>
      <c r="AZ505" s="204">
        <v>0</v>
      </c>
      <c r="BA505" s="204">
        <v>0</v>
      </c>
      <c r="BB505" s="204">
        <v>0</v>
      </c>
      <c r="BC505" s="204">
        <v>0</v>
      </c>
      <c r="BD505" s="204">
        <v>0</v>
      </c>
      <c r="BE505" s="204">
        <v>0</v>
      </c>
      <c r="BF505" s="204">
        <v>0</v>
      </c>
      <c r="BG505" s="204">
        <v>0</v>
      </c>
      <c r="BH505" s="204">
        <v>0</v>
      </c>
      <c r="BI505" s="204">
        <v>0</v>
      </c>
      <c r="BJ505" s="204">
        <v>0</v>
      </c>
      <c r="BK505" s="204">
        <v>0</v>
      </c>
      <c r="BL505" s="204">
        <v>0</v>
      </c>
      <c r="BM505" s="204">
        <v>0</v>
      </c>
      <c r="BN505" s="204">
        <v>0</v>
      </c>
      <c r="BO505" s="204">
        <v>0</v>
      </c>
      <c r="BP505" s="204">
        <v>0</v>
      </c>
      <c r="BQ505" s="204">
        <v>0</v>
      </c>
      <c r="BR505" s="204">
        <v>0</v>
      </c>
      <c r="BS505" s="204">
        <v>0</v>
      </c>
      <c r="BT505" s="204">
        <v>3806886.08</v>
      </c>
      <c r="BU505" s="204">
        <v>0</v>
      </c>
      <c r="BV505" s="204">
        <v>0</v>
      </c>
      <c r="BW505" s="204">
        <v>0</v>
      </c>
      <c r="BX505" s="204">
        <v>0</v>
      </c>
      <c r="BY505" s="204">
        <v>1290390</v>
      </c>
      <c r="BZ505" s="204">
        <v>0</v>
      </c>
      <c r="CA505" s="204">
        <v>0</v>
      </c>
      <c r="CB505" s="204">
        <v>0</v>
      </c>
      <c r="CC505" s="205">
        <f t="shared" si="75"/>
        <v>5122142.08</v>
      </c>
      <c r="CD505" s="288"/>
      <c r="CE505" s="288"/>
      <c r="CF505" s="288"/>
      <c r="CG505" s="288"/>
      <c r="CH505" s="288"/>
      <c r="CI505" s="288"/>
    </row>
    <row r="506" spans="1:87" s="293" customFormat="1">
      <c r="A506" s="323"/>
      <c r="B506" s="322"/>
      <c r="C506" s="306"/>
      <c r="D506" s="306"/>
      <c r="E506" s="306"/>
      <c r="F506" s="324" t="s">
        <v>1251</v>
      </c>
      <c r="G506" s="325" t="s">
        <v>1763</v>
      </c>
      <c r="H506" s="204">
        <v>0</v>
      </c>
      <c r="I506" s="204">
        <v>0</v>
      </c>
      <c r="J506" s="204">
        <v>0</v>
      </c>
      <c r="K506" s="204">
        <v>0</v>
      </c>
      <c r="L506" s="204">
        <v>0</v>
      </c>
      <c r="M506" s="204">
        <v>0</v>
      </c>
      <c r="N506" s="204">
        <v>0</v>
      </c>
      <c r="O506" s="204">
        <v>0</v>
      </c>
      <c r="P506" s="204">
        <v>0</v>
      </c>
      <c r="Q506" s="204">
        <v>6760</v>
      </c>
      <c r="R506" s="204">
        <v>0</v>
      </c>
      <c r="S506" s="204">
        <v>0</v>
      </c>
      <c r="T506" s="204">
        <v>0</v>
      </c>
      <c r="U506" s="204">
        <v>0</v>
      </c>
      <c r="V506" s="204">
        <v>0</v>
      </c>
      <c r="W506" s="204">
        <v>0</v>
      </c>
      <c r="X506" s="204">
        <v>0</v>
      </c>
      <c r="Y506" s="204">
        <v>0</v>
      </c>
      <c r="Z506" s="204">
        <v>0</v>
      </c>
      <c r="AA506" s="204">
        <v>0</v>
      </c>
      <c r="AB506" s="204">
        <v>3000</v>
      </c>
      <c r="AC506" s="204">
        <v>0</v>
      </c>
      <c r="AD506" s="204">
        <v>0</v>
      </c>
      <c r="AE506" s="204">
        <v>0</v>
      </c>
      <c r="AF506" s="204">
        <v>0</v>
      </c>
      <c r="AG506" s="204">
        <v>1530585.77</v>
      </c>
      <c r="AH506" s="204">
        <v>0</v>
      </c>
      <c r="AI506" s="204">
        <v>0</v>
      </c>
      <c r="AJ506" s="204">
        <v>0</v>
      </c>
      <c r="AK506" s="204">
        <v>0</v>
      </c>
      <c r="AL506" s="204">
        <v>0</v>
      </c>
      <c r="AM506" s="204">
        <v>0</v>
      </c>
      <c r="AN506" s="204">
        <v>0</v>
      </c>
      <c r="AO506" s="204">
        <v>0</v>
      </c>
      <c r="AP506" s="204">
        <v>0</v>
      </c>
      <c r="AQ506" s="204">
        <v>0</v>
      </c>
      <c r="AR506" s="204">
        <v>0</v>
      </c>
      <c r="AS506" s="204">
        <v>0</v>
      </c>
      <c r="AT506" s="204">
        <v>0</v>
      </c>
      <c r="AU506" s="204">
        <v>0</v>
      </c>
      <c r="AV506" s="204">
        <v>0</v>
      </c>
      <c r="AW506" s="204">
        <v>0</v>
      </c>
      <c r="AX506" s="204">
        <v>0</v>
      </c>
      <c r="AY506" s="204">
        <v>0</v>
      </c>
      <c r="AZ506" s="204">
        <v>0</v>
      </c>
      <c r="BA506" s="204">
        <v>0</v>
      </c>
      <c r="BB506" s="204">
        <v>4083385.5</v>
      </c>
      <c r="BC506" s="204">
        <v>0</v>
      </c>
      <c r="BD506" s="204">
        <v>0</v>
      </c>
      <c r="BE506" s="204">
        <v>0</v>
      </c>
      <c r="BF506" s="204">
        <v>0</v>
      </c>
      <c r="BG506" s="204">
        <v>9621</v>
      </c>
      <c r="BH506" s="204">
        <v>0</v>
      </c>
      <c r="BI506" s="204">
        <v>0</v>
      </c>
      <c r="BJ506" s="204">
        <v>2634</v>
      </c>
      <c r="BK506" s="204">
        <v>0</v>
      </c>
      <c r="BL506" s="204">
        <v>0</v>
      </c>
      <c r="BM506" s="204">
        <v>203351.25</v>
      </c>
      <c r="BN506" s="204">
        <v>0</v>
      </c>
      <c r="BO506" s="204">
        <v>0</v>
      </c>
      <c r="BP506" s="204">
        <v>0</v>
      </c>
      <c r="BQ506" s="204">
        <v>0</v>
      </c>
      <c r="BR506" s="204">
        <v>84870</v>
      </c>
      <c r="BS506" s="204">
        <v>0</v>
      </c>
      <c r="BT506" s="204">
        <v>115000</v>
      </c>
      <c r="BU506" s="204">
        <v>0</v>
      </c>
      <c r="BV506" s="204">
        <v>0</v>
      </c>
      <c r="BW506" s="204">
        <v>0</v>
      </c>
      <c r="BX506" s="204">
        <v>0</v>
      </c>
      <c r="BY506" s="204">
        <v>11400</v>
      </c>
      <c r="BZ506" s="204">
        <v>0</v>
      </c>
      <c r="CA506" s="204">
        <v>0</v>
      </c>
      <c r="CB506" s="204">
        <v>0</v>
      </c>
      <c r="CC506" s="205">
        <f t="shared" si="75"/>
        <v>6050607.5199999996</v>
      </c>
      <c r="CD506" s="288"/>
      <c r="CE506" s="288"/>
      <c r="CF506" s="288"/>
      <c r="CG506" s="288"/>
      <c r="CH506" s="288"/>
      <c r="CI506" s="288"/>
    </row>
    <row r="507" spans="1:87" s="293" customFormat="1">
      <c r="A507" s="323"/>
      <c r="B507" s="322"/>
      <c r="C507" s="306"/>
      <c r="D507" s="306"/>
      <c r="E507" s="306"/>
      <c r="F507" s="324" t="s">
        <v>1252</v>
      </c>
      <c r="G507" s="325" t="s">
        <v>1253</v>
      </c>
      <c r="H507" s="204">
        <v>0</v>
      </c>
      <c r="I507" s="204">
        <v>27845</v>
      </c>
      <c r="J507" s="204">
        <v>1078070</v>
      </c>
      <c r="K507" s="204">
        <v>0</v>
      </c>
      <c r="L507" s="204">
        <v>0</v>
      </c>
      <c r="M507" s="204">
        <v>0</v>
      </c>
      <c r="N507" s="204">
        <v>2750205</v>
      </c>
      <c r="O507" s="204">
        <v>0</v>
      </c>
      <c r="P507" s="204">
        <v>0</v>
      </c>
      <c r="Q507" s="204">
        <v>0</v>
      </c>
      <c r="R507" s="204">
        <v>0</v>
      </c>
      <c r="S507" s="204">
        <v>0</v>
      </c>
      <c r="T507" s="204">
        <v>0</v>
      </c>
      <c r="U507" s="204">
        <v>7953</v>
      </c>
      <c r="V507" s="204">
        <v>0</v>
      </c>
      <c r="W507" s="204">
        <v>0</v>
      </c>
      <c r="X507" s="204">
        <v>0</v>
      </c>
      <c r="Y507" s="204">
        <v>0</v>
      </c>
      <c r="Z507" s="204">
        <v>6667703</v>
      </c>
      <c r="AA507" s="204">
        <v>0</v>
      </c>
      <c r="AB507" s="204">
        <v>0</v>
      </c>
      <c r="AC507" s="204">
        <v>0</v>
      </c>
      <c r="AD507" s="204">
        <v>0</v>
      </c>
      <c r="AE507" s="204">
        <v>0</v>
      </c>
      <c r="AF507" s="204">
        <v>0</v>
      </c>
      <c r="AG507" s="204">
        <v>0</v>
      </c>
      <c r="AH507" s="204">
        <v>26050</v>
      </c>
      <c r="AI507" s="204">
        <v>7674749.7000000002</v>
      </c>
      <c r="AJ507" s="204">
        <v>0</v>
      </c>
      <c r="AK507" s="204">
        <v>0</v>
      </c>
      <c r="AL507" s="204">
        <v>0</v>
      </c>
      <c r="AM507" s="204">
        <v>0</v>
      </c>
      <c r="AN507" s="204">
        <v>0</v>
      </c>
      <c r="AO507" s="204">
        <v>0</v>
      </c>
      <c r="AP507" s="204">
        <v>0</v>
      </c>
      <c r="AQ507" s="204">
        <v>0</v>
      </c>
      <c r="AR507" s="204">
        <v>0</v>
      </c>
      <c r="AS507" s="204">
        <v>0</v>
      </c>
      <c r="AT507" s="204">
        <v>0</v>
      </c>
      <c r="AU507" s="204">
        <v>316060</v>
      </c>
      <c r="AV507" s="204">
        <v>0</v>
      </c>
      <c r="AW507" s="204">
        <v>0</v>
      </c>
      <c r="AX507" s="204">
        <v>0</v>
      </c>
      <c r="AY507" s="204">
        <v>0</v>
      </c>
      <c r="AZ507" s="204">
        <v>0</v>
      </c>
      <c r="BA507" s="204">
        <v>0</v>
      </c>
      <c r="BB507" s="204">
        <v>313330</v>
      </c>
      <c r="BC507" s="204">
        <v>211706.5</v>
      </c>
      <c r="BD507" s="204">
        <v>0</v>
      </c>
      <c r="BE507" s="204">
        <v>0</v>
      </c>
      <c r="BF507" s="204">
        <v>0</v>
      </c>
      <c r="BG507" s="204">
        <v>1981</v>
      </c>
      <c r="BH507" s="204">
        <v>164390</v>
      </c>
      <c r="BI507" s="204">
        <v>0</v>
      </c>
      <c r="BJ507" s="204">
        <v>98390</v>
      </c>
      <c r="BK507" s="204">
        <v>0</v>
      </c>
      <c r="BL507" s="204">
        <v>0</v>
      </c>
      <c r="BM507" s="204">
        <v>2315580</v>
      </c>
      <c r="BN507" s="204">
        <v>27260</v>
      </c>
      <c r="BO507" s="204">
        <v>0</v>
      </c>
      <c r="BP507" s="204">
        <v>0</v>
      </c>
      <c r="BQ507" s="204">
        <v>0</v>
      </c>
      <c r="BR507" s="204">
        <v>0</v>
      </c>
      <c r="BS507" s="204">
        <v>0</v>
      </c>
      <c r="BT507" s="204">
        <v>5595448.2000000002</v>
      </c>
      <c r="BU507" s="204">
        <v>0</v>
      </c>
      <c r="BV507" s="204">
        <v>0</v>
      </c>
      <c r="BW507" s="204">
        <v>0</v>
      </c>
      <c r="BX507" s="204">
        <v>0</v>
      </c>
      <c r="BY507" s="204">
        <v>28920</v>
      </c>
      <c r="BZ507" s="204">
        <v>0</v>
      </c>
      <c r="CA507" s="204">
        <v>0</v>
      </c>
      <c r="CB507" s="204">
        <v>0</v>
      </c>
      <c r="CC507" s="205">
        <f t="shared" si="75"/>
        <v>27305641.399999999</v>
      </c>
      <c r="CD507" s="288"/>
      <c r="CE507" s="288"/>
      <c r="CF507" s="288"/>
      <c r="CG507" s="288"/>
      <c r="CH507" s="288"/>
      <c r="CI507" s="288"/>
    </row>
    <row r="508" spans="1:87" s="293" customFormat="1">
      <c r="A508" s="323"/>
      <c r="B508" s="322"/>
      <c r="C508" s="306"/>
      <c r="D508" s="306"/>
      <c r="E508" s="306"/>
      <c r="F508" s="324" t="s">
        <v>1254</v>
      </c>
      <c r="G508" s="325" t="s">
        <v>1255</v>
      </c>
      <c r="H508" s="204">
        <v>0</v>
      </c>
      <c r="I508" s="204">
        <v>0</v>
      </c>
      <c r="J508" s="204">
        <v>0</v>
      </c>
      <c r="K508" s="204">
        <v>0</v>
      </c>
      <c r="L508" s="204">
        <v>0</v>
      </c>
      <c r="M508" s="204">
        <v>0</v>
      </c>
      <c r="N508" s="204">
        <v>0</v>
      </c>
      <c r="O508" s="204">
        <v>0</v>
      </c>
      <c r="P508" s="204">
        <v>0</v>
      </c>
      <c r="Q508" s="204">
        <v>0</v>
      </c>
      <c r="R508" s="204">
        <v>0</v>
      </c>
      <c r="S508" s="204">
        <v>0</v>
      </c>
      <c r="T508" s="204">
        <v>0</v>
      </c>
      <c r="U508" s="204">
        <v>0</v>
      </c>
      <c r="V508" s="204">
        <v>0</v>
      </c>
      <c r="W508" s="204">
        <v>0</v>
      </c>
      <c r="X508" s="204">
        <v>0</v>
      </c>
      <c r="Y508" s="204">
        <v>0</v>
      </c>
      <c r="Z508" s="204">
        <v>0</v>
      </c>
      <c r="AA508" s="204">
        <v>0</v>
      </c>
      <c r="AB508" s="204">
        <v>0</v>
      </c>
      <c r="AC508" s="204">
        <v>0</v>
      </c>
      <c r="AD508" s="204">
        <v>0</v>
      </c>
      <c r="AE508" s="204">
        <v>0</v>
      </c>
      <c r="AF508" s="204">
        <v>0</v>
      </c>
      <c r="AG508" s="204">
        <v>0</v>
      </c>
      <c r="AH508" s="204">
        <v>0</v>
      </c>
      <c r="AI508" s="204">
        <v>0</v>
      </c>
      <c r="AJ508" s="204">
        <v>0</v>
      </c>
      <c r="AK508" s="204">
        <v>0</v>
      </c>
      <c r="AL508" s="204">
        <v>0</v>
      </c>
      <c r="AM508" s="204">
        <v>0</v>
      </c>
      <c r="AN508" s="204">
        <v>0</v>
      </c>
      <c r="AO508" s="204">
        <v>0</v>
      </c>
      <c r="AP508" s="204">
        <v>0</v>
      </c>
      <c r="AQ508" s="204">
        <v>0</v>
      </c>
      <c r="AR508" s="204">
        <v>0</v>
      </c>
      <c r="AS508" s="204">
        <v>0</v>
      </c>
      <c r="AT508" s="204">
        <v>0</v>
      </c>
      <c r="AU508" s="204">
        <v>0</v>
      </c>
      <c r="AV508" s="204">
        <v>0</v>
      </c>
      <c r="AW508" s="204">
        <v>0</v>
      </c>
      <c r="AX508" s="204">
        <v>0</v>
      </c>
      <c r="AY508" s="204">
        <v>0</v>
      </c>
      <c r="AZ508" s="204">
        <v>0</v>
      </c>
      <c r="BA508" s="204">
        <v>0</v>
      </c>
      <c r="BB508" s="204">
        <v>0</v>
      </c>
      <c r="BC508" s="204">
        <v>1960</v>
      </c>
      <c r="BD508" s="204">
        <v>0</v>
      </c>
      <c r="BE508" s="204">
        <v>0</v>
      </c>
      <c r="BF508" s="204">
        <v>0</v>
      </c>
      <c r="BG508" s="204">
        <v>1400</v>
      </c>
      <c r="BH508" s="204">
        <v>0</v>
      </c>
      <c r="BI508" s="204">
        <v>0</v>
      </c>
      <c r="BJ508" s="204">
        <v>0</v>
      </c>
      <c r="BK508" s="204">
        <v>0</v>
      </c>
      <c r="BL508" s="204">
        <v>0</v>
      </c>
      <c r="BM508" s="204">
        <v>0</v>
      </c>
      <c r="BN508" s="204">
        <v>0</v>
      </c>
      <c r="BO508" s="204">
        <v>0</v>
      </c>
      <c r="BP508" s="204">
        <v>0</v>
      </c>
      <c r="BQ508" s="204">
        <v>0</v>
      </c>
      <c r="BR508" s="204">
        <v>0</v>
      </c>
      <c r="BS508" s="204">
        <v>0</v>
      </c>
      <c r="BT508" s="204">
        <v>0</v>
      </c>
      <c r="BU508" s="204">
        <v>0</v>
      </c>
      <c r="BV508" s="204">
        <v>0</v>
      </c>
      <c r="BW508" s="204">
        <v>0</v>
      </c>
      <c r="BX508" s="204">
        <v>0</v>
      </c>
      <c r="BY508" s="204">
        <v>0</v>
      </c>
      <c r="BZ508" s="204">
        <v>0</v>
      </c>
      <c r="CA508" s="204">
        <v>0</v>
      </c>
      <c r="CB508" s="204">
        <v>0</v>
      </c>
      <c r="CC508" s="205">
        <f t="shared" si="75"/>
        <v>3360</v>
      </c>
      <c r="CD508" s="288"/>
      <c r="CE508" s="288"/>
      <c r="CF508" s="288"/>
      <c r="CG508" s="288"/>
      <c r="CH508" s="288"/>
      <c r="CI508" s="288"/>
    </row>
    <row r="509" spans="1:87" s="293" customFormat="1">
      <c r="A509" s="323"/>
      <c r="B509" s="322"/>
      <c r="C509" s="306"/>
      <c r="D509" s="306"/>
      <c r="E509" s="306"/>
      <c r="F509" s="324" t="s">
        <v>1256</v>
      </c>
      <c r="G509" s="325" t="s">
        <v>1257</v>
      </c>
      <c r="H509" s="204">
        <v>0</v>
      </c>
      <c r="I509" s="204">
        <v>96190</v>
      </c>
      <c r="J509" s="204">
        <v>13300</v>
      </c>
      <c r="K509" s="204">
        <v>42540</v>
      </c>
      <c r="L509" s="204">
        <v>0</v>
      </c>
      <c r="M509" s="204">
        <v>0</v>
      </c>
      <c r="N509" s="204">
        <v>1588351</v>
      </c>
      <c r="O509" s="204">
        <v>58640</v>
      </c>
      <c r="P509" s="204">
        <v>0</v>
      </c>
      <c r="Q509" s="204">
        <v>142830</v>
      </c>
      <c r="R509" s="204">
        <v>0</v>
      </c>
      <c r="S509" s="204">
        <v>0</v>
      </c>
      <c r="T509" s="204">
        <v>0</v>
      </c>
      <c r="U509" s="204">
        <v>0</v>
      </c>
      <c r="V509" s="204">
        <v>0</v>
      </c>
      <c r="W509" s="204">
        <v>55290</v>
      </c>
      <c r="X509" s="204">
        <v>0</v>
      </c>
      <c r="Y509" s="204">
        <v>75100</v>
      </c>
      <c r="Z509" s="204">
        <v>0</v>
      </c>
      <c r="AA509" s="204">
        <v>0</v>
      </c>
      <c r="AB509" s="204">
        <v>0</v>
      </c>
      <c r="AC509" s="204">
        <v>0</v>
      </c>
      <c r="AD509" s="204">
        <v>0</v>
      </c>
      <c r="AE509" s="204">
        <v>0</v>
      </c>
      <c r="AF509" s="204">
        <v>0</v>
      </c>
      <c r="AG509" s="204">
        <v>0</v>
      </c>
      <c r="AH509" s="204">
        <v>0</v>
      </c>
      <c r="AI509" s="204">
        <v>649990</v>
      </c>
      <c r="AJ509" s="204">
        <v>0</v>
      </c>
      <c r="AK509" s="204">
        <v>193490</v>
      </c>
      <c r="AL509" s="204">
        <v>0</v>
      </c>
      <c r="AM509" s="204">
        <v>0</v>
      </c>
      <c r="AN509" s="204">
        <v>172850</v>
      </c>
      <c r="AO509" s="204">
        <v>290675</v>
      </c>
      <c r="AP509" s="204">
        <v>13250</v>
      </c>
      <c r="AQ509" s="204">
        <v>172360</v>
      </c>
      <c r="AR509" s="204">
        <v>64120</v>
      </c>
      <c r="AS509" s="204">
        <v>59646</v>
      </c>
      <c r="AT509" s="204">
        <v>106250</v>
      </c>
      <c r="AU509" s="204">
        <v>367934</v>
      </c>
      <c r="AV509" s="204">
        <v>0</v>
      </c>
      <c r="AW509" s="204">
        <v>0</v>
      </c>
      <c r="AX509" s="204">
        <v>72400</v>
      </c>
      <c r="AY509" s="204">
        <v>0</v>
      </c>
      <c r="AZ509" s="204">
        <v>0</v>
      </c>
      <c r="BA509" s="204">
        <v>49480</v>
      </c>
      <c r="BB509" s="204">
        <v>26215</v>
      </c>
      <c r="BC509" s="204">
        <v>10924</v>
      </c>
      <c r="BD509" s="204">
        <v>4428</v>
      </c>
      <c r="BE509" s="204">
        <v>0</v>
      </c>
      <c r="BF509" s="204">
        <v>0</v>
      </c>
      <c r="BG509" s="204">
        <v>0</v>
      </c>
      <c r="BH509" s="204">
        <v>303154</v>
      </c>
      <c r="BI509" s="204">
        <v>94420</v>
      </c>
      <c r="BJ509" s="204">
        <v>25220</v>
      </c>
      <c r="BK509" s="204">
        <v>0</v>
      </c>
      <c r="BL509" s="204">
        <v>10720</v>
      </c>
      <c r="BM509" s="204">
        <v>100580</v>
      </c>
      <c r="BN509" s="204">
        <v>0</v>
      </c>
      <c r="BO509" s="204">
        <v>420918</v>
      </c>
      <c r="BP509" s="204">
        <v>42720</v>
      </c>
      <c r="BQ509" s="204">
        <v>0</v>
      </c>
      <c r="BR509" s="204">
        <v>0</v>
      </c>
      <c r="BS509" s="204">
        <v>23675</v>
      </c>
      <c r="BT509" s="204">
        <v>3534301</v>
      </c>
      <c r="BU509" s="204">
        <v>5955</v>
      </c>
      <c r="BV509" s="204">
        <v>282870</v>
      </c>
      <c r="BW509" s="204">
        <v>102500</v>
      </c>
      <c r="BX509" s="204">
        <v>109380</v>
      </c>
      <c r="BY509" s="204">
        <v>21800</v>
      </c>
      <c r="BZ509" s="204">
        <v>62535</v>
      </c>
      <c r="CA509" s="204">
        <v>0</v>
      </c>
      <c r="CB509" s="204">
        <v>77107.5</v>
      </c>
      <c r="CC509" s="205">
        <f t="shared" si="75"/>
        <v>9544108.5</v>
      </c>
      <c r="CD509" s="288"/>
      <c r="CE509" s="288"/>
      <c r="CF509" s="288"/>
      <c r="CG509" s="288"/>
      <c r="CH509" s="288"/>
      <c r="CI509" s="288"/>
    </row>
    <row r="510" spans="1:87" s="293" customFormat="1">
      <c r="A510" s="323"/>
      <c r="B510" s="322"/>
      <c r="C510" s="306"/>
      <c r="D510" s="306"/>
      <c r="E510" s="306"/>
      <c r="F510" s="324" t="s">
        <v>1258</v>
      </c>
      <c r="G510" s="325" t="s">
        <v>1259</v>
      </c>
      <c r="H510" s="204">
        <v>0</v>
      </c>
      <c r="I510" s="204">
        <v>0</v>
      </c>
      <c r="J510" s="204">
        <v>0</v>
      </c>
      <c r="K510" s="204">
        <v>0</v>
      </c>
      <c r="L510" s="204">
        <v>0</v>
      </c>
      <c r="M510" s="204">
        <v>0</v>
      </c>
      <c r="N510" s="204">
        <v>0</v>
      </c>
      <c r="O510" s="204">
        <v>6290</v>
      </c>
      <c r="P510" s="204">
        <v>0</v>
      </c>
      <c r="Q510" s="204">
        <v>0</v>
      </c>
      <c r="R510" s="204">
        <v>0</v>
      </c>
      <c r="S510" s="204">
        <v>66270</v>
      </c>
      <c r="T510" s="204">
        <v>0</v>
      </c>
      <c r="U510" s="204">
        <v>0</v>
      </c>
      <c r="V510" s="204">
        <v>0</v>
      </c>
      <c r="W510" s="204">
        <v>0</v>
      </c>
      <c r="X510" s="204">
        <v>0</v>
      </c>
      <c r="Y510" s="204">
        <v>4500</v>
      </c>
      <c r="Z510" s="204">
        <v>2386260</v>
      </c>
      <c r="AA510" s="204">
        <v>334985</v>
      </c>
      <c r="AB510" s="204">
        <v>268950</v>
      </c>
      <c r="AC510" s="204">
        <v>0</v>
      </c>
      <c r="AD510" s="204">
        <v>0</v>
      </c>
      <c r="AE510" s="204">
        <v>0</v>
      </c>
      <c r="AF510" s="204">
        <v>0</v>
      </c>
      <c r="AG510" s="204">
        <v>0</v>
      </c>
      <c r="AH510" s="204">
        <v>0</v>
      </c>
      <c r="AI510" s="204">
        <v>0</v>
      </c>
      <c r="AJ510" s="204">
        <v>0</v>
      </c>
      <c r="AK510" s="204">
        <v>0</v>
      </c>
      <c r="AL510" s="204">
        <v>0</v>
      </c>
      <c r="AM510" s="204">
        <v>0</v>
      </c>
      <c r="AN510" s="204">
        <v>0</v>
      </c>
      <c r="AO510" s="204">
        <v>0</v>
      </c>
      <c r="AP510" s="204">
        <v>0</v>
      </c>
      <c r="AQ510" s="204">
        <v>0</v>
      </c>
      <c r="AR510" s="204">
        <v>0</v>
      </c>
      <c r="AS510" s="204">
        <v>0</v>
      </c>
      <c r="AT510" s="204">
        <v>0</v>
      </c>
      <c r="AU510" s="204">
        <v>0</v>
      </c>
      <c r="AV510" s="204">
        <v>0</v>
      </c>
      <c r="AW510" s="204">
        <v>197958</v>
      </c>
      <c r="AX510" s="204">
        <v>40220</v>
      </c>
      <c r="AY510" s="204">
        <v>0</v>
      </c>
      <c r="AZ510" s="204">
        <v>259240</v>
      </c>
      <c r="BA510" s="204">
        <v>33035</v>
      </c>
      <c r="BB510" s="204">
        <v>0</v>
      </c>
      <c r="BC510" s="204">
        <v>0</v>
      </c>
      <c r="BD510" s="204">
        <v>0</v>
      </c>
      <c r="BE510" s="204">
        <v>0</v>
      </c>
      <c r="BF510" s="204">
        <v>49800</v>
      </c>
      <c r="BG510" s="204">
        <v>11480</v>
      </c>
      <c r="BH510" s="204">
        <v>432890</v>
      </c>
      <c r="BI510" s="204">
        <v>0</v>
      </c>
      <c r="BJ510" s="204">
        <v>114115</v>
      </c>
      <c r="BK510" s="204">
        <v>0</v>
      </c>
      <c r="BL510" s="204">
        <v>0</v>
      </c>
      <c r="BM510" s="204">
        <v>9845</v>
      </c>
      <c r="BN510" s="204">
        <v>44400</v>
      </c>
      <c r="BO510" s="204">
        <v>106343</v>
      </c>
      <c r="BP510" s="204">
        <v>0</v>
      </c>
      <c r="BQ510" s="204">
        <v>0</v>
      </c>
      <c r="BR510" s="204">
        <v>0</v>
      </c>
      <c r="BS510" s="204">
        <v>3930</v>
      </c>
      <c r="BT510" s="204">
        <v>47624</v>
      </c>
      <c r="BU510" s="204">
        <v>0</v>
      </c>
      <c r="BV510" s="204">
        <v>0</v>
      </c>
      <c r="BW510" s="204">
        <v>143495</v>
      </c>
      <c r="BX510" s="204">
        <v>42370</v>
      </c>
      <c r="BY510" s="204">
        <v>3550</v>
      </c>
      <c r="BZ510" s="204">
        <v>0</v>
      </c>
      <c r="CA510" s="204">
        <v>0</v>
      </c>
      <c r="CB510" s="204">
        <v>270</v>
      </c>
      <c r="CC510" s="205">
        <f t="shared" si="75"/>
        <v>4607820</v>
      </c>
      <c r="CD510" s="288"/>
      <c r="CE510" s="288"/>
      <c r="CF510" s="288"/>
      <c r="CG510" s="288"/>
      <c r="CH510" s="288"/>
      <c r="CI510" s="288"/>
    </row>
    <row r="511" spans="1:87" s="293" customFormat="1">
      <c r="A511" s="323"/>
      <c r="B511" s="322"/>
      <c r="C511" s="306"/>
      <c r="D511" s="306"/>
      <c r="E511" s="306"/>
      <c r="F511" s="324" t="s">
        <v>1260</v>
      </c>
      <c r="G511" s="325" t="s">
        <v>1261</v>
      </c>
      <c r="H511" s="204">
        <v>0</v>
      </c>
      <c r="I511" s="204">
        <v>0</v>
      </c>
      <c r="J511" s="204">
        <v>0</v>
      </c>
      <c r="K511" s="204">
        <v>0</v>
      </c>
      <c r="L511" s="204">
        <v>0</v>
      </c>
      <c r="M511" s="204">
        <v>0</v>
      </c>
      <c r="N511" s="204">
        <v>0</v>
      </c>
      <c r="O511" s="204">
        <v>0</v>
      </c>
      <c r="P511" s="204">
        <v>0</v>
      </c>
      <c r="Q511" s="204">
        <v>0</v>
      </c>
      <c r="R511" s="204">
        <v>0</v>
      </c>
      <c r="S511" s="204">
        <v>0</v>
      </c>
      <c r="T511" s="204">
        <v>0</v>
      </c>
      <c r="U511" s="204">
        <v>0</v>
      </c>
      <c r="V511" s="204">
        <v>0</v>
      </c>
      <c r="W511" s="204">
        <v>0</v>
      </c>
      <c r="X511" s="204">
        <v>0</v>
      </c>
      <c r="Y511" s="204">
        <v>0</v>
      </c>
      <c r="Z511" s="204">
        <v>0</v>
      </c>
      <c r="AA511" s="204">
        <v>0</v>
      </c>
      <c r="AB511" s="204">
        <v>0</v>
      </c>
      <c r="AC511" s="204">
        <v>0</v>
      </c>
      <c r="AD511" s="204">
        <v>0</v>
      </c>
      <c r="AE511" s="204">
        <v>0</v>
      </c>
      <c r="AF511" s="204">
        <v>0</v>
      </c>
      <c r="AG511" s="204">
        <v>0</v>
      </c>
      <c r="AH511" s="204">
        <v>0</v>
      </c>
      <c r="AI511" s="204">
        <v>1731650</v>
      </c>
      <c r="AJ511" s="204">
        <v>0</v>
      </c>
      <c r="AK511" s="204">
        <v>0</v>
      </c>
      <c r="AL511" s="204">
        <v>0</v>
      </c>
      <c r="AM511" s="204">
        <v>0</v>
      </c>
      <c r="AN511" s="204">
        <v>0</v>
      </c>
      <c r="AO511" s="204">
        <v>0</v>
      </c>
      <c r="AP511" s="204">
        <v>0</v>
      </c>
      <c r="AQ511" s="204">
        <v>0</v>
      </c>
      <c r="AR511" s="204">
        <v>0</v>
      </c>
      <c r="AS511" s="204">
        <v>0</v>
      </c>
      <c r="AT511" s="204">
        <v>0</v>
      </c>
      <c r="AU511" s="204">
        <v>0</v>
      </c>
      <c r="AV511" s="204">
        <v>0</v>
      </c>
      <c r="AW511" s="204">
        <v>0</v>
      </c>
      <c r="AX511" s="204">
        <v>0</v>
      </c>
      <c r="AY511" s="204">
        <v>0</v>
      </c>
      <c r="AZ511" s="204">
        <v>0</v>
      </c>
      <c r="BA511" s="204">
        <v>0</v>
      </c>
      <c r="BB511" s="204">
        <v>0</v>
      </c>
      <c r="BC511" s="204">
        <v>0</v>
      </c>
      <c r="BD511" s="204">
        <v>0</v>
      </c>
      <c r="BE511" s="204">
        <v>0</v>
      </c>
      <c r="BF511" s="204">
        <v>0</v>
      </c>
      <c r="BG511" s="204">
        <v>4377</v>
      </c>
      <c r="BH511" s="204">
        <v>0</v>
      </c>
      <c r="BI511" s="204">
        <v>0</v>
      </c>
      <c r="BJ511" s="204">
        <v>0</v>
      </c>
      <c r="BK511" s="204">
        <v>0</v>
      </c>
      <c r="BL511" s="204">
        <v>0</v>
      </c>
      <c r="BM511" s="204">
        <v>175362.72</v>
      </c>
      <c r="BN511" s="204">
        <v>0</v>
      </c>
      <c r="BO511" s="204">
        <v>10920.27</v>
      </c>
      <c r="BP511" s="204">
        <v>0</v>
      </c>
      <c r="BQ511" s="204">
        <v>0</v>
      </c>
      <c r="BR511" s="204">
        <v>0</v>
      </c>
      <c r="BS511" s="204">
        <v>0</v>
      </c>
      <c r="BT511" s="204">
        <v>347846.7</v>
      </c>
      <c r="BU511" s="204">
        <v>0</v>
      </c>
      <c r="BV511" s="204">
        <v>0</v>
      </c>
      <c r="BW511" s="204">
        <v>0</v>
      </c>
      <c r="BX511" s="204">
        <v>0</v>
      </c>
      <c r="BY511" s="204">
        <v>0</v>
      </c>
      <c r="BZ511" s="204">
        <v>0</v>
      </c>
      <c r="CA511" s="204">
        <v>0</v>
      </c>
      <c r="CB511" s="204">
        <v>0</v>
      </c>
      <c r="CC511" s="205">
        <f t="shared" si="75"/>
        <v>2270156.69</v>
      </c>
      <c r="CD511" s="288"/>
      <c r="CE511" s="288"/>
      <c r="CF511" s="288"/>
      <c r="CG511" s="288"/>
      <c r="CH511" s="288"/>
      <c r="CI511" s="288"/>
    </row>
    <row r="512" spans="1:87" s="293" customFormat="1">
      <c r="A512" s="323"/>
      <c r="B512" s="322"/>
      <c r="C512" s="306"/>
      <c r="D512" s="306"/>
      <c r="E512" s="306"/>
      <c r="F512" s="324" t="s">
        <v>1262</v>
      </c>
      <c r="G512" s="325" t="s">
        <v>1263</v>
      </c>
      <c r="H512" s="204">
        <v>0</v>
      </c>
      <c r="I512" s="204">
        <v>0</v>
      </c>
      <c r="J512" s="204">
        <v>0</v>
      </c>
      <c r="K512" s="204">
        <v>0</v>
      </c>
      <c r="L512" s="204">
        <v>0</v>
      </c>
      <c r="M512" s="204">
        <v>0</v>
      </c>
      <c r="N512" s="204">
        <v>0</v>
      </c>
      <c r="O512" s="204">
        <v>0</v>
      </c>
      <c r="P512" s="204">
        <v>0</v>
      </c>
      <c r="Q512" s="204">
        <v>0</v>
      </c>
      <c r="R512" s="204">
        <v>0</v>
      </c>
      <c r="S512" s="204">
        <v>0</v>
      </c>
      <c r="T512" s="204">
        <v>0</v>
      </c>
      <c r="U512" s="204">
        <v>0</v>
      </c>
      <c r="V512" s="204">
        <v>0</v>
      </c>
      <c r="W512" s="204">
        <v>0</v>
      </c>
      <c r="X512" s="204">
        <v>0</v>
      </c>
      <c r="Y512" s="204">
        <v>0</v>
      </c>
      <c r="Z512" s="204">
        <v>0</v>
      </c>
      <c r="AA512" s="204">
        <v>0</v>
      </c>
      <c r="AB512" s="204">
        <v>0</v>
      </c>
      <c r="AC512" s="204">
        <v>0</v>
      </c>
      <c r="AD512" s="204">
        <v>0</v>
      </c>
      <c r="AE512" s="204">
        <v>0</v>
      </c>
      <c r="AF512" s="204">
        <v>0</v>
      </c>
      <c r="AG512" s="204">
        <v>0</v>
      </c>
      <c r="AH512" s="204">
        <v>0</v>
      </c>
      <c r="AI512" s="204">
        <v>0</v>
      </c>
      <c r="AJ512" s="204">
        <v>0</v>
      </c>
      <c r="AK512" s="204">
        <v>0</v>
      </c>
      <c r="AL512" s="204">
        <v>0</v>
      </c>
      <c r="AM512" s="204">
        <v>0</v>
      </c>
      <c r="AN512" s="204">
        <v>0</v>
      </c>
      <c r="AO512" s="204">
        <v>0</v>
      </c>
      <c r="AP512" s="204">
        <v>0</v>
      </c>
      <c r="AQ512" s="204">
        <v>0</v>
      </c>
      <c r="AR512" s="204">
        <v>0</v>
      </c>
      <c r="AS512" s="204">
        <v>0</v>
      </c>
      <c r="AT512" s="204">
        <v>0</v>
      </c>
      <c r="AU512" s="204">
        <v>0</v>
      </c>
      <c r="AV512" s="204">
        <v>0</v>
      </c>
      <c r="AW512" s="204">
        <v>0</v>
      </c>
      <c r="AX512" s="204">
        <v>0</v>
      </c>
      <c r="AY512" s="204">
        <v>0</v>
      </c>
      <c r="AZ512" s="204">
        <v>0</v>
      </c>
      <c r="BA512" s="204">
        <v>0</v>
      </c>
      <c r="BB512" s="204">
        <v>0</v>
      </c>
      <c r="BC512" s="204">
        <v>0</v>
      </c>
      <c r="BD512" s="204">
        <v>0</v>
      </c>
      <c r="BE512" s="204">
        <v>0</v>
      </c>
      <c r="BF512" s="204">
        <v>0</v>
      </c>
      <c r="BG512" s="204">
        <v>0</v>
      </c>
      <c r="BH512" s="204">
        <v>0</v>
      </c>
      <c r="BI512" s="204">
        <v>0</v>
      </c>
      <c r="BJ512" s="204">
        <v>0</v>
      </c>
      <c r="BK512" s="204">
        <v>0</v>
      </c>
      <c r="BL512" s="204">
        <v>0</v>
      </c>
      <c r="BM512" s="204">
        <v>9000</v>
      </c>
      <c r="BN512" s="204">
        <v>0</v>
      </c>
      <c r="BO512" s="204">
        <v>0</v>
      </c>
      <c r="BP512" s="204">
        <v>0</v>
      </c>
      <c r="BQ512" s="204">
        <v>0</v>
      </c>
      <c r="BR512" s="204">
        <v>0</v>
      </c>
      <c r="BS512" s="204">
        <v>0</v>
      </c>
      <c r="BT512" s="204">
        <v>0</v>
      </c>
      <c r="BU512" s="204">
        <v>0</v>
      </c>
      <c r="BV512" s="204">
        <v>0</v>
      </c>
      <c r="BW512" s="204">
        <v>6355</v>
      </c>
      <c r="BX512" s="204">
        <v>0</v>
      </c>
      <c r="BY512" s="204">
        <v>0</v>
      </c>
      <c r="BZ512" s="204">
        <v>0</v>
      </c>
      <c r="CA512" s="204">
        <v>0</v>
      </c>
      <c r="CB512" s="204">
        <v>0</v>
      </c>
      <c r="CC512" s="205">
        <f t="shared" si="75"/>
        <v>15355</v>
      </c>
      <c r="CD512" s="288"/>
      <c r="CE512" s="288"/>
      <c r="CF512" s="288"/>
      <c r="CG512" s="288"/>
      <c r="CH512" s="288"/>
      <c r="CI512" s="288"/>
    </row>
    <row r="513" spans="1:87" s="293" customFormat="1">
      <c r="A513" s="323"/>
      <c r="B513" s="322"/>
      <c r="C513" s="306"/>
      <c r="D513" s="306"/>
      <c r="E513" s="306"/>
      <c r="F513" s="324" t="s">
        <v>1264</v>
      </c>
      <c r="G513" s="325" t="s">
        <v>1265</v>
      </c>
      <c r="H513" s="204">
        <v>0</v>
      </c>
      <c r="I513" s="204">
        <v>0</v>
      </c>
      <c r="J513" s="204">
        <v>0</v>
      </c>
      <c r="K513" s="204">
        <v>0</v>
      </c>
      <c r="L513" s="204">
        <v>0</v>
      </c>
      <c r="M513" s="204">
        <v>0</v>
      </c>
      <c r="N513" s="204">
        <v>0</v>
      </c>
      <c r="O513" s="204">
        <v>0</v>
      </c>
      <c r="P513" s="204">
        <v>0</v>
      </c>
      <c r="Q513" s="204">
        <v>0</v>
      </c>
      <c r="R513" s="204">
        <v>0</v>
      </c>
      <c r="S513" s="204">
        <v>0</v>
      </c>
      <c r="T513" s="204">
        <v>15860</v>
      </c>
      <c r="U513" s="204">
        <v>0</v>
      </c>
      <c r="V513" s="204">
        <v>0</v>
      </c>
      <c r="W513" s="204">
        <v>0</v>
      </c>
      <c r="X513" s="204">
        <v>0</v>
      </c>
      <c r="Y513" s="204">
        <v>0</v>
      </c>
      <c r="Z513" s="204">
        <v>0</v>
      </c>
      <c r="AA513" s="204">
        <v>0</v>
      </c>
      <c r="AB513" s="204">
        <v>0</v>
      </c>
      <c r="AC513" s="204">
        <v>0</v>
      </c>
      <c r="AD513" s="204">
        <v>0</v>
      </c>
      <c r="AE513" s="204">
        <v>0</v>
      </c>
      <c r="AF513" s="204">
        <v>0</v>
      </c>
      <c r="AG513" s="204">
        <v>0</v>
      </c>
      <c r="AH513" s="204">
        <v>0</v>
      </c>
      <c r="AI513" s="204">
        <v>0</v>
      </c>
      <c r="AJ513" s="204">
        <v>0</v>
      </c>
      <c r="AK513" s="204">
        <v>0</v>
      </c>
      <c r="AL513" s="204">
        <v>0</v>
      </c>
      <c r="AM513" s="204">
        <v>0</v>
      </c>
      <c r="AN513" s="204">
        <v>0</v>
      </c>
      <c r="AO513" s="204">
        <v>0</v>
      </c>
      <c r="AP513" s="204">
        <v>0</v>
      </c>
      <c r="AQ513" s="204">
        <v>0</v>
      </c>
      <c r="AR513" s="204">
        <v>0</v>
      </c>
      <c r="AS513" s="204">
        <v>0</v>
      </c>
      <c r="AT513" s="204">
        <v>0</v>
      </c>
      <c r="AU513" s="204">
        <v>0</v>
      </c>
      <c r="AV513" s="204">
        <v>0</v>
      </c>
      <c r="AW513" s="204">
        <v>0</v>
      </c>
      <c r="AX513" s="204">
        <v>0</v>
      </c>
      <c r="AY513" s="204">
        <v>0</v>
      </c>
      <c r="AZ513" s="204">
        <v>0</v>
      </c>
      <c r="BA513" s="204">
        <v>0</v>
      </c>
      <c r="BB513" s="204">
        <v>0</v>
      </c>
      <c r="BC513" s="204">
        <v>0</v>
      </c>
      <c r="BD513" s="204">
        <v>0</v>
      </c>
      <c r="BE513" s="204">
        <v>0</v>
      </c>
      <c r="BF513" s="204">
        <v>0</v>
      </c>
      <c r="BG513" s="204">
        <v>0</v>
      </c>
      <c r="BH513" s="204">
        <v>0</v>
      </c>
      <c r="BI513" s="204">
        <v>0</v>
      </c>
      <c r="BJ513" s="204">
        <v>0</v>
      </c>
      <c r="BK513" s="204">
        <v>0</v>
      </c>
      <c r="BL513" s="204">
        <v>0</v>
      </c>
      <c r="BM513" s="204">
        <v>0</v>
      </c>
      <c r="BN513" s="204">
        <v>0</v>
      </c>
      <c r="BO513" s="204">
        <v>0</v>
      </c>
      <c r="BP513" s="204">
        <v>0</v>
      </c>
      <c r="BQ513" s="204">
        <v>0</v>
      </c>
      <c r="BR513" s="204">
        <v>0</v>
      </c>
      <c r="BS513" s="204">
        <v>0</v>
      </c>
      <c r="BT513" s="204">
        <v>0</v>
      </c>
      <c r="BU513" s="204">
        <v>0</v>
      </c>
      <c r="BV513" s="204">
        <v>0</v>
      </c>
      <c r="BW513" s="204">
        <v>1170589</v>
      </c>
      <c r="BX513" s="204">
        <v>0</v>
      </c>
      <c r="BY513" s="204">
        <v>0</v>
      </c>
      <c r="BZ513" s="204">
        <v>0</v>
      </c>
      <c r="CA513" s="204">
        <v>0</v>
      </c>
      <c r="CB513" s="204">
        <v>0</v>
      </c>
      <c r="CC513" s="205">
        <f t="shared" si="75"/>
        <v>1186449</v>
      </c>
      <c r="CD513" s="288"/>
      <c r="CE513" s="288"/>
      <c r="CF513" s="288"/>
      <c r="CG513" s="288"/>
      <c r="CH513" s="288"/>
      <c r="CI513" s="288"/>
    </row>
    <row r="514" spans="1:87" s="293" customFormat="1">
      <c r="A514" s="323"/>
      <c r="B514" s="322"/>
      <c r="C514" s="306"/>
      <c r="D514" s="306"/>
      <c r="E514" s="306"/>
      <c r="F514" s="324" t="s">
        <v>1266</v>
      </c>
      <c r="G514" s="325" t="s">
        <v>1267</v>
      </c>
      <c r="H514" s="204">
        <v>0</v>
      </c>
      <c r="I514" s="204">
        <v>0</v>
      </c>
      <c r="J514" s="204">
        <v>0</v>
      </c>
      <c r="K514" s="204">
        <v>0</v>
      </c>
      <c r="L514" s="204">
        <v>0</v>
      </c>
      <c r="M514" s="204">
        <v>0</v>
      </c>
      <c r="N514" s="204">
        <v>0</v>
      </c>
      <c r="O514" s="204">
        <v>0</v>
      </c>
      <c r="P514" s="204">
        <v>0</v>
      </c>
      <c r="Q514" s="204">
        <v>0</v>
      </c>
      <c r="R514" s="204">
        <v>0</v>
      </c>
      <c r="S514" s="204">
        <v>0</v>
      </c>
      <c r="T514" s="204">
        <v>0</v>
      </c>
      <c r="U514" s="204">
        <v>0</v>
      </c>
      <c r="V514" s="204">
        <v>0</v>
      </c>
      <c r="W514" s="204">
        <v>0</v>
      </c>
      <c r="X514" s="204">
        <v>0</v>
      </c>
      <c r="Y514" s="204">
        <v>0</v>
      </c>
      <c r="Z514" s="204">
        <v>0</v>
      </c>
      <c r="AA514" s="204">
        <v>0</v>
      </c>
      <c r="AB514" s="204">
        <v>0</v>
      </c>
      <c r="AC514" s="204">
        <v>0</v>
      </c>
      <c r="AD514" s="204">
        <v>0</v>
      </c>
      <c r="AE514" s="204">
        <v>0</v>
      </c>
      <c r="AF514" s="204">
        <v>0</v>
      </c>
      <c r="AG514" s="204">
        <v>0</v>
      </c>
      <c r="AH514" s="204">
        <v>0</v>
      </c>
      <c r="AI514" s="204">
        <v>0</v>
      </c>
      <c r="AJ514" s="204">
        <v>0</v>
      </c>
      <c r="AK514" s="204">
        <v>0</v>
      </c>
      <c r="AL514" s="204">
        <v>0</v>
      </c>
      <c r="AM514" s="204">
        <v>0</v>
      </c>
      <c r="AN514" s="204">
        <v>0</v>
      </c>
      <c r="AO514" s="204">
        <v>0</v>
      </c>
      <c r="AP514" s="204">
        <v>0</v>
      </c>
      <c r="AQ514" s="204">
        <v>0</v>
      </c>
      <c r="AR514" s="204">
        <v>0</v>
      </c>
      <c r="AS514" s="204">
        <v>0</v>
      </c>
      <c r="AT514" s="204">
        <v>1293366</v>
      </c>
      <c r="AU514" s="204">
        <v>0</v>
      </c>
      <c r="AV514" s="204">
        <v>0</v>
      </c>
      <c r="AW514" s="204">
        <v>0</v>
      </c>
      <c r="AX514" s="204">
        <v>0</v>
      </c>
      <c r="AY514" s="204">
        <v>0</v>
      </c>
      <c r="AZ514" s="204">
        <v>0</v>
      </c>
      <c r="BA514" s="204">
        <v>0</v>
      </c>
      <c r="BB514" s="204">
        <v>0</v>
      </c>
      <c r="BC514" s="204">
        <v>0</v>
      </c>
      <c r="BD514" s="204">
        <v>0</v>
      </c>
      <c r="BE514" s="204">
        <v>0</v>
      </c>
      <c r="BF514" s="204">
        <v>0</v>
      </c>
      <c r="BG514" s="204">
        <v>0</v>
      </c>
      <c r="BH514" s="204">
        <v>0</v>
      </c>
      <c r="BI514" s="204">
        <v>0</v>
      </c>
      <c r="BJ514" s="204">
        <v>0</v>
      </c>
      <c r="BK514" s="204">
        <v>0</v>
      </c>
      <c r="BL514" s="204">
        <v>0</v>
      </c>
      <c r="BM514" s="204">
        <v>0</v>
      </c>
      <c r="BN514" s="204">
        <v>0</v>
      </c>
      <c r="BO514" s="204">
        <v>0</v>
      </c>
      <c r="BP514" s="204">
        <v>0</v>
      </c>
      <c r="BQ514" s="204">
        <v>0</v>
      </c>
      <c r="BR514" s="204">
        <v>0</v>
      </c>
      <c r="BS514" s="204">
        <v>0</v>
      </c>
      <c r="BT514" s="204">
        <v>0</v>
      </c>
      <c r="BU514" s="204">
        <v>0</v>
      </c>
      <c r="BV514" s="204">
        <v>0</v>
      </c>
      <c r="BW514" s="204">
        <v>249218</v>
      </c>
      <c r="BX514" s="204">
        <v>0</v>
      </c>
      <c r="BY514" s="204">
        <v>0</v>
      </c>
      <c r="BZ514" s="204">
        <v>0</v>
      </c>
      <c r="CA514" s="204">
        <v>0</v>
      </c>
      <c r="CB514" s="204">
        <v>0</v>
      </c>
      <c r="CC514" s="205">
        <f t="shared" si="75"/>
        <v>1542584</v>
      </c>
      <c r="CD514" s="288"/>
      <c r="CE514" s="288"/>
      <c r="CF514" s="288"/>
      <c r="CG514" s="288"/>
      <c r="CH514" s="288"/>
      <c r="CI514" s="288"/>
    </row>
    <row r="515" spans="1:87" s="293" customFormat="1">
      <c r="A515" s="323"/>
      <c r="B515" s="322"/>
      <c r="C515" s="306"/>
      <c r="D515" s="306"/>
      <c r="E515" s="306"/>
      <c r="F515" s="324" t="s">
        <v>1268</v>
      </c>
      <c r="G515" s="325" t="s">
        <v>1269</v>
      </c>
      <c r="H515" s="204">
        <v>3715473.36</v>
      </c>
      <c r="I515" s="204">
        <v>74495</v>
      </c>
      <c r="J515" s="204">
        <v>253089</v>
      </c>
      <c r="K515" s="204">
        <v>2535</v>
      </c>
      <c r="L515" s="204">
        <v>23824</v>
      </c>
      <c r="M515" s="204">
        <v>0</v>
      </c>
      <c r="N515" s="204">
        <v>90065.75</v>
      </c>
      <c r="O515" s="204">
        <v>1769</v>
      </c>
      <c r="P515" s="204">
        <v>1260</v>
      </c>
      <c r="Q515" s="204">
        <v>97132.5</v>
      </c>
      <c r="R515" s="204">
        <v>41330</v>
      </c>
      <c r="S515" s="204">
        <v>12191</v>
      </c>
      <c r="T515" s="204">
        <v>237325</v>
      </c>
      <c r="U515" s="204">
        <v>34249.5</v>
      </c>
      <c r="V515" s="204">
        <v>0</v>
      </c>
      <c r="W515" s="204">
        <v>0</v>
      </c>
      <c r="X515" s="204">
        <v>1804</v>
      </c>
      <c r="Y515" s="204">
        <v>0</v>
      </c>
      <c r="Z515" s="204">
        <v>137310</v>
      </c>
      <c r="AA515" s="204">
        <v>133241</v>
      </c>
      <c r="AB515" s="204">
        <v>50395.76</v>
      </c>
      <c r="AC515" s="204">
        <v>291639.95</v>
      </c>
      <c r="AD515" s="204">
        <v>0</v>
      </c>
      <c r="AE515" s="204">
        <v>0</v>
      </c>
      <c r="AF515" s="204">
        <v>805260.13</v>
      </c>
      <c r="AG515" s="204">
        <v>0</v>
      </c>
      <c r="AH515" s="204">
        <v>80194</v>
      </c>
      <c r="AI515" s="204">
        <v>167746</v>
      </c>
      <c r="AJ515" s="204">
        <v>123620</v>
      </c>
      <c r="AK515" s="204">
        <v>58739.85</v>
      </c>
      <c r="AL515" s="204">
        <v>0</v>
      </c>
      <c r="AM515" s="204">
        <v>0</v>
      </c>
      <c r="AN515" s="204">
        <v>55203</v>
      </c>
      <c r="AO515" s="204">
        <v>200</v>
      </c>
      <c r="AP515" s="204">
        <v>0</v>
      </c>
      <c r="AQ515" s="204">
        <v>0</v>
      </c>
      <c r="AR515" s="204">
        <v>0</v>
      </c>
      <c r="AS515" s="204">
        <v>8253.5</v>
      </c>
      <c r="AT515" s="204">
        <v>83943</v>
      </c>
      <c r="AU515" s="204">
        <v>34922.75</v>
      </c>
      <c r="AV515" s="204">
        <v>0</v>
      </c>
      <c r="AW515" s="204">
        <v>0</v>
      </c>
      <c r="AX515" s="204">
        <v>0</v>
      </c>
      <c r="AY515" s="204">
        <v>60079</v>
      </c>
      <c r="AZ515" s="204">
        <v>3986</v>
      </c>
      <c r="BA515" s="204">
        <v>399614</v>
      </c>
      <c r="BB515" s="204">
        <v>0</v>
      </c>
      <c r="BC515" s="204">
        <v>38990</v>
      </c>
      <c r="BD515" s="204">
        <v>845317</v>
      </c>
      <c r="BE515" s="204">
        <v>0</v>
      </c>
      <c r="BF515" s="204">
        <v>0</v>
      </c>
      <c r="BG515" s="204">
        <v>1828042.6</v>
      </c>
      <c r="BH515" s="204">
        <v>109535</v>
      </c>
      <c r="BI515" s="204">
        <v>16437.75</v>
      </c>
      <c r="BJ515" s="204">
        <v>24228</v>
      </c>
      <c r="BK515" s="204">
        <v>255958</v>
      </c>
      <c r="BL515" s="204">
        <v>48267</v>
      </c>
      <c r="BM515" s="204">
        <v>33292</v>
      </c>
      <c r="BN515" s="204">
        <v>0</v>
      </c>
      <c r="BO515" s="204">
        <v>331518</v>
      </c>
      <c r="BP515" s="204">
        <v>0</v>
      </c>
      <c r="BQ515" s="204">
        <v>0</v>
      </c>
      <c r="BR515" s="204">
        <v>0</v>
      </c>
      <c r="BS515" s="204">
        <v>0</v>
      </c>
      <c r="BT515" s="204">
        <v>177772</v>
      </c>
      <c r="BU515" s="204">
        <v>0</v>
      </c>
      <c r="BV515" s="204">
        <v>0</v>
      </c>
      <c r="BW515" s="204">
        <v>250</v>
      </c>
      <c r="BX515" s="204">
        <v>0</v>
      </c>
      <c r="BY515" s="204">
        <v>10458</v>
      </c>
      <c r="BZ515" s="204">
        <v>0</v>
      </c>
      <c r="CA515" s="204">
        <v>120982.5</v>
      </c>
      <c r="CB515" s="204">
        <v>5451</v>
      </c>
      <c r="CC515" s="205">
        <f t="shared" si="75"/>
        <v>10927389.899999999</v>
      </c>
      <c r="CD515" s="288"/>
      <c r="CE515" s="288"/>
      <c r="CF515" s="288"/>
      <c r="CG515" s="288"/>
      <c r="CH515" s="288"/>
      <c r="CI515" s="288"/>
    </row>
    <row r="516" spans="1:87" s="293" customFormat="1">
      <c r="A516" s="323"/>
      <c r="B516" s="322"/>
      <c r="C516" s="306"/>
      <c r="D516" s="306"/>
      <c r="E516" s="306"/>
      <c r="F516" s="324" t="s">
        <v>1270</v>
      </c>
      <c r="G516" s="325" t="s">
        <v>1271</v>
      </c>
      <c r="H516" s="204">
        <v>8762129.5899999999</v>
      </c>
      <c r="I516" s="204">
        <v>3382989.01</v>
      </c>
      <c r="J516" s="204">
        <v>3727855</v>
      </c>
      <c r="K516" s="204">
        <v>57531</v>
      </c>
      <c r="L516" s="204">
        <v>104385</v>
      </c>
      <c r="M516" s="204">
        <v>0</v>
      </c>
      <c r="N516" s="204">
        <v>8220016.9800000004</v>
      </c>
      <c r="O516" s="204">
        <v>390792.5</v>
      </c>
      <c r="P516" s="204">
        <v>11121</v>
      </c>
      <c r="Q516" s="204">
        <v>690957</v>
      </c>
      <c r="R516" s="204">
        <v>57730.8</v>
      </c>
      <c r="S516" s="204">
        <v>46320</v>
      </c>
      <c r="T516" s="204">
        <v>480296</v>
      </c>
      <c r="U516" s="204">
        <v>157491.25</v>
      </c>
      <c r="V516" s="204">
        <v>0</v>
      </c>
      <c r="W516" s="204">
        <v>0</v>
      </c>
      <c r="X516" s="204">
        <v>9623</v>
      </c>
      <c r="Y516" s="204">
        <v>4277</v>
      </c>
      <c r="Z516" s="204">
        <v>785086.73</v>
      </c>
      <c r="AA516" s="204">
        <v>1035951</v>
      </c>
      <c r="AB516" s="204">
        <v>75221.75</v>
      </c>
      <c r="AC516" s="204">
        <v>2701979</v>
      </c>
      <c r="AD516" s="204">
        <v>0</v>
      </c>
      <c r="AE516" s="204">
        <v>0</v>
      </c>
      <c r="AF516" s="204">
        <v>165057.5</v>
      </c>
      <c r="AG516" s="204">
        <v>34769</v>
      </c>
      <c r="AH516" s="204">
        <v>2152</v>
      </c>
      <c r="AI516" s="204">
        <v>11068113.710000001</v>
      </c>
      <c r="AJ516" s="204">
        <v>8953</v>
      </c>
      <c r="AK516" s="204">
        <v>1024</v>
      </c>
      <c r="AL516" s="204">
        <v>0</v>
      </c>
      <c r="AM516" s="204">
        <v>8109</v>
      </c>
      <c r="AN516" s="204">
        <v>3265</v>
      </c>
      <c r="AO516" s="204">
        <v>0</v>
      </c>
      <c r="AP516" s="204">
        <v>3355</v>
      </c>
      <c r="AQ516" s="204">
        <v>10578</v>
      </c>
      <c r="AR516" s="204">
        <v>0</v>
      </c>
      <c r="AS516" s="204">
        <v>0</v>
      </c>
      <c r="AT516" s="204">
        <v>0</v>
      </c>
      <c r="AU516" s="204">
        <v>2115233.64</v>
      </c>
      <c r="AV516" s="204">
        <v>0</v>
      </c>
      <c r="AW516" s="204">
        <v>0</v>
      </c>
      <c r="AX516" s="204">
        <v>0</v>
      </c>
      <c r="AY516" s="204">
        <v>5176</v>
      </c>
      <c r="AZ516" s="204">
        <v>0</v>
      </c>
      <c r="BA516" s="204">
        <v>64080</v>
      </c>
      <c r="BB516" s="204">
        <v>1694748.25</v>
      </c>
      <c r="BC516" s="204">
        <v>0</v>
      </c>
      <c r="BD516" s="204">
        <v>435418</v>
      </c>
      <c r="BE516" s="204">
        <v>302195</v>
      </c>
      <c r="BF516" s="204">
        <v>47684</v>
      </c>
      <c r="BG516" s="204">
        <v>1543702.55</v>
      </c>
      <c r="BH516" s="204">
        <v>744636.06</v>
      </c>
      <c r="BI516" s="204">
        <v>88263.5</v>
      </c>
      <c r="BJ516" s="204">
        <v>34728</v>
      </c>
      <c r="BK516" s="204">
        <v>79255</v>
      </c>
      <c r="BL516" s="204">
        <v>5771.75</v>
      </c>
      <c r="BM516" s="204">
        <v>3367996.87</v>
      </c>
      <c r="BN516" s="204">
        <v>801355</v>
      </c>
      <c r="BO516" s="204">
        <v>167686</v>
      </c>
      <c r="BP516" s="204">
        <v>33609</v>
      </c>
      <c r="BQ516" s="204">
        <v>3592</v>
      </c>
      <c r="BR516" s="204">
        <v>3036</v>
      </c>
      <c r="BS516" s="204">
        <v>17164.25</v>
      </c>
      <c r="BT516" s="204">
        <v>348109</v>
      </c>
      <c r="BU516" s="204">
        <v>0</v>
      </c>
      <c r="BV516" s="204">
        <v>0</v>
      </c>
      <c r="BW516" s="204">
        <v>35475.699999999997</v>
      </c>
      <c r="BX516" s="204">
        <v>61501</v>
      </c>
      <c r="BY516" s="204">
        <v>215657</v>
      </c>
      <c r="BZ516" s="204">
        <v>9413</v>
      </c>
      <c r="CA516" s="204">
        <v>20600</v>
      </c>
      <c r="CB516" s="204">
        <v>0</v>
      </c>
      <c r="CC516" s="205">
        <f t="shared" si="75"/>
        <v>54253216.390000001</v>
      </c>
      <c r="CD516" s="288"/>
      <c r="CE516" s="288"/>
      <c r="CF516" s="288"/>
      <c r="CG516" s="288"/>
      <c r="CH516" s="288"/>
      <c r="CI516" s="288"/>
    </row>
    <row r="517" spans="1:87" s="293" customFormat="1">
      <c r="A517" s="323"/>
      <c r="B517" s="322"/>
      <c r="C517" s="306"/>
      <c r="D517" s="306"/>
      <c r="E517" s="306"/>
      <c r="F517" s="324" t="s">
        <v>1272</v>
      </c>
      <c r="G517" s="325" t="s">
        <v>1273</v>
      </c>
      <c r="H517" s="204">
        <v>0</v>
      </c>
      <c r="I517" s="204">
        <v>48354751</v>
      </c>
      <c r="J517" s="204">
        <v>0</v>
      </c>
      <c r="K517" s="204">
        <v>224195</v>
      </c>
      <c r="L517" s="204">
        <v>131700</v>
      </c>
      <c r="M517" s="204">
        <v>108960.33</v>
      </c>
      <c r="N517" s="204">
        <v>3501196.5</v>
      </c>
      <c r="O517" s="204">
        <v>1113842.25</v>
      </c>
      <c r="P517" s="204">
        <v>1146489</v>
      </c>
      <c r="Q517" s="204">
        <v>0</v>
      </c>
      <c r="R517" s="204">
        <v>800303</v>
      </c>
      <c r="S517" s="204">
        <v>743542.5</v>
      </c>
      <c r="T517" s="204">
        <v>0</v>
      </c>
      <c r="U517" s="204">
        <v>0</v>
      </c>
      <c r="V517" s="204">
        <v>118518</v>
      </c>
      <c r="W517" s="204">
        <v>0</v>
      </c>
      <c r="X517" s="204">
        <v>315413</v>
      </c>
      <c r="Y517" s="204">
        <v>1216669.7</v>
      </c>
      <c r="Z517" s="204">
        <v>422959.5</v>
      </c>
      <c r="AA517" s="204">
        <v>2423454</v>
      </c>
      <c r="AB517" s="204">
        <v>333917.17</v>
      </c>
      <c r="AC517" s="204">
        <v>3155816.01</v>
      </c>
      <c r="AD517" s="204">
        <v>2514048.5</v>
      </c>
      <c r="AE517" s="204">
        <v>2455537.25</v>
      </c>
      <c r="AF517" s="204">
        <v>959866.38</v>
      </c>
      <c r="AG517" s="204">
        <v>1034694</v>
      </c>
      <c r="AH517" s="204">
        <v>1856071.5</v>
      </c>
      <c r="AI517" s="204">
        <v>0</v>
      </c>
      <c r="AJ517" s="204">
        <v>684317.5</v>
      </c>
      <c r="AK517" s="204">
        <v>267517</v>
      </c>
      <c r="AL517" s="204">
        <v>305710</v>
      </c>
      <c r="AM517" s="204">
        <v>377664</v>
      </c>
      <c r="AN517" s="204">
        <v>163007</v>
      </c>
      <c r="AO517" s="204">
        <v>408801</v>
      </c>
      <c r="AP517" s="204">
        <v>32022</v>
      </c>
      <c r="AQ517" s="204">
        <v>855280</v>
      </c>
      <c r="AR517" s="204">
        <v>417476</v>
      </c>
      <c r="AS517" s="204">
        <v>436307.25</v>
      </c>
      <c r="AT517" s="204">
        <v>283295</v>
      </c>
      <c r="AU517" s="204">
        <v>1936689.25</v>
      </c>
      <c r="AV517" s="204">
        <v>125211</v>
      </c>
      <c r="AW517" s="204">
        <v>1434113</v>
      </c>
      <c r="AX517" s="204">
        <v>1885587.5</v>
      </c>
      <c r="AY517" s="204">
        <v>544638</v>
      </c>
      <c r="AZ517" s="204">
        <v>0</v>
      </c>
      <c r="BA517" s="204">
        <v>1239612</v>
      </c>
      <c r="BB517" s="204">
        <v>535014</v>
      </c>
      <c r="BC517" s="204">
        <v>1940420.5</v>
      </c>
      <c r="BD517" s="204">
        <v>13451888.65</v>
      </c>
      <c r="BE517" s="204">
        <v>6247691</v>
      </c>
      <c r="BF517" s="204">
        <v>57161</v>
      </c>
      <c r="BG517" s="204">
        <v>944794.45</v>
      </c>
      <c r="BH517" s="204">
        <v>1285252.5</v>
      </c>
      <c r="BI517" s="204">
        <v>1423890.9</v>
      </c>
      <c r="BJ517" s="204">
        <v>254352.5</v>
      </c>
      <c r="BK517" s="204">
        <v>688861</v>
      </c>
      <c r="BL517" s="204">
        <v>334185</v>
      </c>
      <c r="BM517" s="204">
        <v>2436833.36</v>
      </c>
      <c r="BN517" s="204">
        <v>1798555.16</v>
      </c>
      <c r="BO517" s="204">
        <v>3782729.5</v>
      </c>
      <c r="BP517" s="204">
        <v>1212665</v>
      </c>
      <c r="BQ517" s="204">
        <v>62361</v>
      </c>
      <c r="BR517" s="204">
        <v>493229</v>
      </c>
      <c r="BS517" s="204">
        <v>835346.5</v>
      </c>
      <c r="BT517" s="204">
        <v>12195864.73</v>
      </c>
      <c r="BU517" s="204">
        <v>182286.26</v>
      </c>
      <c r="BV517" s="204">
        <v>914050.3</v>
      </c>
      <c r="BW517" s="204">
        <v>3057589.49</v>
      </c>
      <c r="BX517" s="204">
        <v>2228998.65</v>
      </c>
      <c r="BY517" s="204">
        <v>2512869.27</v>
      </c>
      <c r="BZ517" s="204">
        <v>465477.95</v>
      </c>
      <c r="CA517" s="204">
        <v>1496008.5</v>
      </c>
      <c r="CB517" s="204">
        <v>612661.47</v>
      </c>
      <c r="CC517" s="205">
        <f t="shared" si="75"/>
        <v>145780229.73000002</v>
      </c>
      <c r="CD517" s="288"/>
      <c r="CE517" s="288"/>
      <c r="CF517" s="288"/>
      <c r="CG517" s="288"/>
      <c r="CH517" s="288"/>
      <c r="CI517" s="288"/>
    </row>
    <row r="518" spans="1:87" s="293" customFormat="1">
      <c r="A518" s="323"/>
      <c r="B518" s="322"/>
      <c r="C518" s="306"/>
      <c r="D518" s="306"/>
      <c r="E518" s="306"/>
      <c r="F518" s="324" t="s">
        <v>1274</v>
      </c>
      <c r="G518" s="325" t="s">
        <v>1275</v>
      </c>
      <c r="H518" s="204">
        <v>0</v>
      </c>
      <c r="I518" s="204">
        <v>49228710.109999999</v>
      </c>
      <c r="J518" s="204">
        <v>0</v>
      </c>
      <c r="K518" s="204">
        <v>197298</v>
      </c>
      <c r="L518" s="204">
        <v>42484</v>
      </c>
      <c r="M518" s="204">
        <v>44371.87</v>
      </c>
      <c r="N518" s="204">
        <v>0</v>
      </c>
      <c r="O518" s="204">
        <v>1911088.75</v>
      </c>
      <c r="P518" s="204">
        <v>347502</v>
      </c>
      <c r="Q518" s="204">
        <v>0</v>
      </c>
      <c r="R518" s="204">
        <v>404014</v>
      </c>
      <c r="S518" s="204">
        <v>725072</v>
      </c>
      <c r="T518" s="204">
        <v>0</v>
      </c>
      <c r="U518" s="204">
        <v>0</v>
      </c>
      <c r="V518" s="204">
        <v>22629</v>
      </c>
      <c r="W518" s="204">
        <v>0</v>
      </c>
      <c r="X518" s="204">
        <v>88943</v>
      </c>
      <c r="Y518" s="204">
        <v>384434.8</v>
      </c>
      <c r="Z518" s="204">
        <v>2047209.66</v>
      </c>
      <c r="AA518" s="204">
        <v>2271876.5</v>
      </c>
      <c r="AB518" s="204">
        <v>300967.01</v>
      </c>
      <c r="AC518" s="204">
        <v>15231447.91</v>
      </c>
      <c r="AD518" s="204">
        <v>1222663.5</v>
      </c>
      <c r="AE518" s="204">
        <v>1182625.5</v>
      </c>
      <c r="AF518" s="204">
        <v>263288</v>
      </c>
      <c r="AG518" s="204">
        <v>711128</v>
      </c>
      <c r="AH518" s="204">
        <v>37399</v>
      </c>
      <c r="AI518" s="204">
        <v>0</v>
      </c>
      <c r="AJ518" s="204">
        <v>133954</v>
      </c>
      <c r="AK518" s="204">
        <v>47224</v>
      </c>
      <c r="AL518" s="204">
        <v>0</v>
      </c>
      <c r="AM518" s="204">
        <v>34596</v>
      </c>
      <c r="AN518" s="204">
        <v>797198</v>
      </c>
      <c r="AO518" s="204">
        <v>91539</v>
      </c>
      <c r="AP518" s="204">
        <v>6763</v>
      </c>
      <c r="AQ518" s="204">
        <v>408868</v>
      </c>
      <c r="AR518" s="204">
        <v>190468</v>
      </c>
      <c r="AS518" s="204">
        <v>224263</v>
      </c>
      <c r="AT518" s="204">
        <v>45493</v>
      </c>
      <c r="AU518" s="204">
        <v>28361687.73</v>
      </c>
      <c r="AV518" s="204">
        <v>228741</v>
      </c>
      <c r="AW518" s="204">
        <v>0</v>
      </c>
      <c r="AX518" s="204">
        <v>1220172</v>
      </c>
      <c r="AY518" s="204">
        <v>296254</v>
      </c>
      <c r="AZ518" s="204">
        <v>0</v>
      </c>
      <c r="BA518" s="204">
        <v>993916</v>
      </c>
      <c r="BB518" s="204">
        <v>1120285</v>
      </c>
      <c r="BC518" s="204">
        <v>935363</v>
      </c>
      <c r="BD518" s="204">
        <v>320361.81</v>
      </c>
      <c r="BE518" s="204">
        <v>3851206</v>
      </c>
      <c r="BF518" s="204">
        <v>46582</v>
      </c>
      <c r="BG518" s="204">
        <v>43276</v>
      </c>
      <c r="BH518" s="204">
        <v>1776279</v>
      </c>
      <c r="BI518" s="204">
        <v>3393986.85</v>
      </c>
      <c r="BJ518" s="204">
        <v>64564</v>
      </c>
      <c r="BK518" s="204">
        <v>232211</v>
      </c>
      <c r="BL518" s="204">
        <v>27461</v>
      </c>
      <c r="BM518" s="204">
        <v>1690691.01</v>
      </c>
      <c r="BN518" s="204">
        <v>3540902</v>
      </c>
      <c r="BO518" s="204">
        <v>854192</v>
      </c>
      <c r="BP518" s="204">
        <v>190707</v>
      </c>
      <c r="BQ518" s="204">
        <v>9009</v>
      </c>
      <c r="BR518" s="204">
        <v>121403</v>
      </c>
      <c r="BS518" s="204">
        <v>80156</v>
      </c>
      <c r="BT518" s="204">
        <v>23324255.199999999</v>
      </c>
      <c r="BU518" s="204">
        <v>343952.06</v>
      </c>
      <c r="BV518" s="204">
        <v>877206.79</v>
      </c>
      <c r="BW518" s="204">
        <v>776859.13</v>
      </c>
      <c r="BX518" s="204">
        <v>1304688.73</v>
      </c>
      <c r="BY518" s="204">
        <v>2769791.04</v>
      </c>
      <c r="BZ518" s="204">
        <v>105378.65</v>
      </c>
      <c r="CA518" s="204">
        <v>448703</v>
      </c>
      <c r="CB518" s="204">
        <v>209008.38</v>
      </c>
      <c r="CC518" s="205">
        <f t="shared" si="75"/>
        <v>158204767.98999995</v>
      </c>
      <c r="CD518" s="288"/>
      <c r="CE518" s="288"/>
      <c r="CF518" s="288"/>
      <c r="CG518" s="288"/>
      <c r="CH518" s="288"/>
      <c r="CI518" s="288"/>
    </row>
    <row r="519" spans="1:87" s="293" customFormat="1">
      <c r="A519" s="323"/>
      <c r="B519" s="322"/>
      <c r="C519" s="306"/>
      <c r="D519" s="306"/>
      <c r="E519" s="306"/>
      <c r="F519" s="324" t="s">
        <v>1276</v>
      </c>
      <c r="G519" s="325" t="s">
        <v>1277</v>
      </c>
      <c r="H519" s="204">
        <v>0</v>
      </c>
      <c r="I519" s="204">
        <v>0</v>
      </c>
      <c r="J519" s="204">
        <v>0</v>
      </c>
      <c r="K519" s="204">
        <v>0</v>
      </c>
      <c r="L519" s="204">
        <v>0</v>
      </c>
      <c r="M519" s="204">
        <v>0</v>
      </c>
      <c r="N519" s="204">
        <v>0</v>
      </c>
      <c r="O519" s="204">
        <v>0</v>
      </c>
      <c r="P519" s="204">
        <v>0</v>
      </c>
      <c r="Q519" s="204">
        <v>0</v>
      </c>
      <c r="R519" s="204">
        <v>0</v>
      </c>
      <c r="S519" s="204">
        <v>0</v>
      </c>
      <c r="T519" s="204">
        <v>0</v>
      </c>
      <c r="U519" s="204">
        <v>0</v>
      </c>
      <c r="V519" s="204">
        <v>0</v>
      </c>
      <c r="W519" s="204">
        <v>0</v>
      </c>
      <c r="X519" s="204">
        <v>0</v>
      </c>
      <c r="Y519" s="204">
        <v>0</v>
      </c>
      <c r="Z519" s="204">
        <v>0</v>
      </c>
      <c r="AA519" s="204">
        <v>0</v>
      </c>
      <c r="AB519" s="204">
        <v>0</v>
      </c>
      <c r="AC519" s="204">
        <v>0</v>
      </c>
      <c r="AD519" s="204">
        <v>0</v>
      </c>
      <c r="AE519" s="204">
        <v>0</v>
      </c>
      <c r="AF519" s="204">
        <v>0</v>
      </c>
      <c r="AG519" s="204">
        <v>0</v>
      </c>
      <c r="AH519" s="204">
        <v>0</v>
      </c>
      <c r="AI519" s="204">
        <v>0</v>
      </c>
      <c r="AJ519" s="204">
        <v>0</v>
      </c>
      <c r="AK519" s="204">
        <v>0</v>
      </c>
      <c r="AL519" s="204">
        <v>0</v>
      </c>
      <c r="AM519" s="204">
        <v>0</v>
      </c>
      <c r="AN519" s="204">
        <v>0</v>
      </c>
      <c r="AO519" s="204">
        <v>0</v>
      </c>
      <c r="AP519" s="204">
        <v>0</v>
      </c>
      <c r="AQ519" s="204">
        <v>0</v>
      </c>
      <c r="AR519" s="204">
        <v>0</v>
      </c>
      <c r="AS519" s="204">
        <v>0</v>
      </c>
      <c r="AT519" s="204">
        <v>0</v>
      </c>
      <c r="AU519" s="204">
        <v>0</v>
      </c>
      <c r="AV519" s="204">
        <v>0</v>
      </c>
      <c r="AW519" s="204">
        <v>0</v>
      </c>
      <c r="AX519" s="204">
        <v>0</v>
      </c>
      <c r="AY519" s="204">
        <v>0</v>
      </c>
      <c r="AZ519" s="204">
        <v>0</v>
      </c>
      <c r="BA519" s="204">
        <v>0</v>
      </c>
      <c r="BB519" s="204">
        <v>0</v>
      </c>
      <c r="BC519" s="204">
        <v>0</v>
      </c>
      <c r="BD519" s="204">
        <v>0</v>
      </c>
      <c r="BE519" s="204">
        <v>0</v>
      </c>
      <c r="BF519" s="204">
        <v>29300</v>
      </c>
      <c r="BG519" s="204">
        <v>0</v>
      </c>
      <c r="BH519" s="204">
        <v>0</v>
      </c>
      <c r="BI519" s="204">
        <v>59450</v>
      </c>
      <c r="BJ519" s="204">
        <v>53300</v>
      </c>
      <c r="BK519" s="204">
        <v>0</v>
      </c>
      <c r="BL519" s="204">
        <v>25450</v>
      </c>
      <c r="BM519" s="204">
        <v>397550</v>
      </c>
      <c r="BN519" s="204">
        <v>0</v>
      </c>
      <c r="BO519" s="204">
        <v>0</v>
      </c>
      <c r="BP519" s="204">
        <v>12600</v>
      </c>
      <c r="BQ519" s="204">
        <v>0</v>
      </c>
      <c r="BR519" s="204">
        <v>112750</v>
      </c>
      <c r="BS519" s="204">
        <v>0</v>
      </c>
      <c r="BT519" s="204">
        <v>0</v>
      </c>
      <c r="BU519" s="204">
        <v>0</v>
      </c>
      <c r="BV519" s="204">
        <v>0</v>
      </c>
      <c r="BW519" s="204">
        <v>0</v>
      </c>
      <c r="BX519" s="204">
        <v>0</v>
      </c>
      <c r="BY519" s="204">
        <v>0</v>
      </c>
      <c r="BZ519" s="204">
        <v>0</v>
      </c>
      <c r="CA519" s="204">
        <v>0</v>
      </c>
      <c r="CB519" s="204">
        <v>0</v>
      </c>
      <c r="CC519" s="205">
        <f t="shared" si="75"/>
        <v>690400</v>
      </c>
      <c r="CD519" s="288"/>
      <c r="CE519" s="288"/>
      <c r="CF519" s="288"/>
      <c r="CG519" s="288"/>
      <c r="CH519" s="288"/>
      <c r="CI519" s="288"/>
    </row>
    <row r="520" spans="1:87" s="293" customFormat="1">
      <c r="A520" s="323"/>
      <c r="B520" s="322"/>
      <c r="C520" s="306"/>
      <c r="D520" s="306"/>
      <c r="E520" s="306"/>
      <c r="F520" s="324" t="s">
        <v>1278</v>
      </c>
      <c r="G520" s="325" t="s">
        <v>1279</v>
      </c>
      <c r="H520" s="250">
        <v>0</v>
      </c>
      <c r="I520" s="250">
        <v>0</v>
      </c>
      <c r="J520" s="250">
        <v>0</v>
      </c>
      <c r="K520" s="250">
        <v>0</v>
      </c>
      <c r="L520" s="250">
        <v>0</v>
      </c>
      <c r="M520" s="250">
        <v>0</v>
      </c>
      <c r="N520" s="250">
        <v>0</v>
      </c>
      <c r="O520" s="250">
        <v>0</v>
      </c>
      <c r="P520" s="250">
        <v>0</v>
      </c>
      <c r="Q520" s="250">
        <v>0</v>
      </c>
      <c r="R520" s="250">
        <v>0</v>
      </c>
      <c r="S520" s="250">
        <v>0</v>
      </c>
      <c r="T520" s="250">
        <v>0</v>
      </c>
      <c r="U520" s="250">
        <v>0</v>
      </c>
      <c r="V520" s="250">
        <v>0</v>
      </c>
      <c r="W520" s="250">
        <v>0</v>
      </c>
      <c r="X520" s="250">
        <v>0</v>
      </c>
      <c r="Y520" s="250">
        <v>0</v>
      </c>
      <c r="Z520" s="250">
        <v>0</v>
      </c>
      <c r="AA520" s="250">
        <v>0</v>
      </c>
      <c r="AB520" s="250">
        <v>0</v>
      </c>
      <c r="AC520" s="250">
        <v>0</v>
      </c>
      <c r="AD520" s="250">
        <v>0</v>
      </c>
      <c r="AE520" s="250">
        <v>0</v>
      </c>
      <c r="AF520" s="250">
        <v>0</v>
      </c>
      <c r="AG520" s="250">
        <v>0</v>
      </c>
      <c r="AH520" s="250">
        <v>0</v>
      </c>
      <c r="AI520" s="250">
        <v>0</v>
      </c>
      <c r="AJ520" s="250">
        <v>0</v>
      </c>
      <c r="AK520" s="250">
        <v>0</v>
      </c>
      <c r="AL520" s="250">
        <v>0</v>
      </c>
      <c r="AM520" s="250">
        <v>0</v>
      </c>
      <c r="AN520" s="250">
        <v>0</v>
      </c>
      <c r="AO520" s="250">
        <v>0</v>
      </c>
      <c r="AP520" s="250">
        <v>0</v>
      </c>
      <c r="AQ520" s="250">
        <v>0</v>
      </c>
      <c r="AR520" s="250">
        <v>0</v>
      </c>
      <c r="AS520" s="250">
        <v>0</v>
      </c>
      <c r="AT520" s="250">
        <v>0</v>
      </c>
      <c r="AU520" s="250">
        <v>0</v>
      </c>
      <c r="AV520" s="250">
        <v>0</v>
      </c>
      <c r="AW520" s="250">
        <v>0</v>
      </c>
      <c r="AX520" s="250">
        <v>0</v>
      </c>
      <c r="AY520" s="250">
        <v>0</v>
      </c>
      <c r="AZ520" s="250">
        <v>0</v>
      </c>
      <c r="BA520" s="250">
        <v>0</v>
      </c>
      <c r="BB520" s="250">
        <v>0</v>
      </c>
      <c r="BC520" s="250">
        <v>0</v>
      </c>
      <c r="BD520" s="250">
        <v>0</v>
      </c>
      <c r="BE520" s="250">
        <v>0</v>
      </c>
      <c r="BF520" s="250">
        <v>0</v>
      </c>
      <c r="BG520" s="250">
        <v>0</v>
      </c>
      <c r="BH520" s="250">
        <v>0</v>
      </c>
      <c r="BI520" s="250">
        <v>0</v>
      </c>
      <c r="BJ520" s="250">
        <v>0</v>
      </c>
      <c r="BK520" s="250">
        <v>0</v>
      </c>
      <c r="BL520" s="250">
        <v>0</v>
      </c>
      <c r="BM520" s="250">
        <v>0</v>
      </c>
      <c r="BN520" s="250">
        <v>0</v>
      </c>
      <c r="BO520" s="250">
        <v>0</v>
      </c>
      <c r="BP520" s="250">
        <v>0</v>
      </c>
      <c r="BQ520" s="250">
        <v>0</v>
      </c>
      <c r="BR520" s="250">
        <v>0</v>
      </c>
      <c r="BS520" s="250">
        <v>0</v>
      </c>
      <c r="BT520" s="250">
        <v>0</v>
      </c>
      <c r="BU520" s="250">
        <v>0</v>
      </c>
      <c r="BV520" s="250">
        <v>0</v>
      </c>
      <c r="BW520" s="250">
        <v>0</v>
      </c>
      <c r="BX520" s="250">
        <v>0</v>
      </c>
      <c r="BY520" s="250">
        <v>0</v>
      </c>
      <c r="BZ520" s="250">
        <v>0</v>
      </c>
      <c r="CA520" s="250">
        <v>0</v>
      </c>
      <c r="CB520" s="250">
        <v>0</v>
      </c>
      <c r="CC520" s="205">
        <f t="shared" si="75"/>
        <v>0</v>
      </c>
      <c r="CD520" s="288"/>
      <c r="CE520" s="288"/>
      <c r="CF520" s="288"/>
      <c r="CG520" s="288"/>
      <c r="CH520" s="288"/>
      <c r="CI520" s="288"/>
    </row>
    <row r="521" spans="1:87" s="293" customFormat="1">
      <c r="A521" s="323"/>
      <c r="B521" s="322"/>
      <c r="C521" s="306"/>
      <c r="D521" s="306"/>
      <c r="E521" s="306"/>
      <c r="F521" s="324" t="s">
        <v>1280</v>
      </c>
      <c r="G521" s="325" t="s">
        <v>1281</v>
      </c>
      <c r="H521" s="250">
        <v>0</v>
      </c>
      <c r="I521" s="250">
        <v>0</v>
      </c>
      <c r="J521" s="250">
        <v>0</v>
      </c>
      <c r="K521" s="250">
        <v>0</v>
      </c>
      <c r="L521" s="250">
        <v>0</v>
      </c>
      <c r="M521" s="250">
        <v>0</v>
      </c>
      <c r="N521" s="250">
        <v>0</v>
      </c>
      <c r="O521" s="250">
        <v>0</v>
      </c>
      <c r="P521" s="250">
        <v>0</v>
      </c>
      <c r="Q521" s="250">
        <v>0</v>
      </c>
      <c r="R521" s="250">
        <v>0</v>
      </c>
      <c r="S521" s="250">
        <v>0</v>
      </c>
      <c r="T521" s="250">
        <v>0</v>
      </c>
      <c r="U521" s="250">
        <v>0</v>
      </c>
      <c r="V521" s="250">
        <v>0</v>
      </c>
      <c r="W521" s="250">
        <v>0</v>
      </c>
      <c r="X521" s="250">
        <v>0</v>
      </c>
      <c r="Y521" s="250">
        <v>0</v>
      </c>
      <c r="Z521" s="250">
        <v>0</v>
      </c>
      <c r="AA521" s="250">
        <v>0</v>
      </c>
      <c r="AB521" s="250">
        <v>0</v>
      </c>
      <c r="AC521" s="250">
        <v>0</v>
      </c>
      <c r="AD521" s="250">
        <v>0</v>
      </c>
      <c r="AE521" s="250">
        <v>0</v>
      </c>
      <c r="AF521" s="250">
        <v>0</v>
      </c>
      <c r="AG521" s="250">
        <v>0</v>
      </c>
      <c r="AH521" s="250">
        <v>0</v>
      </c>
      <c r="AI521" s="250">
        <v>0</v>
      </c>
      <c r="AJ521" s="250">
        <v>0</v>
      </c>
      <c r="AK521" s="250">
        <v>0</v>
      </c>
      <c r="AL521" s="250">
        <v>0</v>
      </c>
      <c r="AM521" s="250">
        <v>0</v>
      </c>
      <c r="AN521" s="250">
        <v>0</v>
      </c>
      <c r="AO521" s="250">
        <v>0</v>
      </c>
      <c r="AP521" s="250">
        <v>0</v>
      </c>
      <c r="AQ521" s="250">
        <v>0</v>
      </c>
      <c r="AR521" s="250">
        <v>0</v>
      </c>
      <c r="AS521" s="250">
        <v>0</v>
      </c>
      <c r="AT521" s="250">
        <v>0</v>
      </c>
      <c r="AU521" s="250">
        <v>0</v>
      </c>
      <c r="AV521" s="250">
        <v>0</v>
      </c>
      <c r="AW521" s="250">
        <v>0</v>
      </c>
      <c r="AX521" s="250">
        <v>0</v>
      </c>
      <c r="AY521" s="250">
        <v>0</v>
      </c>
      <c r="AZ521" s="250">
        <v>0</v>
      </c>
      <c r="BA521" s="250">
        <v>0</v>
      </c>
      <c r="BB521" s="250">
        <v>0</v>
      </c>
      <c r="BC521" s="250">
        <v>0</v>
      </c>
      <c r="BD521" s="250">
        <v>0</v>
      </c>
      <c r="BE521" s="250">
        <v>0</v>
      </c>
      <c r="BF521" s="250">
        <v>0</v>
      </c>
      <c r="BG521" s="250">
        <v>0</v>
      </c>
      <c r="BH521" s="250">
        <v>0</v>
      </c>
      <c r="BI521" s="250">
        <v>0</v>
      </c>
      <c r="BJ521" s="250">
        <v>0</v>
      </c>
      <c r="BK521" s="250">
        <v>0</v>
      </c>
      <c r="BL521" s="250">
        <v>0</v>
      </c>
      <c r="BM521" s="250">
        <v>0</v>
      </c>
      <c r="BN521" s="250">
        <v>0</v>
      </c>
      <c r="BO521" s="250">
        <v>0</v>
      </c>
      <c r="BP521" s="250">
        <v>0</v>
      </c>
      <c r="BQ521" s="250">
        <v>0</v>
      </c>
      <c r="BR521" s="250">
        <v>0</v>
      </c>
      <c r="BS521" s="250">
        <v>0</v>
      </c>
      <c r="BT521" s="250">
        <v>0</v>
      </c>
      <c r="BU521" s="250">
        <v>0</v>
      </c>
      <c r="BV521" s="250">
        <v>0</v>
      </c>
      <c r="BW521" s="250">
        <v>0</v>
      </c>
      <c r="BX521" s="250">
        <v>0</v>
      </c>
      <c r="BY521" s="250">
        <v>0</v>
      </c>
      <c r="BZ521" s="250">
        <v>0</v>
      </c>
      <c r="CA521" s="250">
        <v>0</v>
      </c>
      <c r="CB521" s="250">
        <v>0</v>
      </c>
      <c r="CC521" s="205">
        <f t="shared" si="75"/>
        <v>0</v>
      </c>
      <c r="CD521" s="288"/>
      <c r="CE521" s="288"/>
      <c r="CF521" s="288"/>
      <c r="CG521" s="288"/>
      <c r="CH521" s="288"/>
      <c r="CI521" s="288"/>
    </row>
    <row r="522" spans="1:87" s="293" customFormat="1">
      <c r="A522" s="323"/>
      <c r="B522" s="322"/>
      <c r="C522" s="306"/>
      <c r="D522" s="306"/>
      <c r="E522" s="306"/>
      <c r="F522" s="324" t="s">
        <v>1617</v>
      </c>
      <c r="G522" s="325" t="s">
        <v>1618</v>
      </c>
      <c r="H522" s="204">
        <v>0</v>
      </c>
      <c r="I522" s="204">
        <v>0</v>
      </c>
      <c r="J522" s="204">
        <v>0</v>
      </c>
      <c r="K522" s="204">
        <v>583</v>
      </c>
      <c r="L522" s="204">
        <v>0</v>
      </c>
      <c r="M522" s="204">
        <v>0</v>
      </c>
      <c r="N522" s="204">
        <v>0</v>
      </c>
      <c r="O522" s="204">
        <v>0</v>
      </c>
      <c r="P522" s="204">
        <v>0</v>
      </c>
      <c r="Q522" s="204">
        <v>0</v>
      </c>
      <c r="R522" s="204">
        <v>0</v>
      </c>
      <c r="S522" s="204">
        <v>0</v>
      </c>
      <c r="T522" s="204">
        <v>2662</v>
      </c>
      <c r="U522" s="204">
        <v>0</v>
      </c>
      <c r="V522" s="204">
        <v>0</v>
      </c>
      <c r="W522" s="204">
        <v>0</v>
      </c>
      <c r="X522" s="204">
        <v>0</v>
      </c>
      <c r="Y522" s="204">
        <v>0</v>
      </c>
      <c r="Z522" s="204">
        <v>0</v>
      </c>
      <c r="AA522" s="204">
        <v>140</v>
      </c>
      <c r="AB522" s="204">
        <v>0</v>
      </c>
      <c r="AC522" s="204">
        <v>0</v>
      </c>
      <c r="AD522" s="204">
        <v>0</v>
      </c>
      <c r="AE522" s="204">
        <v>5363.5</v>
      </c>
      <c r="AF522" s="204">
        <v>0</v>
      </c>
      <c r="AG522" s="204">
        <v>4612</v>
      </c>
      <c r="AH522" s="204">
        <v>0</v>
      </c>
      <c r="AI522" s="204">
        <v>0</v>
      </c>
      <c r="AJ522" s="204">
        <v>0</v>
      </c>
      <c r="AK522" s="204">
        <v>0</v>
      </c>
      <c r="AL522" s="204">
        <v>0</v>
      </c>
      <c r="AM522" s="204">
        <v>0</v>
      </c>
      <c r="AN522" s="204">
        <v>0</v>
      </c>
      <c r="AO522" s="204">
        <v>0</v>
      </c>
      <c r="AP522" s="204">
        <v>0</v>
      </c>
      <c r="AQ522" s="204">
        <v>0</v>
      </c>
      <c r="AR522" s="204">
        <v>0</v>
      </c>
      <c r="AS522" s="204">
        <v>0</v>
      </c>
      <c r="AT522" s="204">
        <v>0</v>
      </c>
      <c r="AU522" s="204">
        <v>0</v>
      </c>
      <c r="AV522" s="204">
        <v>0</v>
      </c>
      <c r="AW522" s="204">
        <v>0</v>
      </c>
      <c r="AX522" s="204">
        <v>0</v>
      </c>
      <c r="AY522" s="204">
        <v>0</v>
      </c>
      <c r="AZ522" s="204">
        <v>0</v>
      </c>
      <c r="BA522" s="204">
        <v>0</v>
      </c>
      <c r="BB522" s="204">
        <v>38361.75</v>
      </c>
      <c r="BC522" s="204">
        <v>0</v>
      </c>
      <c r="BD522" s="204">
        <v>0</v>
      </c>
      <c r="BE522" s="204">
        <v>0</v>
      </c>
      <c r="BF522" s="204">
        <v>0</v>
      </c>
      <c r="BG522" s="204">
        <v>0</v>
      </c>
      <c r="BH522" s="204">
        <v>0</v>
      </c>
      <c r="BI522" s="204">
        <v>0</v>
      </c>
      <c r="BJ522" s="204">
        <v>0</v>
      </c>
      <c r="BK522" s="204">
        <v>0</v>
      </c>
      <c r="BL522" s="204">
        <v>0</v>
      </c>
      <c r="BM522" s="204">
        <v>0</v>
      </c>
      <c r="BN522" s="204">
        <v>0</v>
      </c>
      <c r="BO522" s="204">
        <v>0</v>
      </c>
      <c r="BP522" s="204">
        <v>0</v>
      </c>
      <c r="BQ522" s="204">
        <v>0</v>
      </c>
      <c r="BR522" s="204">
        <v>0</v>
      </c>
      <c r="BS522" s="204">
        <v>0</v>
      </c>
      <c r="BT522" s="204">
        <v>0</v>
      </c>
      <c r="BU522" s="204">
        <v>0</v>
      </c>
      <c r="BV522" s="204">
        <v>0</v>
      </c>
      <c r="BW522" s="204">
        <v>0</v>
      </c>
      <c r="BX522" s="204">
        <v>0</v>
      </c>
      <c r="BY522" s="204">
        <v>0</v>
      </c>
      <c r="BZ522" s="204">
        <v>0</v>
      </c>
      <c r="CA522" s="204">
        <v>0</v>
      </c>
      <c r="CB522" s="204">
        <v>3191</v>
      </c>
      <c r="CC522" s="205">
        <f t="shared" si="75"/>
        <v>54913.25</v>
      </c>
      <c r="CD522" s="288"/>
      <c r="CE522" s="288"/>
      <c r="CF522" s="288"/>
      <c r="CG522" s="288"/>
      <c r="CH522" s="288"/>
      <c r="CI522" s="288"/>
    </row>
    <row r="523" spans="1:87" s="293" customFormat="1">
      <c r="A523" s="323"/>
      <c r="B523" s="322"/>
      <c r="C523" s="306"/>
      <c r="D523" s="306"/>
      <c r="E523" s="306"/>
      <c r="F523" s="324" t="s">
        <v>1619</v>
      </c>
      <c r="G523" s="325" t="s">
        <v>1620</v>
      </c>
      <c r="H523" s="204">
        <v>0</v>
      </c>
      <c r="I523" s="204">
        <v>0</v>
      </c>
      <c r="J523" s="204">
        <v>0</v>
      </c>
      <c r="K523" s="204">
        <v>0</v>
      </c>
      <c r="L523" s="204">
        <v>0</v>
      </c>
      <c r="M523" s="204">
        <v>0</v>
      </c>
      <c r="N523" s="204">
        <v>0</v>
      </c>
      <c r="O523" s="204">
        <v>0</v>
      </c>
      <c r="P523" s="204">
        <v>0</v>
      </c>
      <c r="Q523" s="204">
        <v>0</v>
      </c>
      <c r="R523" s="204">
        <v>0</v>
      </c>
      <c r="S523" s="204">
        <v>0</v>
      </c>
      <c r="T523" s="204">
        <v>0</v>
      </c>
      <c r="U523" s="204">
        <v>0</v>
      </c>
      <c r="V523" s="204">
        <v>0</v>
      </c>
      <c r="W523" s="204">
        <v>0</v>
      </c>
      <c r="X523" s="204">
        <v>0</v>
      </c>
      <c r="Y523" s="204">
        <v>0</v>
      </c>
      <c r="Z523" s="204">
        <v>0</v>
      </c>
      <c r="AA523" s="204">
        <v>0</v>
      </c>
      <c r="AB523" s="204">
        <v>0</v>
      </c>
      <c r="AC523" s="204">
        <v>0</v>
      </c>
      <c r="AD523" s="204">
        <v>0</v>
      </c>
      <c r="AE523" s="204">
        <v>0</v>
      </c>
      <c r="AF523" s="204">
        <v>0</v>
      </c>
      <c r="AG523" s="204">
        <v>0</v>
      </c>
      <c r="AH523" s="204">
        <v>0</v>
      </c>
      <c r="AI523" s="204">
        <v>0</v>
      </c>
      <c r="AJ523" s="204">
        <v>0</v>
      </c>
      <c r="AK523" s="204">
        <v>0</v>
      </c>
      <c r="AL523" s="204">
        <v>0</v>
      </c>
      <c r="AM523" s="204">
        <v>0</v>
      </c>
      <c r="AN523" s="204">
        <v>0</v>
      </c>
      <c r="AO523" s="204">
        <v>0</v>
      </c>
      <c r="AP523" s="204">
        <v>0</v>
      </c>
      <c r="AQ523" s="204">
        <v>0</v>
      </c>
      <c r="AR523" s="204">
        <v>0</v>
      </c>
      <c r="AS523" s="204">
        <v>0</v>
      </c>
      <c r="AT523" s="204">
        <v>0</v>
      </c>
      <c r="AU523" s="204">
        <v>0</v>
      </c>
      <c r="AV523" s="204">
        <v>0</v>
      </c>
      <c r="AW523" s="204">
        <v>0</v>
      </c>
      <c r="AX523" s="204">
        <v>0</v>
      </c>
      <c r="AY523" s="204">
        <v>0</v>
      </c>
      <c r="AZ523" s="204">
        <v>0</v>
      </c>
      <c r="BA523" s="204">
        <v>0</v>
      </c>
      <c r="BB523" s="204">
        <v>17547.25</v>
      </c>
      <c r="BC523" s="204">
        <v>0</v>
      </c>
      <c r="BD523" s="204">
        <v>0</v>
      </c>
      <c r="BE523" s="204">
        <v>0</v>
      </c>
      <c r="BF523" s="204">
        <v>0</v>
      </c>
      <c r="BG523" s="204">
        <v>0</v>
      </c>
      <c r="BH523" s="204">
        <v>0</v>
      </c>
      <c r="BI523" s="204">
        <v>0</v>
      </c>
      <c r="BJ523" s="204">
        <v>0</v>
      </c>
      <c r="BK523" s="204">
        <v>0</v>
      </c>
      <c r="BL523" s="204">
        <v>0</v>
      </c>
      <c r="BM523" s="204">
        <v>0</v>
      </c>
      <c r="BN523" s="204">
        <v>0</v>
      </c>
      <c r="BO523" s="204">
        <v>0</v>
      </c>
      <c r="BP523" s="204">
        <v>0</v>
      </c>
      <c r="BQ523" s="204">
        <v>0</v>
      </c>
      <c r="BR523" s="204">
        <v>0</v>
      </c>
      <c r="BS523" s="204">
        <v>0</v>
      </c>
      <c r="BT523" s="204">
        <v>0</v>
      </c>
      <c r="BU523" s="204">
        <v>0</v>
      </c>
      <c r="BV523" s="204">
        <v>0</v>
      </c>
      <c r="BW523" s="204">
        <v>0</v>
      </c>
      <c r="BX523" s="204">
        <v>0</v>
      </c>
      <c r="BY523" s="204">
        <v>0</v>
      </c>
      <c r="BZ523" s="204">
        <v>0</v>
      </c>
      <c r="CA523" s="204">
        <v>0</v>
      </c>
      <c r="CB523" s="204">
        <v>0</v>
      </c>
      <c r="CC523" s="205">
        <f t="shared" si="75"/>
        <v>17547.25</v>
      </c>
      <c r="CD523" s="288"/>
      <c r="CE523" s="288"/>
      <c r="CF523" s="288"/>
      <c r="CG523" s="288"/>
      <c r="CH523" s="288"/>
      <c r="CI523" s="288"/>
    </row>
    <row r="524" spans="1:87" s="293" customFormat="1">
      <c r="A524" s="323"/>
      <c r="B524" s="322"/>
      <c r="C524" s="306"/>
      <c r="D524" s="306"/>
      <c r="E524" s="306"/>
      <c r="F524" s="324" t="s">
        <v>1282</v>
      </c>
      <c r="G524" s="325" t="s">
        <v>1283</v>
      </c>
      <c r="H524" s="204">
        <v>0</v>
      </c>
      <c r="I524" s="204">
        <v>0</v>
      </c>
      <c r="J524" s="204">
        <v>0</v>
      </c>
      <c r="K524" s="204">
        <v>0</v>
      </c>
      <c r="L524" s="204">
        <v>0</v>
      </c>
      <c r="M524" s="204">
        <v>0</v>
      </c>
      <c r="N524" s="204">
        <v>0</v>
      </c>
      <c r="O524" s="204">
        <v>0</v>
      </c>
      <c r="P524" s="204">
        <v>0</v>
      </c>
      <c r="Q524" s="204">
        <v>0</v>
      </c>
      <c r="R524" s="204">
        <v>0</v>
      </c>
      <c r="S524" s="204">
        <v>0</v>
      </c>
      <c r="T524" s="204">
        <v>0</v>
      </c>
      <c r="U524" s="204">
        <v>0</v>
      </c>
      <c r="V524" s="204">
        <v>0</v>
      </c>
      <c r="W524" s="204">
        <v>0</v>
      </c>
      <c r="X524" s="204">
        <v>0</v>
      </c>
      <c r="Y524" s="204">
        <v>0</v>
      </c>
      <c r="Z524" s="204">
        <v>0</v>
      </c>
      <c r="AA524" s="204">
        <v>0</v>
      </c>
      <c r="AB524" s="204">
        <v>0</v>
      </c>
      <c r="AC524" s="204">
        <v>0</v>
      </c>
      <c r="AD524" s="204">
        <v>0</v>
      </c>
      <c r="AE524" s="204">
        <v>0</v>
      </c>
      <c r="AF524" s="204">
        <v>0</v>
      </c>
      <c r="AG524" s="204">
        <v>0</v>
      </c>
      <c r="AH524" s="204">
        <v>0</v>
      </c>
      <c r="AI524" s="204">
        <v>0</v>
      </c>
      <c r="AJ524" s="204">
        <v>0</v>
      </c>
      <c r="AK524" s="204">
        <v>0</v>
      </c>
      <c r="AL524" s="204">
        <v>0</v>
      </c>
      <c r="AM524" s="204">
        <v>1498746</v>
      </c>
      <c r="AN524" s="204">
        <v>0</v>
      </c>
      <c r="AO524" s="204">
        <v>0</v>
      </c>
      <c r="AP524" s="204">
        <v>0</v>
      </c>
      <c r="AQ524" s="204">
        <v>0</v>
      </c>
      <c r="AR524" s="204">
        <v>0</v>
      </c>
      <c r="AS524" s="204">
        <v>0</v>
      </c>
      <c r="AT524" s="204">
        <v>0</v>
      </c>
      <c r="AU524" s="204">
        <v>0</v>
      </c>
      <c r="AV524" s="204">
        <v>0</v>
      </c>
      <c r="AW524" s="204">
        <v>0</v>
      </c>
      <c r="AX524" s="204">
        <v>0</v>
      </c>
      <c r="AY524" s="204">
        <v>0</v>
      </c>
      <c r="AZ524" s="204">
        <v>0</v>
      </c>
      <c r="BA524" s="204">
        <v>0</v>
      </c>
      <c r="BB524" s="204">
        <v>0</v>
      </c>
      <c r="BC524" s="204">
        <v>0</v>
      </c>
      <c r="BD524" s="204">
        <v>0</v>
      </c>
      <c r="BE524" s="204">
        <v>0</v>
      </c>
      <c r="BF524" s="204">
        <v>0</v>
      </c>
      <c r="BG524" s="204">
        <v>0</v>
      </c>
      <c r="BH524" s="204">
        <v>0</v>
      </c>
      <c r="BI524" s="204">
        <v>0</v>
      </c>
      <c r="BJ524" s="204">
        <v>0</v>
      </c>
      <c r="BK524" s="204">
        <v>0</v>
      </c>
      <c r="BL524" s="204">
        <v>0</v>
      </c>
      <c r="BM524" s="204">
        <v>0</v>
      </c>
      <c r="BN524" s="204">
        <v>0</v>
      </c>
      <c r="BO524" s="204">
        <v>0</v>
      </c>
      <c r="BP524" s="204">
        <v>0</v>
      </c>
      <c r="BQ524" s="204">
        <v>0</v>
      </c>
      <c r="BR524" s="204">
        <v>0</v>
      </c>
      <c r="BS524" s="204">
        <v>0</v>
      </c>
      <c r="BT524" s="204">
        <v>0</v>
      </c>
      <c r="BU524" s="204">
        <v>0</v>
      </c>
      <c r="BV524" s="204">
        <v>0</v>
      </c>
      <c r="BW524" s="204">
        <v>0</v>
      </c>
      <c r="BX524" s="204">
        <v>0</v>
      </c>
      <c r="BY524" s="204">
        <v>0</v>
      </c>
      <c r="BZ524" s="204">
        <v>0</v>
      </c>
      <c r="CA524" s="204">
        <v>0</v>
      </c>
      <c r="CB524" s="204">
        <v>0</v>
      </c>
      <c r="CC524" s="205">
        <f t="shared" si="75"/>
        <v>1498746</v>
      </c>
      <c r="CD524" s="288"/>
      <c r="CE524" s="288"/>
      <c r="CF524" s="288"/>
      <c r="CG524" s="288"/>
      <c r="CH524" s="288"/>
      <c r="CI524" s="288"/>
    </row>
    <row r="525" spans="1:87" s="293" customFormat="1">
      <c r="A525" s="323"/>
      <c r="B525" s="322"/>
      <c r="C525" s="306"/>
      <c r="D525" s="306"/>
      <c r="E525" s="306"/>
      <c r="F525" s="324" t="s">
        <v>1284</v>
      </c>
      <c r="G525" s="325" t="s">
        <v>1285</v>
      </c>
      <c r="H525" s="204">
        <v>102604460.87</v>
      </c>
      <c r="I525" s="204">
        <v>42125810.079999998</v>
      </c>
      <c r="J525" s="204">
        <v>15381942</v>
      </c>
      <c r="K525" s="204">
        <v>6657540</v>
      </c>
      <c r="L525" s="204">
        <v>2828392.28</v>
      </c>
      <c r="M525" s="204">
        <v>162223.28</v>
      </c>
      <c r="N525" s="204">
        <v>129529485.01000001</v>
      </c>
      <c r="O525" s="204">
        <v>5868045.9500000002</v>
      </c>
      <c r="P525" s="204">
        <v>456119.26</v>
      </c>
      <c r="Q525" s="204">
        <v>44712513.140000001</v>
      </c>
      <c r="R525" s="204">
        <v>1074079.56</v>
      </c>
      <c r="S525" s="204">
        <v>1787603.87</v>
      </c>
      <c r="T525" s="204">
        <v>20439541.5</v>
      </c>
      <c r="U525" s="204">
        <v>18454531.899999999</v>
      </c>
      <c r="V525" s="204">
        <v>0</v>
      </c>
      <c r="W525" s="204">
        <v>4541631.91</v>
      </c>
      <c r="X525" s="204">
        <v>281264.34000000003</v>
      </c>
      <c r="Y525" s="204">
        <v>957621.18</v>
      </c>
      <c r="Z525" s="204">
        <v>5727545.9500000002</v>
      </c>
      <c r="AA525" s="204">
        <v>7550585</v>
      </c>
      <c r="AB525" s="204">
        <v>4284314.1399999997</v>
      </c>
      <c r="AC525" s="204">
        <v>59256750.920000002</v>
      </c>
      <c r="AD525" s="204">
        <v>1668734.5</v>
      </c>
      <c r="AE525" s="204">
        <v>5488335.6500000004</v>
      </c>
      <c r="AF525" s="204">
        <v>5327889.3600000003</v>
      </c>
      <c r="AG525" s="204">
        <v>4475328.66</v>
      </c>
      <c r="AH525" s="204">
        <v>997746.82</v>
      </c>
      <c r="AI525" s="204">
        <v>80316969.859999999</v>
      </c>
      <c r="AJ525" s="204">
        <v>2792760</v>
      </c>
      <c r="AK525" s="204">
        <v>641247</v>
      </c>
      <c r="AL525" s="204">
        <v>1104385</v>
      </c>
      <c r="AM525" s="204">
        <v>1189782.75</v>
      </c>
      <c r="AN525" s="204">
        <v>2337578</v>
      </c>
      <c r="AO525" s="204">
        <v>415728.87</v>
      </c>
      <c r="AP525" s="204">
        <v>1701179</v>
      </c>
      <c r="AQ525" s="204">
        <v>2938766</v>
      </c>
      <c r="AR525" s="204">
        <v>1319815</v>
      </c>
      <c r="AS525" s="204">
        <v>1115784.25</v>
      </c>
      <c r="AT525" s="204">
        <v>1795091</v>
      </c>
      <c r="AU525" s="204">
        <v>9238471.7300000004</v>
      </c>
      <c r="AV525" s="204">
        <v>677073.86</v>
      </c>
      <c r="AW525" s="204">
        <v>812039</v>
      </c>
      <c r="AX525" s="204">
        <v>2103657.25</v>
      </c>
      <c r="AY525" s="204">
        <v>269096.03999999998</v>
      </c>
      <c r="AZ525" s="204">
        <v>54095</v>
      </c>
      <c r="BA525" s="204">
        <v>835497.38</v>
      </c>
      <c r="BB525" s="204">
        <v>49279531.530000001</v>
      </c>
      <c r="BC525" s="204">
        <v>597731.15</v>
      </c>
      <c r="BD525" s="204">
        <v>1087416</v>
      </c>
      <c r="BE525" s="204">
        <v>3669642</v>
      </c>
      <c r="BF525" s="204">
        <v>5253735.1500000004</v>
      </c>
      <c r="BG525" s="204">
        <v>1335163.51</v>
      </c>
      <c r="BH525" s="204">
        <v>5342228.88</v>
      </c>
      <c r="BI525" s="204">
        <v>12006642.91</v>
      </c>
      <c r="BJ525" s="204">
        <v>897148.55</v>
      </c>
      <c r="BK525" s="204">
        <v>547056.57999999996</v>
      </c>
      <c r="BL525" s="204">
        <v>1993006</v>
      </c>
      <c r="BM525" s="204">
        <v>25105872.454999998</v>
      </c>
      <c r="BN525" s="204">
        <v>44503908.130000003</v>
      </c>
      <c r="BO525" s="204">
        <v>1354863.18</v>
      </c>
      <c r="BP525" s="204">
        <v>2710321.8</v>
      </c>
      <c r="BQ525" s="204">
        <v>212690</v>
      </c>
      <c r="BR525" s="204">
        <v>1556649.97</v>
      </c>
      <c r="BS525" s="204">
        <v>752891</v>
      </c>
      <c r="BT525" s="204">
        <v>30396337.84</v>
      </c>
      <c r="BU525" s="204">
        <v>1186145.03</v>
      </c>
      <c r="BV525" s="204">
        <v>4788880.92</v>
      </c>
      <c r="BW525" s="204">
        <v>4705897.75</v>
      </c>
      <c r="BX525" s="204">
        <v>5213538.2300000004</v>
      </c>
      <c r="BY525" s="204">
        <v>11190138.279999999</v>
      </c>
      <c r="BZ525" s="204">
        <v>3370088.75</v>
      </c>
      <c r="CA525" s="204">
        <v>414467.03</v>
      </c>
      <c r="CB525" s="204">
        <v>1119538.75</v>
      </c>
      <c r="CC525" s="205">
        <f t="shared" si="75"/>
        <v>824890585.49499965</v>
      </c>
      <c r="CD525" s="288"/>
      <c r="CE525" s="288"/>
      <c r="CF525" s="288"/>
      <c r="CG525" s="288"/>
      <c r="CH525" s="288"/>
      <c r="CI525" s="288"/>
    </row>
    <row r="526" spans="1:87" s="293" customFormat="1">
      <c r="A526" s="323"/>
      <c r="B526" s="322"/>
      <c r="C526" s="306"/>
      <c r="D526" s="306"/>
      <c r="E526" s="306"/>
      <c r="F526" s="324" t="s">
        <v>1286</v>
      </c>
      <c r="G526" s="325" t="s">
        <v>1621</v>
      </c>
      <c r="H526" s="204">
        <v>0</v>
      </c>
      <c r="I526" s="204">
        <v>229192</v>
      </c>
      <c r="J526" s="204">
        <v>0</v>
      </c>
      <c r="K526" s="204">
        <v>57860</v>
      </c>
      <c r="L526" s="204">
        <v>561056</v>
      </c>
      <c r="M526" s="204">
        <v>0</v>
      </c>
      <c r="N526" s="204">
        <v>2253320.5</v>
      </c>
      <c r="O526" s="204">
        <v>0</v>
      </c>
      <c r="P526" s="204">
        <v>0</v>
      </c>
      <c r="Q526" s="204">
        <v>0</v>
      </c>
      <c r="R526" s="204">
        <v>0</v>
      </c>
      <c r="S526" s="204">
        <v>0</v>
      </c>
      <c r="T526" s="204">
        <v>0</v>
      </c>
      <c r="U526" s="204">
        <v>0</v>
      </c>
      <c r="V526" s="204">
        <v>0</v>
      </c>
      <c r="W526" s="204">
        <v>0</v>
      </c>
      <c r="X526" s="204">
        <v>0</v>
      </c>
      <c r="Y526" s="204">
        <v>0</v>
      </c>
      <c r="Z526" s="204">
        <v>7200</v>
      </c>
      <c r="AA526" s="204">
        <v>0</v>
      </c>
      <c r="AB526" s="204">
        <v>0</v>
      </c>
      <c r="AC526" s="204">
        <v>0</v>
      </c>
      <c r="AD526" s="204">
        <v>0</v>
      </c>
      <c r="AE526" s="204">
        <v>0</v>
      </c>
      <c r="AF526" s="204">
        <v>0</v>
      </c>
      <c r="AG526" s="204">
        <v>1487718</v>
      </c>
      <c r="AH526" s="204">
        <v>0</v>
      </c>
      <c r="AI526" s="204">
        <v>0</v>
      </c>
      <c r="AJ526" s="204">
        <v>0</v>
      </c>
      <c r="AK526" s="204">
        <v>0</v>
      </c>
      <c r="AL526" s="204">
        <v>0</v>
      </c>
      <c r="AM526" s="204">
        <v>99369</v>
      </c>
      <c r="AN526" s="204">
        <v>0</v>
      </c>
      <c r="AO526" s="204">
        <v>0</v>
      </c>
      <c r="AP526" s="204">
        <v>0</v>
      </c>
      <c r="AQ526" s="204">
        <v>0</v>
      </c>
      <c r="AR526" s="204">
        <v>0</v>
      </c>
      <c r="AS526" s="204">
        <v>0</v>
      </c>
      <c r="AT526" s="204">
        <v>0</v>
      </c>
      <c r="AU526" s="204">
        <v>0</v>
      </c>
      <c r="AV526" s="204">
        <v>0</v>
      </c>
      <c r="AW526" s="204">
        <v>0</v>
      </c>
      <c r="AX526" s="204">
        <v>0</v>
      </c>
      <c r="AY526" s="204">
        <v>7093</v>
      </c>
      <c r="AZ526" s="204">
        <v>0</v>
      </c>
      <c r="BA526" s="204">
        <v>0</v>
      </c>
      <c r="BB526" s="204">
        <v>34000</v>
      </c>
      <c r="BC526" s="204">
        <v>0</v>
      </c>
      <c r="BD526" s="204">
        <v>0</v>
      </c>
      <c r="BE526" s="204">
        <v>0</v>
      </c>
      <c r="BF526" s="204">
        <v>13835</v>
      </c>
      <c r="BG526" s="204">
        <v>0</v>
      </c>
      <c r="BH526" s="204">
        <v>13770</v>
      </c>
      <c r="BI526" s="204">
        <v>42190</v>
      </c>
      <c r="BJ526" s="204">
        <v>661024.75</v>
      </c>
      <c r="BK526" s="204">
        <v>0</v>
      </c>
      <c r="BL526" s="204">
        <v>0</v>
      </c>
      <c r="BM526" s="204">
        <v>0</v>
      </c>
      <c r="BN526" s="204">
        <v>0</v>
      </c>
      <c r="BO526" s="204">
        <v>0</v>
      </c>
      <c r="BP526" s="204">
        <v>0</v>
      </c>
      <c r="BQ526" s="204">
        <v>1677604.4</v>
      </c>
      <c r="BR526" s="204">
        <v>165561</v>
      </c>
      <c r="BS526" s="204">
        <v>0</v>
      </c>
      <c r="BT526" s="204">
        <v>0</v>
      </c>
      <c r="BU526" s="204">
        <v>0</v>
      </c>
      <c r="BV526" s="204">
        <v>0</v>
      </c>
      <c r="BW526" s="204">
        <v>0</v>
      </c>
      <c r="BX526" s="204">
        <v>0</v>
      </c>
      <c r="BY526" s="204">
        <v>938450</v>
      </c>
      <c r="BZ526" s="204">
        <v>0</v>
      </c>
      <c r="CA526" s="204">
        <v>0</v>
      </c>
      <c r="CB526" s="204">
        <v>183601</v>
      </c>
      <c r="CC526" s="205">
        <f t="shared" si="75"/>
        <v>8432844.6500000004</v>
      </c>
      <c r="CD526" s="288"/>
      <c r="CE526" s="288"/>
      <c r="CF526" s="288"/>
      <c r="CG526" s="288"/>
      <c r="CH526" s="288"/>
      <c r="CI526" s="288"/>
    </row>
    <row r="527" spans="1:87" s="293" customFormat="1">
      <c r="A527" s="323"/>
      <c r="B527" s="322"/>
      <c r="C527" s="306"/>
      <c r="D527" s="306"/>
      <c r="E527" s="306"/>
      <c r="F527" s="324" t="s">
        <v>1287</v>
      </c>
      <c r="G527" s="325" t="s">
        <v>1764</v>
      </c>
      <c r="H527" s="204">
        <v>55289515.649999999</v>
      </c>
      <c r="I527" s="204">
        <v>3974310.24</v>
      </c>
      <c r="J527" s="204">
        <v>10730818</v>
      </c>
      <c r="K527" s="204">
        <v>217168</v>
      </c>
      <c r="L527" s="204">
        <v>125963.5</v>
      </c>
      <c r="M527" s="204">
        <v>29551.88</v>
      </c>
      <c r="N527" s="204">
        <v>165366288.05000001</v>
      </c>
      <c r="O527" s="204">
        <v>532194.75</v>
      </c>
      <c r="P527" s="204">
        <v>129942</v>
      </c>
      <c r="Q527" s="204">
        <v>3305213</v>
      </c>
      <c r="R527" s="204">
        <v>1065161</v>
      </c>
      <c r="S527" s="204">
        <v>230372.3</v>
      </c>
      <c r="T527" s="204">
        <v>2211390</v>
      </c>
      <c r="U527" s="204">
        <v>159330</v>
      </c>
      <c r="V527" s="204">
        <v>0</v>
      </c>
      <c r="W527" s="204">
        <v>140194.75</v>
      </c>
      <c r="X527" s="204">
        <v>786687</v>
      </c>
      <c r="Y527" s="204">
        <v>394598.35</v>
      </c>
      <c r="Z527" s="204">
        <v>95036600.200000003</v>
      </c>
      <c r="AA527" s="204">
        <v>1798019</v>
      </c>
      <c r="AB527" s="204">
        <v>96475.76</v>
      </c>
      <c r="AC527" s="204">
        <v>24351014.699999999</v>
      </c>
      <c r="AD527" s="204">
        <v>1022665</v>
      </c>
      <c r="AE527" s="204">
        <v>1126778.33</v>
      </c>
      <c r="AF527" s="204">
        <v>1182522.1499999999</v>
      </c>
      <c r="AG527" s="204">
        <v>55409.5</v>
      </c>
      <c r="AH527" s="204">
        <v>2551</v>
      </c>
      <c r="AI527" s="204">
        <v>39393974</v>
      </c>
      <c r="AJ527" s="204">
        <v>410283</v>
      </c>
      <c r="AK527" s="204">
        <v>515846</v>
      </c>
      <c r="AL527" s="204">
        <v>44099</v>
      </c>
      <c r="AM527" s="204">
        <v>289491</v>
      </c>
      <c r="AN527" s="204">
        <v>90659</v>
      </c>
      <c r="AO527" s="204">
        <v>1605072</v>
      </c>
      <c r="AP527" s="204">
        <v>88448</v>
      </c>
      <c r="AQ527" s="204">
        <v>44638</v>
      </c>
      <c r="AR527" s="204">
        <v>50628</v>
      </c>
      <c r="AS527" s="204">
        <v>538572</v>
      </c>
      <c r="AT527" s="204">
        <v>523508</v>
      </c>
      <c r="AU527" s="204">
        <v>5294221.25</v>
      </c>
      <c r="AV527" s="204">
        <v>108337</v>
      </c>
      <c r="AW527" s="204">
        <v>300068</v>
      </c>
      <c r="AX527" s="204">
        <v>465555</v>
      </c>
      <c r="AY527" s="204">
        <v>282874</v>
      </c>
      <c r="AZ527" s="204">
        <v>56820</v>
      </c>
      <c r="BA527" s="204">
        <v>142478</v>
      </c>
      <c r="BB527" s="204">
        <v>45012395</v>
      </c>
      <c r="BC527" s="204">
        <v>164895.5</v>
      </c>
      <c r="BD527" s="204">
        <v>3914229.05</v>
      </c>
      <c r="BE527" s="204">
        <v>163344</v>
      </c>
      <c r="BF527" s="204">
        <v>95099</v>
      </c>
      <c r="BG527" s="204">
        <v>2982911</v>
      </c>
      <c r="BH527" s="204">
        <v>3535731.75</v>
      </c>
      <c r="BI527" s="204">
        <v>4612329.05</v>
      </c>
      <c r="BJ527" s="204">
        <v>764521</v>
      </c>
      <c r="BK527" s="204">
        <v>100090</v>
      </c>
      <c r="BL527" s="204">
        <v>234240</v>
      </c>
      <c r="BM527" s="204">
        <v>29537872.539999999</v>
      </c>
      <c r="BN527" s="204">
        <v>409012</v>
      </c>
      <c r="BO527" s="204">
        <v>597675</v>
      </c>
      <c r="BP527" s="204">
        <v>182813</v>
      </c>
      <c r="BQ527" s="204">
        <v>307685</v>
      </c>
      <c r="BR527" s="204">
        <v>258798</v>
      </c>
      <c r="BS527" s="204">
        <v>121811</v>
      </c>
      <c r="BT527" s="204">
        <v>15538896</v>
      </c>
      <c r="BU527" s="204">
        <v>1956891</v>
      </c>
      <c r="BV527" s="204">
        <v>84078</v>
      </c>
      <c r="BW527" s="204">
        <v>997925.5</v>
      </c>
      <c r="BX527" s="204">
        <v>195586</v>
      </c>
      <c r="BY527" s="204">
        <v>4247268</v>
      </c>
      <c r="BZ527" s="204">
        <v>722346</v>
      </c>
      <c r="CA527" s="204">
        <v>100476.1</v>
      </c>
      <c r="CB527" s="204">
        <v>159737.39000000001</v>
      </c>
      <c r="CC527" s="205">
        <f t="shared" si="75"/>
        <v>536604961.24000001</v>
      </c>
      <c r="CD527" s="288"/>
      <c r="CE527" s="288"/>
      <c r="CF527" s="288"/>
      <c r="CG527" s="288"/>
      <c r="CH527" s="288"/>
      <c r="CI527" s="288"/>
    </row>
    <row r="528" spans="1:87" s="293" customFormat="1">
      <c r="A528" s="323"/>
      <c r="B528" s="322"/>
      <c r="C528" s="306"/>
      <c r="D528" s="306"/>
      <c r="E528" s="306"/>
      <c r="F528" s="324" t="s">
        <v>1288</v>
      </c>
      <c r="G528" s="325" t="s">
        <v>1765</v>
      </c>
      <c r="H528" s="204">
        <v>0</v>
      </c>
      <c r="I528" s="204">
        <v>5578260.4699999997</v>
      </c>
      <c r="J528" s="204">
        <v>0</v>
      </c>
      <c r="K528" s="204">
        <v>0</v>
      </c>
      <c r="L528" s="204">
        <v>56219.05</v>
      </c>
      <c r="M528" s="204">
        <v>61751.09</v>
      </c>
      <c r="N528" s="204">
        <v>47728062.649999999</v>
      </c>
      <c r="O528" s="204">
        <v>0</v>
      </c>
      <c r="P528" s="204">
        <v>0</v>
      </c>
      <c r="Q528" s="204">
        <v>0</v>
      </c>
      <c r="R528" s="204">
        <v>0</v>
      </c>
      <c r="S528" s="204">
        <v>0</v>
      </c>
      <c r="T528" s="204">
        <v>0</v>
      </c>
      <c r="U528" s="204">
        <v>0</v>
      </c>
      <c r="V528" s="204">
        <v>0</v>
      </c>
      <c r="W528" s="204">
        <v>0</v>
      </c>
      <c r="X528" s="204">
        <v>0</v>
      </c>
      <c r="Y528" s="204">
        <v>0</v>
      </c>
      <c r="Z528" s="204">
        <v>1931004.2</v>
      </c>
      <c r="AA528" s="204">
        <v>0</v>
      </c>
      <c r="AB528" s="204">
        <v>0</v>
      </c>
      <c r="AC528" s="204">
        <v>764653.79</v>
      </c>
      <c r="AD528" s="204">
        <v>0</v>
      </c>
      <c r="AE528" s="204">
        <v>28926</v>
      </c>
      <c r="AF528" s="204">
        <v>0</v>
      </c>
      <c r="AG528" s="204">
        <v>71905.5</v>
      </c>
      <c r="AH528" s="204">
        <v>0</v>
      </c>
      <c r="AI528" s="204">
        <v>1540</v>
      </c>
      <c r="AJ528" s="204">
        <v>26100</v>
      </c>
      <c r="AK528" s="204">
        <v>0</v>
      </c>
      <c r="AL528" s="204">
        <v>0</v>
      </c>
      <c r="AM528" s="204">
        <v>2962</v>
      </c>
      <c r="AN528" s="204">
        <v>0</v>
      </c>
      <c r="AO528" s="204">
        <v>0</v>
      </c>
      <c r="AP528" s="204">
        <v>0</v>
      </c>
      <c r="AQ528" s="204">
        <v>0</v>
      </c>
      <c r="AR528" s="204">
        <v>0</v>
      </c>
      <c r="AS528" s="204">
        <v>0</v>
      </c>
      <c r="AT528" s="204">
        <v>0</v>
      </c>
      <c r="AU528" s="204">
        <v>258121.9</v>
      </c>
      <c r="AV528" s="204">
        <v>0</v>
      </c>
      <c r="AW528" s="204">
        <v>42934</v>
      </c>
      <c r="AX528" s="204">
        <v>0</v>
      </c>
      <c r="AY528" s="204">
        <v>5446</v>
      </c>
      <c r="AZ528" s="204">
        <v>0</v>
      </c>
      <c r="BA528" s="204">
        <v>0</v>
      </c>
      <c r="BB528" s="204">
        <v>28725.75</v>
      </c>
      <c r="BC528" s="204">
        <v>0</v>
      </c>
      <c r="BD528" s="204">
        <v>225242</v>
      </c>
      <c r="BE528" s="204">
        <v>0</v>
      </c>
      <c r="BF528" s="204">
        <v>0</v>
      </c>
      <c r="BG528" s="204">
        <v>3020143</v>
      </c>
      <c r="BH528" s="204">
        <v>1040539.58</v>
      </c>
      <c r="BI528" s="204">
        <v>0</v>
      </c>
      <c r="BJ528" s="204">
        <v>0</v>
      </c>
      <c r="BK528" s="204">
        <v>196298</v>
      </c>
      <c r="BL528" s="204">
        <v>17302.8</v>
      </c>
      <c r="BM528" s="204">
        <v>1106188.78</v>
      </c>
      <c r="BN528" s="204">
        <v>1451807.86</v>
      </c>
      <c r="BO528" s="204">
        <v>144154.98000000001</v>
      </c>
      <c r="BP528" s="204">
        <v>0</v>
      </c>
      <c r="BQ528" s="204">
        <v>0</v>
      </c>
      <c r="BR528" s="204">
        <v>0</v>
      </c>
      <c r="BS528" s="204">
        <v>0</v>
      </c>
      <c r="BT528" s="204">
        <v>910091</v>
      </c>
      <c r="BU528" s="204">
        <v>0</v>
      </c>
      <c r="BV528" s="204">
        <v>0</v>
      </c>
      <c r="BW528" s="204">
        <v>0</v>
      </c>
      <c r="BX528" s="204">
        <v>0</v>
      </c>
      <c r="BY528" s="204">
        <v>0</v>
      </c>
      <c r="BZ528" s="204">
        <v>94398</v>
      </c>
      <c r="CA528" s="204">
        <v>1872.5</v>
      </c>
      <c r="CB528" s="204">
        <v>0</v>
      </c>
      <c r="CC528" s="205">
        <f t="shared" si="75"/>
        <v>64794650.899999991</v>
      </c>
      <c r="CD528" s="288"/>
      <c r="CE528" s="288"/>
      <c r="CF528" s="288"/>
      <c r="CG528" s="288"/>
      <c r="CH528" s="288"/>
      <c r="CI528" s="288"/>
    </row>
    <row r="529" spans="1:87" s="293" customFormat="1">
      <c r="A529" s="323"/>
      <c r="B529" s="322"/>
      <c r="C529" s="306"/>
      <c r="D529" s="306"/>
      <c r="E529" s="306"/>
      <c r="F529" s="324" t="s">
        <v>1289</v>
      </c>
      <c r="G529" s="325" t="s">
        <v>1766</v>
      </c>
      <c r="H529" s="204">
        <v>2193303</v>
      </c>
      <c r="I529" s="204">
        <v>256235.15</v>
      </c>
      <c r="J529" s="204">
        <v>955352</v>
      </c>
      <c r="K529" s="204">
        <v>0</v>
      </c>
      <c r="L529" s="204">
        <v>9744</v>
      </c>
      <c r="M529" s="204">
        <v>3191</v>
      </c>
      <c r="N529" s="204">
        <v>9362624.9000000004</v>
      </c>
      <c r="O529" s="204">
        <v>35669.550000000003</v>
      </c>
      <c r="P529" s="204">
        <v>0</v>
      </c>
      <c r="Q529" s="204">
        <v>6524834.8799999999</v>
      </c>
      <c r="R529" s="204">
        <v>0</v>
      </c>
      <c r="S529" s="204">
        <v>22100.75</v>
      </c>
      <c r="T529" s="204">
        <v>8950</v>
      </c>
      <c r="U529" s="204">
        <v>750387.75</v>
      </c>
      <c r="V529" s="204">
        <v>0</v>
      </c>
      <c r="W529" s="204">
        <v>1597</v>
      </c>
      <c r="X529" s="204">
        <v>0</v>
      </c>
      <c r="Y529" s="204">
        <v>9838.75</v>
      </c>
      <c r="Z529" s="204">
        <v>0</v>
      </c>
      <c r="AA529" s="204">
        <v>0</v>
      </c>
      <c r="AB529" s="204">
        <v>0</v>
      </c>
      <c r="AC529" s="204">
        <v>0</v>
      </c>
      <c r="AD529" s="204">
        <v>41669.5</v>
      </c>
      <c r="AE529" s="204">
        <v>0</v>
      </c>
      <c r="AF529" s="204">
        <v>0</v>
      </c>
      <c r="AG529" s="204">
        <v>0</v>
      </c>
      <c r="AH529" s="204">
        <v>0</v>
      </c>
      <c r="AI529" s="204">
        <v>0</v>
      </c>
      <c r="AJ529" s="204">
        <v>0</v>
      </c>
      <c r="AK529" s="204">
        <v>0</v>
      </c>
      <c r="AL529" s="204">
        <v>0</v>
      </c>
      <c r="AM529" s="204">
        <v>0</v>
      </c>
      <c r="AN529" s="204">
        <v>0</v>
      </c>
      <c r="AO529" s="204">
        <v>0</v>
      </c>
      <c r="AP529" s="204">
        <v>0</v>
      </c>
      <c r="AQ529" s="204">
        <v>0</v>
      </c>
      <c r="AR529" s="204">
        <v>0</v>
      </c>
      <c r="AS529" s="204">
        <v>0</v>
      </c>
      <c r="AT529" s="204">
        <v>0</v>
      </c>
      <c r="AU529" s="204">
        <v>0</v>
      </c>
      <c r="AV529" s="204">
        <v>0</v>
      </c>
      <c r="AW529" s="204">
        <v>0</v>
      </c>
      <c r="AX529" s="204">
        <v>0</v>
      </c>
      <c r="AY529" s="204">
        <v>0</v>
      </c>
      <c r="AZ529" s="204">
        <v>0</v>
      </c>
      <c r="BA529" s="204">
        <v>0</v>
      </c>
      <c r="BB529" s="204">
        <v>0</v>
      </c>
      <c r="BC529" s="204">
        <v>0</v>
      </c>
      <c r="BD529" s="204">
        <v>0</v>
      </c>
      <c r="BE529" s="204">
        <v>0</v>
      </c>
      <c r="BF529" s="204">
        <v>0</v>
      </c>
      <c r="BG529" s="204">
        <v>0</v>
      </c>
      <c r="BH529" s="204">
        <v>0</v>
      </c>
      <c r="BI529" s="204">
        <v>0</v>
      </c>
      <c r="BJ529" s="204">
        <v>0</v>
      </c>
      <c r="BK529" s="204">
        <v>0</v>
      </c>
      <c r="BL529" s="204">
        <v>0</v>
      </c>
      <c r="BM529" s="204">
        <v>261668.25</v>
      </c>
      <c r="BN529" s="204">
        <v>32474.76</v>
      </c>
      <c r="BO529" s="204">
        <v>7858</v>
      </c>
      <c r="BP529" s="204">
        <v>23119</v>
      </c>
      <c r="BQ529" s="204">
        <v>1130</v>
      </c>
      <c r="BR529" s="204">
        <v>3932</v>
      </c>
      <c r="BS529" s="204">
        <v>5185</v>
      </c>
      <c r="BT529" s="204">
        <v>14073</v>
      </c>
      <c r="BU529" s="204">
        <v>68370</v>
      </c>
      <c r="BV529" s="204">
        <v>17796</v>
      </c>
      <c r="BW529" s="204">
        <v>0</v>
      </c>
      <c r="BX529" s="204">
        <v>7139</v>
      </c>
      <c r="BY529" s="204">
        <v>22471</v>
      </c>
      <c r="BZ529" s="204">
        <v>7096</v>
      </c>
      <c r="CA529" s="204">
        <v>0</v>
      </c>
      <c r="CB529" s="204">
        <v>1196</v>
      </c>
      <c r="CC529" s="205">
        <f t="shared" si="75"/>
        <v>20649006.240000002</v>
      </c>
      <c r="CD529" s="288"/>
      <c r="CE529" s="288"/>
      <c r="CF529" s="288"/>
      <c r="CG529" s="288"/>
      <c r="CH529" s="288"/>
      <c r="CI529" s="288"/>
    </row>
    <row r="530" spans="1:87" s="293" customFormat="1">
      <c r="A530" s="323"/>
      <c r="B530" s="322"/>
      <c r="C530" s="306"/>
      <c r="D530" s="306"/>
      <c r="E530" s="306"/>
      <c r="F530" s="324" t="s">
        <v>1290</v>
      </c>
      <c r="G530" s="325" t="s">
        <v>1622</v>
      </c>
      <c r="H530" s="204">
        <v>11904294.5</v>
      </c>
      <c r="I530" s="204">
        <v>10051830.15</v>
      </c>
      <c r="J530" s="204">
        <v>748100</v>
      </c>
      <c r="K530" s="204">
        <v>98464.22</v>
      </c>
      <c r="L530" s="204">
        <v>45346.85</v>
      </c>
      <c r="M530" s="204">
        <v>25606.04</v>
      </c>
      <c r="N530" s="204">
        <v>89884561.390000001</v>
      </c>
      <c r="O530" s="204">
        <v>582961.80000000005</v>
      </c>
      <c r="P530" s="204">
        <v>122179.25</v>
      </c>
      <c r="Q530" s="204">
        <v>5248375.92</v>
      </c>
      <c r="R530" s="204">
        <v>254817.22</v>
      </c>
      <c r="S530" s="204">
        <v>353823.14</v>
      </c>
      <c r="T530" s="204">
        <v>671912</v>
      </c>
      <c r="U530" s="204">
        <v>791048.68</v>
      </c>
      <c r="V530" s="204">
        <v>148275.25</v>
      </c>
      <c r="W530" s="204">
        <v>292402.98</v>
      </c>
      <c r="X530" s="204">
        <v>45248.61</v>
      </c>
      <c r="Y530" s="204">
        <v>27118.9</v>
      </c>
      <c r="Z530" s="204">
        <v>0</v>
      </c>
      <c r="AA530" s="204">
        <v>260283</v>
      </c>
      <c r="AB530" s="204">
        <v>284058.76</v>
      </c>
      <c r="AC530" s="204">
        <v>172591.72</v>
      </c>
      <c r="AD530" s="204">
        <v>1336574</v>
      </c>
      <c r="AE530" s="204">
        <v>389169.4</v>
      </c>
      <c r="AF530" s="204">
        <v>213812.36</v>
      </c>
      <c r="AG530" s="204">
        <v>13992.91</v>
      </c>
      <c r="AH530" s="204">
        <v>1388139.45</v>
      </c>
      <c r="AI530" s="204">
        <v>11262703.789999999</v>
      </c>
      <c r="AJ530" s="204">
        <v>23964.78</v>
      </c>
      <c r="AK530" s="204">
        <v>175014.64</v>
      </c>
      <c r="AL530" s="204">
        <v>98768.2</v>
      </c>
      <c r="AM530" s="204">
        <v>38370.550000000003</v>
      </c>
      <c r="AN530" s="204">
        <v>179501</v>
      </c>
      <c r="AO530" s="204">
        <v>277807.65000000002</v>
      </c>
      <c r="AP530" s="204">
        <v>29200</v>
      </c>
      <c r="AQ530" s="204">
        <v>97717.2</v>
      </c>
      <c r="AR530" s="204">
        <v>113812</v>
      </c>
      <c r="AS530" s="204">
        <v>103927.31</v>
      </c>
      <c r="AT530" s="204">
        <v>180670</v>
      </c>
      <c r="AU530" s="204">
        <v>190729.71</v>
      </c>
      <c r="AV530" s="204">
        <v>28246.98</v>
      </c>
      <c r="AW530" s="204">
        <v>53497.25</v>
      </c>
      <c r="AX530" s="204">
        <v>231743.66</v>
      </c>
      <c r="AY530" s="204">
        <v>136951.45000000001</v>
      </c>
      <c r="AZ530" s="204">
        <v>39372.79</v>
      </c>
      <c r="BA530" s="204">
        <v>85082.7</v>
      </c>
      <c r="BB530" s="204">
        <v>0</v>
      </c>
      <c r="BC530" s="204">
        <v>41344</v>
      </c>
      <c r="BD530" s="204">
        <v>302597.96000000002</v>
      </c>
      <c r="BE530" s="204">
        <v>0</v>
      </c>
      <c r="BF530" s="204">
        <v>142402</v>
      </c>
      <c r="BG530" s="204">
        <v>1921893.22</v>
      </c>
      <c r="BH530" s="204">
        <v>176061.31</v>
      </c>
      <c r="BI530" s="204">
        <v>120792.89</v>
      </c>
      <c r="BJ530" s="204">
        <v>436997.93</v>
      </c>
      <c r="BK530" s="204">
        <v>8721.1</v>
      </c>
      <c r="BL530" s="204">
        <v>96965.84</v>
      </c>
      <c r="BM530" s="204">
        <v>0</v>
      </c>
      <c r="BN530" s="204">
        <v>412124.17</v>
      </c>
      <c r="BO530" s="204">
        <v>44284</v>
      </c>
      <c r="BP530" s="204">
        <v>152480.57</v>
      </c>
      <c r="BQ530" s="204">
        <v>37027</v>
      </c>
      <c r="BR530" s="204">
        <v>112595</v>
      </c>
      <c r="BS530" s="204">
        <v>64686</v>
      </c>
      <c r="BT530" s="204">
        <v>2549802.35</v>
      </c>
      <c r="BU530" s="204">
        <v>33997.199999999997</v>
      </c>
      <c r="BV530" s="204">
        <v>548822.06999999995</v>
      </c>
      <c r="BW530" s="204">
        <v>152115.5</v>
      </c>
      <c r="BX530" s="204">
        <v>670400.17000000004</v>
      </c>
      <c r="BY530" s="204">
        <v>2488784.08</v>
      </c>
      <c r="BZ530" s="204">
        <v>75330.899999999994</v>
      </c>
      <c r="CA530" s="204">
        <v>108555.67</v>
      </c>
      <c r="CB530" s="204">
        <v>39000.699999999997</v>
      </c>
      <c r="CC530" s="205">
        <f t="shared" si="75"/>
        <v>149439851.7899999</v>
      </c>
      <c r="CD530" s="288"/>
      <c r="CE530" s="288"/>
      <c r="CF530" s="288"/>
      <c r="CG530" s="288"/>
      <c r="CH530" s="288"/>
      <c r="CI530" s="288"/>
    </row>
    <row r="531" spans="1:87" s="293" customFormat="1">
      <c r="A531" s="323"/>
      <c r="B531" s="322"/>
      <c r="C531" s="306"/>
      <c r="D531" s="306"/>
      <c r="E531" s="306"/>
      <c r="F531" s="324" t="s">
        <v>1291</v>
      </c>
      <c r="G531" s="325" t="s">
        <v>1623</v>
      </c>
      <c r="H531" s="204">
        <v>0</v>
      </c>
      <c r="I531" s="204">
        <v>15708760.119999999</v>
      </c>
      <c r="J531" s="204">
        <v>0</v>
      </c>
      <c r="K531" s="204">
        <v>0</v>
      </c>
      <c r="L531" s="204">
        <v>49794</v>
      </c>
      <c r="M531" s="204">
        <v>13002.3</v>
      </c>
      <c r="N531" s="204">
        <v>0</v>
      </c>
      <c r="O531" s="204">
        <v>0</v>
      </c>
      <c r="P531" s="204">
        <v>270587.75</v>
      </c>
      <c r="Q531" s="204">
        <v>0</v>
      </c>
      <c r="R531" s="204">
        <v>0</v>
      </c>
      <c r="S531" s="204">
        <v>0</v>
      </c>
      <c r="T531" s="204">
        <v>2562340</v>
      </c>
      <c r="U531" s="204">
        <v>3082966</v>
      </c>
      <c r="V531" s="204">
        <v>25743.85</v>
      </c>
      <c r="W531" s="204">
        <v>2787079.28</v>
      </c>
      <c r="X531" s="204">
        <v>0</v>
      </c>
      <c r="Y531" s="204">
        <v>11511.9</v>
      </c>
      <c r="Z531" s="204">
        <v>0</v>
      </c>
      <c r="AA531" s="204">
        <v>0</v>
      </c>
      <c r="AB531" s="204">
        <v>0</v>
      </c>
      <c r="AC531" s="204">
        <v>0</v>
      </c>
      <c r="AD531" s="204">
        <v>157643.01999999999</v>
      </c>
      <c r="AE531" s="204">
        <v>9141</v>
      </c>
      <c r="AF531" s="204">
        <v>8225698.4100000001</v>
      </c>
      <c r="AG531" s="204">
        <v>120582.25</v>
      </c>
      <c r="AH531" s="204">
        <v>1824677.33</v>
      </c>
      <c r="AI531" s="204">
        <v>6515186.4500000002</v>
      </c>
      <c r="AJ531" s="204">
        <v>123419</v>
      </c>
      <c r="AK531" s="204">
        <v>0</v>
      </c>
      <c r="AL531" s="204">
        <v>1939</v>
      </c>
      <c r="AM531" s="204">
        <v>20265</v>
      </c>
      <c r="AN531" s="204">
        <v>0</v>
      </c>
      <c r="AO531" s="204">
        <v>202629.55</v>
      </c>
      <c r="AP531" s="204">
        <v>0</v>
      </c>
      <c r="AQ531" s="204">
        <v>0</v>
      </c>
      <c r="AR531" s="204">
        <v>0</v>
      </c>
      <c r="AS531" s="204">
        <v>0</v>
      </c>
      <c r="AT531" s="204">
        <v>0</v>
      </c>
      <c r="AU531" s="204">
        <v>268998.21999999997</v>
      </c>
      <c r="AV531" s="204">
        <v>12528</v>
      </c>
      <c r="AW531" s="204">
        <v>11686</v>
      </c>
      <c r="AX531" s="204">
        <v>0</v>
      </c>
      <c r="AY531" s="204">
        <v>3652</v>
      </c>
      <c r="AZ531" s="204">
        <v>5236</v>
      </c>
      <c r="BA531" s="204">
        <v>9000</v>
      </c>
      <c r="BB531" s="204">
        <v>0</v>
      </c>
      <c r="BC531" s="204">
        <v>825014.92</v>
      </c>
      <c r="BD531" s="204">
        <v>270124.7</v>
      </c>
      <c r="BE531" s="204">
        <v>0</v>
      </c>
      <c r="BF531" s="204">
        <v>1401524</v>
      </c>
      <c r="BG531" s="204">
        <v>2466144.09</v>
      </c>
      <c r="BH531" s="204">
        <v>13687359.710000001</v>
      </c>
      <c r="BI531" s="204">
        <v>427071.54</v>
      </c>
      <c r="BJ531" s="204">
        <v>577689.07999999996</v>
      </c>
      <c r="BK531" s="204">
        <v>25752</v>
      </c>
      <c r="BL531" s="204">
        <v>229015</v>
      </c>
      <c r="BM531" s="204">
        <v>0</v>
      </c>
      <c r="BN531" s="204">
        <v>0</v>
      </c>
      <c r="BO531" s="204">
        <v>2053718.12</v>
      </c>
      <c r="BP531" s="204">
        <v>0</v>
      </c>
      <c r="BQ531" s="204">
        <v>23627</v>
      </c>
      <c r="BR531" s="204">
        <v>0</v>
      </c>
      <c r="BS531" s="204">
        <v>0</v>
      </c>
      <c r="BT531" s="204">
        <v>1958709.05</v>
      </c>
      <c r="BU531" s="204">
        <v>507078.25</v>
      </c>
      <c r="BV531" s="204">
        <v>2444562.71</v>
      </c>
      <c r="BW531" s="204">
        <v>519096.5</v>
      </c>
      <c r="BX531" s="204">
        <v>179731.23</v>
      </c>
      <c r="BY531" s="204">
        <v>11400195.939999999</v>
      </c>
      <c r="BZ531" s="204">
        <v>403038.25</v>
      </c>
      <c r="CA531" s="204">
        <v>94182.65</v>
      </c>
      <c r="CB531" s="204">
        <v>14695.1</v>
      </c>
      <c r="CC531" s="205">
        <f t="shared" si="75"/>
        <v>81532396.269999996</v>
      </c>
      <c r="CD531" s="288"/>
      <c r="CE531" s="288"/>
      <c r="CF531" s="288"/>
      <c r="CG531" s="288"/>
      <c r="CH531" s="288"/>
      <c r="CI531" s="288"/>
    </row>
    <row r="532" spans="1:87" s="293" customFormat="1">
      <c r="A532" s="323"/>
      <c r="B532" s="322"/>
      <c r="C532" s="306"/>
      <c r="D532" s="306"/>
      <c r="E532" s="306"/>
      <c r="F532" s="324" t="s">
        <v>1292</v>
      </c>
      <c r="G532" s="325" t="s">
        <v>1293</v>
      </c>
      <c r="H532" s="204">
        <v>0</v>
      </c>
      <c r="I532" s="204">
        <v>0</v>
      </c>
      <c r="J532" s="204">
        <v>0</v>
      </c>
      <c r="K532" s="204">
        <v>0</v>
      </c>
      <c r="L532" s="204">
        <v>0</v>
      </c>
      <c r="M532" s="204">
        <v>0</v>
      </c>
      <c r="N532" s="204">
        <v>0</v>
      </c>
      <c r="O532" s="204">
        <v>0</v>
      </c>
      <c r="P532" s="204">
        <v>0</v>
      </c>
      <c r="Q532" s="204">
        <v>0</v>
      </c>
      <c r="R532" s="204">
        <v>0</v>
      </c>
      <c r="S532" s="204">
        <v>0</v>
      </c>
      <c r="T532" s="204">
        <v>0</v>
      </c>
      <c r="U532" s="204">
        <v>0</v>
      </c>
      <c r="V532" s="204">
        <v>0</v>
      </c>
      <c r="W532" s="204">
        <v>0</v>
      </c>
      <c r="X532" s="204">
        <v>0</v>
      </c>
      <c r="Y532" s="204">
        <v>0</v>
      </c>
      <c r="Z532" s="204">
        <v>0</v>
      </c>
      <c r="AA532" s="204">
        <v>0</v>
      </c>
      <c r="AB532" s="204">
        <v>0</v>
      </c>
      <c r="AC532" s="204">
        <v>0</v>
      </c>
      <c r="AD532" s="204">
        <v>0</v>
      </c>
      <c r="AE532" s="204">
        <v>0</v>
      </c>
      <c r="AF532" s="204">
        <v>0</v>
      </c>
      <c r="AG532" s="204">
        <v>0</v>
      </c>
      <c r="AH532" s="204">
        <v>0</v>
      </c>
      <c r="AI532" s="204">
        <v>19747418.699999999</v>
      </c>
      <c r="AJ532" s="204">
        <v>0</v>
      </c>
      <c r="AK532" s="204">
        <v>0</v>
      </c>
      <c r="AL532" s="204">
        <v>0</v>
      </c>
      <c r="AM532" s="204">
        <v>0</v>
      </c>
      <c r="AN532" s="204">
        <v>0</v>
      </c>
      <c r="AO532" s="204">
        <v>0</v>
      </c>
      <c r="AP532" s="204">
        <v>0</v>
      </c>
      <c r="AQ532" s="204">
        <v>0</v>
      </c>
      <c r="AR532" s="204">
        <v>0</v>
      </c>
      <c r="AS532" s="204">
        <v>0</v>
      </c>
      <c r="AT532" s="204">
        <v>0</v>
      </c>
      <c r="AU532" s="204">
        <v>0</v>
      </c>
      <c r="AV532" s="204">
        <v>0</v>
      </c>
      <c r="AW532" s="204">
        <v>0</v>
      </c>
      <c r="AX532" s="204">
        <v>0</v>
      </c>
      <c r="AY532" s="204">
        <v>0</v>
      </c>
      <c r="AZ532" s="204">
        <v>0</v>
      </c>
      <c r="BA532" s="204">
        <v>0</v>
      </c>
      <c r="BB532" s="204">
        <v>0</v>
      </c>
      <c r="BC532" s="204">
        <v>0</v>
      </c>
      <c r="BD532" s="204">
        <v>0</v>
      </c>
      <c r="BE532" s="204">
        <v>0</v>
      </c>
      <c r="BF532" s="204">
        <v>0</v>
      </c>
      <c r="BG532" s="204">
        <v>0</v>
      </c>
      <c r="BH532" s="204">
        <v>0</v>
      </c>
      <c r="BI532" s="204">
        <v>0</v>
      </c>
      <c r="BJ532" s="204">
        <v>0</v>
      </c>
      <c r="BK532" s="204">
        <v>0</v>
      </c>
      <c r="BL532" s="204">
        <v>0</v>
      </c>
      <c r="BM532" s="204">
        <v>1245119.8500000001</v>
      </c>
      <c r="BN532" s="204">
        <v>0</v>
      </c>
      <c r="BO532" s="204">
        <v>0</v>
      </c>
      <c r="BP532" s="204">
        <v>0</v>
      </c>
      <c r="BQ532" s="204">
        <v>0</v>
      </c>
      <c r="BR532" s="204">
        <v>0</v>
      </c>
      <c r="BS532" s="204">
        <v>0</v>
      </c>
      <c r="BT532" s="204">
        <v>34338</v>
      </c>
      <c r="BU532" s="204">
        <v>0</v>
      </c>
      <c r="BV532" s="204">
        <v>0</v>
      </c>
      <c r="BW532" s="204">
        <v>0</v>
      </c>
      <c r="BX532" s="204">
        <v>0</v>
      </c>
      <c r="BY532" s="204">
        <v>0</v>
      </c>
      <c r="BZ532" s="204">
        <v>0</v>
      </c>
      <c r="CA532" s="204">
        <v>0</v>
      </c>
      <c r="CB532" s="204">
        <v>0</v>
      </c>
      <c r="CC532" s="205">
        <f t="shared" si="75"/>
        <v>21026876.550000001</v>
      </c>
      <c r="CD532" s="288"/>
      <c r="CE532" s="288"/>
      <c r="CF532" s="288"/>
      <c r="CG532" s="288"/>
      <c r="CH532" s="288"/>
      <c r="CI532" s="288"/>
    </row>
    <row r="533" spans="1:87" s="293" customFormat="1">
      <c r="A533" s="323"/>
      <c r="B533" s="322"/>
      <c r="C533" s="306"/>
      <c r="D533" s="306"/>
      <c r="E533" s="306"/>
      <c r="F533" s="324" t="s">
        <v>1294</v>
      </c>
      <c r="G533" s="325" t="s">
        <v>1295</v>
      </c>
      <c r="H533" s="204">
        <v>2618592</v>
      </c>
      <c r="I533" s="204">
        <v>0</v>
      </c>
      <c r="J533" s="204">
        <v>0</v>
      </c>
      <c r="K533" s="204">
        <v>582393</v>
      </c>
      <c r="L533" s="204">
        <v>589772.5</v>
      </c>
      <c r="M533" s="204">
        <v>0</v>
      </c>
      <c r="N533" s="204">
        <v>62435676.359999999</v>
      </c>
      <c r="O533" s="204">
        <v>14754435.810000001</v>
      </c>
      <c r="P533" s="204">
        <v>3624134</v>
      </c>
      <c r="Q533" s="204">
        <v>1240486.01</v>
      </c>
      <c r="R533" s="204">
        <v>204069.4</v>
      </c>
      <c r="S533" s="204">
        <v>10185787.539999999</v>
      </c>
      <c r="T533" s="204">
        <v>16869647</v>
      </c>
      <c r="U533" s="204">
        <v>2698204.5</v>
      </c>
      <c r="V533" s="204">
        <v>5575.2</v>
      </c>
      <c r="W533" s="204">
        <v>775758.45</v>
      </c>
      <c r="X533" s="204">
        <v>2836533.55</v>
      </c>
      <c r="Y533" s="204">
        <v>3238437.78</v>
      </c>
      <c r="Z533" s="204">
        <v>14723338.029999999</v>
      </c>
      <c r="AA533" s="204">
        <v>14483431.779999999</v>
      </c>
      <c r="AB533" s="204">
        <v>1654770.07</v>
      </c>
      <c r="AC533" s="204">
        <v>11897457.300000001</v>
      </c>
      <c r="AD533" s="204">
        <v>2597217</v>
      </c>
      <c r="AE533" s="204">
        <v>3128888.73</v>
      </c>
      <c r="AF533" s="204">
        <v>13210856.039999999</v>
      </c>
      <c r="AG533" s="204">
        <v>41916.75</v>
      </c>
      <c r="AH533" s="204">
        <v>3423102.91</v>
      </c>
      <c r="AI533" s="204">
        <v>11406109.390000001</v>
      </c>
      <c r="AJ533" s="204">
        <v>217076.15</v>
      </c>
      <c r="AK533" s="204">
        <v>225275.6</v>
      </c>
      <c r="AL533" s="204">
        <v>184781.26</v>
      </c>
      <c r="AM533" s="204">
        <v>494597.7</v>
      </c>
      <c r="AN533" s="204">
        <v>287209.2</v>
      </c>
      <c r="AO533" s="204">
        <v>1082326.3700000001</v>
      </c>
      <c r="AP533" s="204">
        <v>302228</v>
      </c>
      <c r="AQ533" s="204">
        <v>312200.48</v>
      </c>
      <c r="AR533" s="204">
        <v>121605.26</v>
      </c>
      <c r="AS533" s="204">
        <v>542184</v>
      </c>
      <c r="AT533" s="204">
        <v>172662.95</v>
      </c>
      <c r="AU533" s="204">
        <v>1074927</v>
      </c>
      <c r="AV533" s="204">
        <v>256699</v>
      </c>
      <c r="AW533" s="204">
        <v>231667.25</v>
      </c>
      <c r="AX533" s="204">
        <v>104741.38</v>
      </c>
      <c r="AY533" s="204">
        <v>100000</v>
      </c>
      <c r="AZ533" s="204">
        <v>183531.25</v>
      </c>
      <c r="BA533" s="204">
        <v>610630.55000000005</v>
      </c>
      <c r="BB533" s="204">
        <v>15498621.859999999</v>
      </c>
      <c r="BC533" s="204">
        <v>548092.64</v>
      </c>
      <c r="BD533" s="204">
        <v>576872.56000000006</v>
      </c>
      <c r="BE533" s="204">
        <v>4001716.41</v>
      </c>
      <c r="BF533" s="204">
        <v>113842</v>
      </c>
      <c r="BG533" s="204">
        <v>3325406</v>
      </c>
      <c r="BH533" s="204">
        <v>850149.14</v>
      </c>
      <c r="BI533" s="204">
        <v>929103.91</v>
      </c>
      <c r="BJ533" s="204">
        <v>2418577.5499999998</v>
      </c>
      <c r="BK533" s="204">
        <v>311206.62</v>
      </c>
      <c r="BL533" s="204">
        <v>152888.38</v>
      </c>
      <c r="BM533" s="204">
        <v>13189574.76</v>
      </c>
      <c r="BN533" s="204">
        <v>12784267.01</v>
      </c>
      <c r="BO533" s="204">
        <v>1363378</v>
      </c>
      <c r="BP533" s="204">
        <v>407801.97</v>
      </c>
      <c r="BQ533" s="204">
        <v>891273.06</v>
      </c>
      <c r="BR533" s="204">
        <v>2926884.96</v>
      </c>
      <c r="BS533" s="204">
        <v>884199.25</v>
      </c>
      <c r="BT533" s="204">
        <v>2700000</v>
      </c>
      <c r="BU533" s="204">
        <v>2087985.61</v>
      </c>
      <c r="BV533" s="204">
        <v>744524.67</v>
      </c>
      <c r="BW533" s="204">
        <v>494731.1</v>
      </c>
      <c r="BX533" s="204">
        <v>1386596.76</v>
      </c>
      <c r="BY533" s="204">
        <v>1247479.23</v>
      </c>
      <c r="BZ533" s="204">
        <v>300654.5</v>
      </c>
      <c r="CA533" s="204">
        <v>1218410.6100000001</v>
      </c>
      <c r="CB533" s="204">
        <v>1035252.75</v>
      </c>
      <c r="CC533" s="205">
        <f t="shared" si="75"/>
        <v>278120425.80999994</v>
      </c>
      <c r="CD533" s="288"/>
      <c r="CE533" s="288"/>
      <c r="CF533" s="288"/>
      <c r="CG533" s="288"/>
      <c r="CH533" s="288"/>
      <c r="CI533" s="288"/>
    </row>
    <row r="534" spans="1:87" s="293" customFormat="1">
      <c r="A534" s="323"/>
      <c r="B534" s="322"/>
      <c r="C534" s="306"/>
      <c r="D534" s="306"/>
      <c r="E534" s="306"/>
      <c r="F534" s="324" t="s">
        <v>1296</v>
      </c>
      <c r="G534" s="325" t="s">
        <v>1297</v>
      </c>
      <c r="H534" s="204">
        <v>730588</v>
      </c>
      <c r="I534" s="204">
        <v>1190841.5</v>
      </c>
      <c r="J534" s="204">
        <v>0</v>
      </c>
      <c r="K534" s="204">
        <v>43329</v>
      </c>
      <c r="L534" s="204">
        <v>132206.5</v>
      </c>
      <c r="M534" s="204">
        <v>0</v>
      </c>
      <c r="N534" s="204">
        <v>50625235.119999997</v>
      </c>
      <c r="O534" s="204">
        <v>5548358.3099999996</v>
      </c>
      <c r="P534" s="204">
        <v>635299.5</v>
      </c>
      <c r="Q534" s="204">
        <v>933299.77</v>
      </c>
      <c r="R534" s="204">
        <v>20606.5</v>
      </c>
      <c r="S534" s="204">
        <v>2536809.5</v>
      </c>
      <c r="T534" s="204">
        <v>7455635.5</v>
      </c>
      <c r="U534" s="204">
        <v>1259773</v>
      </c>
      <c r="V534" s="204">
        <v>0</v>
      </c>
      <c r="W534" s="204">
        <v>128494.61</v>
      </c>
      <c r="X534" s="204">
        <v>670912.44999999995</v>
      </c>
      <c r="Y534" s="204">
        <v>408345.55</v>
      </c>
      <c r="Z534" s="204">
        <v>22395464.949999999</v>
      </c>
      <c r="AA534" s="204">
        <v>13961713.439999999</v>
      </c>
      <c r="AB534" s="204">
        <v>593477.75</v>
      </c>
      <c r="AC534" s="204">
        <v>10268696.99</v>
      </c>
      <c r="AD534" s="204">
        <v>456466</v>
      </c>
      <c r="AE534" s="204">
        <v>1158065.99</v>
      </c>
      <c r="AF534" s="204">
        <v>3899772.28</v>
      </c>
      <c r="AG534" s="204">
        <v>100597.56</v>
      </c>
      <c r="AH534" s="204">
        <v>710317.36</v>
      </c>
      <c r="AI534" s="204">
        <v>9332271.3200000003</v>
      </c>
      <c r="AJ534" s="204">
        <v>125491.3</v>
      </c>
      <c r="AK534" s="204">
        <v>58606.54</v>
      </c>
      <c r="AL534" s="204">
        <v>84215.42</v>
      </c>
      <c r="AM534" s="204">
        <v>94819.47</v>
      </c>
      <c r="AN534" s="204">
        <v>103298.35</v>
      </c>
      <c r="AO534" s="204">
        <v>267004.45</v>
      </c>
      <c r="AP534" s="204">
        <v>145812.42000000001</v>
      </c>
      <c r="AQ534" s="204">
        <v>196963.5</v>
      </c>
      <c r="AR534" s="204">
        <v>72010.91</v>
      </c>
      <c r="AS534" s="204">
        <v>178735.98</v>
      </c>
      <c r="AT534" s="204">
        <v>64584</v>
      </c>
      <c r="AU534" s="204">
        <v>1354569</v>
      </c>
      <c r="AV534" s="204">
        <v>21970</v>
      </c>
      <c r="AW534" s="204">
        <v>63528.5</v>
      </c>
      <c r="AX534" s="204">
        <v>14612.53</v>
      </c>
      <c r="AY534" s="204">
        <v>15000</v>
      </c>
      <c r="AZ534" s="204">
        <v>19659.25</v>
      </c>
      <c r="BA534" s="204">
        <v>208587.75</v>
      </c>
      <c r="BB534" s="204">
        <v>12680690.6</v>
      </c>
      <c r="BC534" s="204">
        <v>671638.57</v>
      </c>
      <c r="BD534" s="204">
        <v>155126.42000000001</v>
      </c>
      <c r="BE534" s="204">
        <v>720702.31</v>
      </c>
      <c r="BF534" s="204">
        <v>89174</v>
      </c>
      <c r="BG534" s="204">
        <v>1040399.87</v>
      </c>
      <c r="BH534" s="204">
        <v>825991.02</v>
      </c>
      <c r="BI534" s="204">
        <v>1145009.1200000001</v>
      </c>
      <c r="BJ534" s="204">
        <v>484387.45</v>
      </c>
      <c r="BK534" s="204">
        <v>91721</v>
      </c>
      <c r="BL534" s="204">
        <v>35079.75</v>
      </c>
      <c r="BM534" s="204">
        <v>7351248.5300000003</v>
      </c>
      <c r="BN534" s="204">
        <v>2370005.59</v>
      </c>
      <c r="BO534" s="204">
        <v>354878</v>
      </c>
      <c r="BP534" s="204">
        <v>22723.03</v>
      </c>
      <c r="BQ534" s="204">
        <v>67381</v>
      </c>
      <c r="BR534" s="204">
        <v>399967.04</v>
      </c>
      <c r="BS534" s="204">
        <v>122211.75</v>
      </c>
      <c r="BT534" s="204">
        <v>2850000</v>
      </c>
      <c r="BU534" s="204">
        <v>1329596.26</v>
      </c>
      <c r="BV534" s="204">
        <v>429396.98</v>
      </c>
      <c r="BW534" s="204">
        <v>156015.16</v>
      </c>
      <c r="BX534" s="204">
        <v>552342.19999999995</v>
      </c>
      <c r="BY534" s="204">
        <v>929923.78</v>
      </c>
      <c r="BZ534" s="204">
        <v>139179.64000000001</v>
      </c>
      <c r="CA534" s="204">
        <v>481372.92</v>
      </c>
      <c r="CB534" s="204">
        <v>356153.71</v>
      </c>
      <c r="CC534" s="205">
        <f t="shared" si="75"/>
        <v>174138363.51999986</v>
      </c>
      <c r="CD534" s="288"/>
      <c r="CE534" s="288"/>
      <c r="CF534" s="288"/>
      <c r="CG534" s="288"/>
      <c r="CH534" s="288"/>
      <c r="CI534" s="288"/>
    </row>
    <row r="535" spans="1:87" s="293" customFormat="1">
      <c r="A535" s="323"/>
      <c r="B535" s="322"/>
      <c r="C535" s="306"/>
      <c r="D535" s="306"/>
      <c r="E535" s="306"/>
      <c r="F535" s="324" t="s">
        <v>1298</v>
      </c>
      <c r="G535" s="325" t="s">
        <v>1299</v>
      </c>
      <c r="H535" s="204">
        <v>1941503.75</v>
      </c>
      <c r="I535" s="204">
        <v>994176.5</v>
      </c>
      <c r="J535" s="204">
        <v>675435.47</v>
      </c>
      <c r="K535" s="204">
        <v>89248</v>
      </c>
      <c r="L535" s="204">
        <v>12392</v>
      </c>
      <c r="M535" s="204">
        <v>150859.71</v>
      </c>
      <c r="N535" s="204">
        <v>32388148.399999999</v>
      </c>
      <c r="O535" s="204">
        <v>126742.25</v>
      </c>
      <c r="P535" s="204">
        <v>73028</v>
      </c>
      <c r="Q535" s="204">
        <v>5322048.42</v>
      </c>
      <c r="R535" s="204">
        <v>594960.5</v>
      </c>
      <c r="S535" s="204">
        <v>88802.75</v>
      </c>
      <c r="T535" s="204">
        <v>1060108.5</v>
      </c>
      <c r="U535" s="204">
        <v>193159.15</v>
      </c>
      <c r="V535" s="204">
        <v>165772</v>
      </c>
      <c r="W535" s="204">
        <v>49253.46</v>
      </c>
      <c r="X535" s="204">
        <v>70601.64</v>
      </c>
      <c r="Y535" s="204">
        <v>0</v>
      </c>
      <c r="Z535" s="204">
        <v>3186645</v>
      </c>
      <c r="AA535" s="204">
        <v>0</v>
      </c>
      <c r="AB535" s="204">
        <v>0</v>
      </c>
      <c r="AC535" s="204">
        <v>311027.95</v>
      </c>
      <c r="AD535" s="204">
        <v>267271</v>
      </c>
      <c r="AE535" s="204">
        <v>128237</v>
      </c>
      <c r="AF535" s="204">
        <v>69300.5</v>
      </c>
      <c r="AG535" s="204">
        <v>1287488.75</v>
      </c>
      <c r="AH535" s="204">
        <v>31694</v>
      </c>
      <c r="AI535" s="204">
        <v>2785804.5</v>
      </c>
      <c r="AJ535" s="204">
        <v>33011</v>
      </c>
      <c r="AK535" s="204">
        <v>110318</v>
      </c>
      <c r="AL535" s="204">
        <v>0</v>
      </c>
      <c r="AM535" s="204">
        <v>13779.9</v>
      </c>
      <c r="AN535" s="204">
        <v>912</v>
      </c>
      <c r="AO535" s="204">
        <v>10137</v>
      </c>
      <c r="AP535" s="204">
        <v>0</v>
      </c>
      <c r="AQ535" s="204">
        <v>0</v>
      </c>
      <c r="AR535" s="204">
        <v>22826.5</v>
      </c>
      <c r="AS535" s="204">
        <v>63881</v>
      </c>
      <c r="AT535" s="204">
        <v>33802.5</v>
      </c>
      <c r="AU535" s="204">
        <v>8665</v>
      </c>
      <c r="AV535" s="204">
        <v>50027</v>
      </c>
      <c r="AW535" s="204">
        <v>2513</v>
      </c>
      <c r="AX535" s="204">
        <v>0</v>
      </c>
      <c r="AY535" s="204">
        <v>16653</v>
      </c>
      <c r="AZ535" s="204">
        <v>0</v>
      </c>
      <c r="BA535" s="204">
        <v>0</v>
      </c>
      <c r="BB535" s="204">
        <v>664487</v>
      </c>
      <c r="BC535" s="204">
        <v>0</v>
      </c>
      <c r="BD535" s="204">
        <v>17258.97</v>
      </c>
      <c r="BE535" s="204">
        <v>194752</v>
      </c>
      <c r="BF535" s="204">
        <v>129716</v>
      </c>
      <c r="BG535" s="204">
        <v>11992</v>
      </c>
      <c r="BH535" s="204">
        <v>159782.5</v>
      </c>
      <c r="BI535" s="204">
        <v>45636.5</v>
      </c>
      <c r="BJ535" s="204">
        <v>54705</v>
      </c>
      <c r="BK535" s="204">
        <v>227611.1</v>
      </c>
      <c r="BL535" s="204">
        <v>6973</v>
      </c>
      <c r="BM535" s="204">
        <v>2239742.37</v>
      </c>
      <c r="BN535" s="204">
        <v>6550715.7199999997</v>
      </c>
      <c r="BO535" s="204">
        <v>321979</v>
      </c>
      <c r="BP535" s="204">
        <v>0</v>
      </c>
      <c r="BQ535" s="204">
        <v>28402</v>
      </c>
      <c r="BR535" s="204">
        <v>99426</v>
      </c>
      <c r="BS535" s="204">
        <v>0</v>
      </c>
      <c r="BT535" s="204">
        <v>900188</v>
      </c>
      <c r="BU535" s="204">
        <v>0</v>
      </c>
      <c r="BV535" s="204">
        <v>0</v>
      </c>
      <c r="BW535" s="204">
        <v>8010</v>
      </c>
      <c r="BX535" s="204">
        <v>66585.97</v>
      </c>
      <c r="BY535" s="204">
        <v>70284.740000000005</v>
      </c>
      <c r="BZ535" s="204">
        <v>0</v>
      </c>
      <c r="CA535" s="204">
        <v>0</v>
      </c>
      <c r="CB535" s="204">
        <v>0</v>
      </c>
      <c r="CC535" s="205">
        <f t="shared" ref="CC535:CC598" si="76">SUM(H535:CB535)</f>
        <v>64228482.969999999</v>
      </c>
      <c r="CD535" s="288"/>
      <c r="CE535" s="288"/>
      <c r="CF535" s="288"/>
      <c r="CG535" s="288"/>
      <c r="CH535" s="288"/>
      <c r="CI535" s="288"/>
    </row>
    <row r="536" spans="1:87" s="293" customFormat="1">
      <c r="A536" s="323"/>
      <c r="B536" s="322"/>
      <c r="C536" s="306"/>
      <c r="D536" s="306"/>
      <c r="E536" s="306"/>
      <c r="F536" s="324" t="s">
        <v>1300</v>
      </c>
      <c r="G536" s="325" t="s">
        <v>1301</v>
      </c>
      <c r="H536" s="204">
        <v>7678140.0099999998</v>
      </c>
      <c r="I536" s="204">
        <v>159097.25</v>
      </c>
      <c r="J536" s="204">
        <v>4564627.9400000004</v>
      </c>
      <c r="K536" s="204">
        <v>28848</v>
      </c>
      <c r="L536" s="204">
        <v>0</v>
      </c>
      <c r="M536" s="204">
        <v>7492.54</v>
      </c>
      <c r="N536" s="204">
        <v>33456301.800000001</v>
      </c>
      <c r="O536" s="204">
        <v>9055.75</v>
      </c>
      <c r="P536" s="204">
        <v>10724</v>
      </c>
      <c r="Q536" s="204">
        <v>597358.64</v>
      </c>
      <c r="R536" s="204">
        <v>56612</v>
      </c>
      <c r="S536" s="204">
        <v>0</v>
      </c>
      <c r="T536" s="204">
        <v>475450.5</v>
      </c>
      <c r="U536" s="204">
        <v>554793</v>
      </c>
      <c r="V536" s="204">
        <v>0</v>
      </c>
      <c r="W536" s="204">
        <v>30154.82</v>
      </c>
      <c r="X536" s="204">
        <v>57395.5</v>
      </c>
      <c r="Y536" s="204">
        <v>0</v>
      </c>
      <c r="Z536" s="204">
        <v>3163924.5</v>
      </c>
      <c r="AA536" s="204">
        <v>68402.22</v>
      </c>
      <c r="AB536" s="204">
        <v>0</v>
      </c>
      <c r="AC536" s="204">
        <v>588944</v>
      </c>
      <c r="AD536" s="204">
        <v>0</v>
      </c>
      <c r="AE536" s="204">
        <v>35876</v>
      </c>
      <c r="AF536" s="204">
        <v>284151.75</v>
      </c>
      <c r="AG536" s="204">
        <v>36196</v>
      </c>
      <c r="AH536" s="204">
        <v>22963</v>
      </c>
      <c r="AI536" s="204">
        <v>4737367.25</v>
      </c>
      <c r="AJ536" s="204">
        <v>4731</v>
      </c>
      <c r="AK536" s="204">
        <v>170166</v>
      </c>
      <c r="AL536" s="204">
        <v>0</v>
      </c>
      <c r="AM536" s="204">
        <v>30426</v>
      </c>
      <c r="AN536" s="204">
        <v>7061</v>
      </c>
      <c r="AO536" s="204">
        <v>0</v>
      </c>
      <c r="AP536" s="204">
        <v>0</v>
      </c>
      <c r="AQ536" s="204">
        <v>0</v>
      </c>
      <c r="AR536" s="204">
        <v>0</v>
      </c>
      <c r="AS536" s="204">
        <v>0</v>
      </c>
      <c r="AT536" s="204">
        <v>1517</v>
      </c>
      <c r="AU536" s="204">
        <v>1756558.2</v>
      </c>
      <c r="AV536" s="204">
        <v>66051</v>
      </c>
      <c r="AW536" s="204">
        <v>0</v>
      </c>
      <c r="AX536" s="204">
        <v>0</v>
      </c>
      <c r="AY536" s="204">
        <v>39143</v>
      </c>
      <c r="AZ536" s="204">
        <v>0</v>
      </c>
      <c r="BA536" s="204">
        <v>19539</v>
      </c>
      <c r="BB536" s="204">
        <v>2904375.5</v>
      </c>
      <c r="BC536" s="204">
        <v>0</v>
      </c>
      <c r="BD536" s="204">
        <v>26498</v>
      </c>
      <c r="BE536" s="204">
        <v>48657</v>
      </c>
      <c r="BF536" s="204">
        <v>54245</v>
      </c>
      <c r="BG536" s="204">
        <v>0</v>
      </c>
      <c r="BH536" s="204">
        <v>242088</v>
      </c>
      <c r="BI536" s="204">
        <v>9496.5</v>
      </c>
      <c r="BJ536" s="204">
        <v>12218</v>
      </c>
      <c r="BK536" s="204">
        <v>37424</v>
      </c>
      <c r="BL536" s="204">
        <v>0</v>
      </c>
      <c r="BM536" s="204">
        <v>6132838.7400000002</v>
      </c>
      <c r="BN536" s="204">
        <v>3508476.08</v>
      </c>
      <c r="BO536" s="204">
        <v>215407</v>
      </c>
      <c r="BP536" s="204">
        <v>0</v>
      </c>
      <c r="BQ536" s="204">
        <v>14320</v>
      </c>
      <c r="BR536" s="204">
        <v>75078</v>
      </c>
      <c r="BS536" s="204">
        <v>0</v>
      </c>
      <c r="BT536" s="204">
        <v>2464005</v>
      </c>
      <c r="BU536" s="204">
        <v>0</v>
      </c>
      <c r="BV536" s="204">
        <v>0</v>
      </c>
      <c r="BW536" s="204">
        <v>34921</v>
      </c>
      <c r="BX536" s="204">
        <v>75006</v>
      </c>
      <c r="BY536" s="204">
        <v>404414.11</v>
      </c>
      <c r="BZ536" s="204">
        <v>25886</v>
      </c>
      <c r="CA536" s="204">
        <v>0</v>
      </c>
      <c r="CB536" s="204">
        <v>10599</v>
      </c>
      <c r="CC536" s="205">
        <f t="shared" si="76"/>
        <v>75015021.599999994</v>
      </c>
      <c r="CD536" s="288"/>
      <c r="CE536" s="288"/>
      <c r="CF536" s="288"/>
      <c r="CG536" s="288"/>
      <c r="CH536" s="288"/>
      <c r="CI536" s="288"/>
    </row>
    <row r="537" spans="1:87" s="293" customFormat="1">
      <c r="A537" s="323"/>
      <c r="B537" s="322"/>
      <c r="C537" s="306"/>
      <c r="D537" s="306"/>
      <c r="E537" s="306"/>
      <c r="F537" s="324" t="s">
        <v>1302</v>
      </c>
      <c r="G537" s="325" t="s">
        <v>1303</v>
      </c>
      <c r="H537" s="204">
        <v>7098028.7999999998</v>
      </c>
      <c r="I537" s="204">
        <v>5077487.42</v>
      </c>
      <c r="J537" s="204">
        <v>5822</v>
      </c>
      <c r="K537" s="204">
        <v>336469.3</v>
      </c>
      <c r="L537" s="204">
        <v>105915</v>
      </c>
      <c r="M537" s="204">
        <v>10321.08</v>
      </c>
      <c r="N537" s="204">
        <v>3324788.75</v>
      </c>
      <c r="O537" s="204">
        <v>584726.6</v>
      </c>
      <c r="P537" s="204">
        <v>171689</v>
      </c>
      <c r="Q537" s="204">
        <v>636634.39</v>
      </c>
      <c r="R537" s="204">
        <v>43682.09</v>
      </c>
      <c r="S537" s="204">
        <v>397011</v>
      </c>
      <c r="T537" s="204">
        <v>865349</v>
      </c>
      <c r="U537" s="204">
        <v>626078.55000000005</v>
      </c>
      <c r="V537" s="204">
        <v>14305.2</v>
      </c>
      <c r="W537" s="204">
        <v>0</v>
      </c>
      <c r="X537" s="204">
        <v>90049.14</v>
      </c>
      <c r="Y537" s="204">
        <v>229039.34</v>
      </c>
      <c r="Z537" s="204">
        <v>2689303.55</v>
      </c>
      <c r="AA537" s="204">
        <v>1897962.75</v>
      </c>
      <c r="AB537" s="204">
        <v>51819</v>
      </c>
      <c r="AC537" s="204">
        <v>1415101.16</v>
      </c>
      <c r="AD537" s="204">
        <v>225586</v>
      </c>
      <c r="AE537" s="204">
        <v>256120.7</v>
      </c>
      <c r="AF537" s="204">
        <v>490681.69</v>
      </c>
      <c r="AG537" s="204">
        <v>33223</v>
      </c>
      <c r="AH537" s="204">
        <v>122914.73</v>
      </c>
      <c r="AI537" s="204">
        <v>2906703.08</v>
      </c>
      <c r="AJ537" s="204">
        <v>158740.5</v>
      </c>
      <c r="AK537" s="204">
        <v>90813.11</v>
      </c>
      <c r="AL537" s="204">
        <v>26619</v>
      </c>
      <c r="AM537" s="204">
        <v>24309.5</v>
      </c>
      <c r="AN537" s="204">
        <v>28020</v>
      </c>
      <c r="AO537" s="204">
        <v>152101</v>
      </c>
      <c r="AP537" s="204">
        <v>56080</v>
      </c>
      <c r="AQ537" s="204">
        <v>71158</v>
      </c>
      <c r="AR537" s="204">
        <v>70134</v>
      </c>
      <c r="AS537" s="204">
        <v>98555.5</v>
      </c>
      <c r="AT537" s="204">
        <v>53544.25</v>
      </c>
      <c r="AU537" s="204">
        <v>528442.64</v>
      </c>
      <c r="AV537" s="204">
        <v>3598</v>
      </c>
      <c r="AW537" s="204">
        <v>44666</v>
      </c>
      <c r="AX537" s="204">
        <v>108127.85</v>
      </c>
      <c r="AY537" s="204">
        <v>26025.5</v>
      </c>
      <c r="AZ537" s="204">
        <v>9450</v>
      </c>
      <c r="BA537" s="204">
        <v>68708</v>
      </c>
      <c r="BB537" s="204">
        <v>5780185.9500000002</v>
      </c>
      <c r="BC537" s="204">
        <v>134256.70000000001</v>
      </c>
      <c r="BD537" s="204">
        <v>111249.73</v>
      </c>
      <c r="BE537" s="204">
        <v>123205.3</v>
      </c>
      <c r="BF537" s="204">
        <v>343868</v>
      </c>
      <c r="BG537" s="204">
        <v>4979331.21</v>
      </c>
      <c r="BH537" s="204">
        <v>646762.59990000003</v>
      </c>
      <c r="BI537" s="204">
        <v>192386.12</v>
      </c>
      <c r="BJ537" s="204">
        <v>310547.15000000002</v>
      </c>
      <c r="BK537" s="204">
        <v>18525</v>
      </c>
      <c r="BL537" s="204">
        <v>30898</v>
      </c>
      <c r="BM537" s="204">
        <v>1409629.46</v>
      </c>
      <c r="BN537" s="204">
        <v>271702.15999999997</v>
      </c>
      <c r="BO537" s="204">
        <v>130262.47</v>
      </c>
      <c r="BP537" s="204">
        <v>556560</v>
      </c>
      <c r="BQ537" s="204">
        <v>91981</v>
      </c>
      <c r="BR537" s="204">
        <v>82953</v>
      </c>
      <c r="BS537" s="204">
        <v>75404</v>
      </c>
      <c r="BT537" s="204">
        <v>2582507.7000000002</v>
      </c>
      <c r="BU537" s="204">
        <v>303876.67</v>
      </c>
      <c r="BV537" s="204">
        <v>276597.5</v>
      </c>
      <c r="BW537" s="204">
        <v>208018.83</v>
      </c>
      <c r="BX537" s="204">
        <v>183597.2</v>
      </c>
      <c r="BY537" s="204">
        <v>164379.64000000001</v>
      </c>
      <c r="BZ537" s="204">
        <v>53639</v>
      </c>
      <c r="CA537" s="204">
        <v>76977.38</v>
      </c>
      <c r="CB537" s="204">
        <v>57800.32</v>
      </c>
      <c r="CC537" s="205">
        <f t="shared" si="76"/>
        <v>50523007.259900004</v>
      </c>
      <c r="CD537" s="288"/>
      <c r="CE537" s="288"/>
      <c r="CF537" s="288"/>
      <c r="CG537" s="288"/>
      <c r="CH537" s="288"/>
      <c r="CI537" s="288"/>
    </row>
    <row r="538" spans="1:87" s="293" customFormat="1">
      <c r="A538" s="323"/>
      <c r="B538" s="322"/>
      <c r="C538" s="306"/>
      <c r="D538" s="306"/>
      <c r="E538" s="306"/>
      <c r="F538" s="324" t="s">
        <v>1304</v>
      </c>
      <c r="G538" s="325" t="s">
        <v>1305</v>
      </c>
      <c r="H538" s="204">
        <v>3571910.45</v>
      </c>
      <c r="I538" s="204">
        <v>645490.55000000005</v>
      </c>
      <c r="J538" s="204">
        <v>814587</v>
      </c>
      <c r="K538" s="204">
        <v>221660</v>
      </c>
      <c r="L538" s="204">
        <v>12745</v>
      </c>
      <c r="M538" s="204">
        <v>4785.25</v>
      </c>
      <c r="N538" s="204">
        <v>6065295.7999999998</v>
      </c>
      <c r="O538" s="204">
        <v>111914.75</v>
      </c>
      <c r="P538" s="204">
        <v>264782</v>
      </c>
      <c r="Q538" s="204">
        <v>358625</v>
      </c>
      <c r="R538" s="204">
        <v>21986</v>
      </c>
      <c r="S538" s="204">
        <v>214404.95</v>
      </c>
      <c r="T538" s="204">
        <v>233157.5</v>
      </c>
      <c r="U538" s="204">
        <v>1333334</v>
      </c>
      <c r="V538" s="204">
        <v>78827.16</v>
      </c>
      <c r="W538" s="204">
        <v>688849.2</v>
      </c>
      <c r="X538" s="204">
        <v>69650.149999999994</v>
      </c>
      <c r="Y538" s="204">
        <v>327132</v>
      </c>
      <c r="Z538" s="204">
        <v>3408737.82</v>
      </c>
      <c r="AA538" s="204">
        <v>1672192</v>
      </c>
      <c r="AB538" s="204">
        <v>352718</v>
      </c>
      <c r="AC538" s="204">
        <v>832902.5</v>
      </c>
      <c r="AD538" s="204">
        <v>129408.5</v>
      </c>
      <c r="AE538" s="204">
        <v>103050.5</v>
      </c>
      <c r="AF538" s="204">
        <v>2304841.25</v>
      </c>
      <c r="AG538" s="204">
        <v>401496</v>
      </c>
      <c r="AH538" s="204">
        <v>120167.84</v>
      </c>
      <c r="AI538" s="204">
        <v>1678303.1</v>
      </c>
      <c r="AJ538" s="204">
        <v>38309</v>
      </c>
      <c r="AK538" s="204">
        <v>0</v>
      </c>
      <c r="AL538" s="204">
        <v>34901</v>
      </c>
      <c r="AM538" s="204">
        <v>3962</v>
      </c>
      <c r="AN538" s="204">
        <v>14012</v>
      </c>
      <c r="AO538" s="204">
        <v>18895</v>
      </c>
      <c r="AP538" s="204">
        <v>19439</v>
      </c>
      <c r="AQ538" s="204">
        <v>30593</v>
      </c>
      <c r="AR538" s="204">
        <v>3345</v>
      </c>
      <c r="AS538" s="204">
        <v>118118.5</v>
      </c>
      <c r="AT538" s="204">
        <v>1517</v>
      </c>
      <c r="AU538" s="204">
        <v>807765.73</v>
      </c>
      <c r="AV538" s="204">
        <v>0</v>
      </c>
      <c r="AW538" s="204">
        <v>58239</v>
      </c>
      <c r="AX538" s="204">
        <v>29909</v>
      </c>
      <c r="AY538" s="204">
        <v>8391</v>
      </c>
      <c r="AZ538" s="204">
        <v>15625</v>
      </c>
      <c r="BA538" s="204">
        <v>0</v>
      </c>
      <c r="BB538" s="204">
        <v>2252786</v>
      </c>
      <c r="BC538" s="204">
        <v>161778</v>
      </c>
      <c r="BD538" s="204">
        <v>38843</v>
      </c>
      <c r="BE538" s="204">
        <v>87012</v>
      </c>
      <c r="BF538" s="204">
        <v>0</v>
      </c>
      <c r="BG538" s="204">
        <v>348699.5</v>
      </c>
      <c r="BH538" s="204">
        <v>1769783</v>
      </c>
      <c r="BI538" s="204">
        <v>835200.28</v>
      </c>
      <c r="BJ538" s="204">
        <v>482512</v>
      </c>
      <c r="BK538" s="204">
        <v>0</v>
      </c>
      <c r="BL538" s="204">
        <v>43519</v>
      </c>
      <c r="BM538" s="204">
        <v>2398867.11</v>
      </c>
      <c r="BN538" s="204">
        <v>0</v>
      </c>
      <c r="BO538" s="204">
        <v>21872</v>
      </c>
      <c r="BP538" s="204">
        <v>28471</v>
      </c>
      <c r="BQ538" s="204">
        <v>0</v>
      </c>
      <c r="BR538" s="204">
        <v>0</v>
      </c>
      <c r="BS538" s="204">
        <v>0</v>
      </c>
      <c r="BT538" s="204">
        <v>975726</v>
      </c>
      <c r="BU538" s="204">
        <v>166648.24</v>
      </c>
      <c r="BV538" s="204">
        <v>0</v>
      </c>
      <c r="BW538" s="204">
        <v>146416.60999999999</v>
      </c>
      <c r="BX538" s="204">
        <v>151480.5</v>
      </c>
      <c r="BY538" s="204">
        <v>108882.78</v>
      </c>
      <c r="BZ538" s="204">
        <v>79760</v>
      </c>
      <c r="CA538" s="204">
        <v>0</v>
      </c>
      <c r="CB538" s="204">
        <v>120928.77</v>
      </c>
      <c r="CC538" s="205">
        <f t="shared" si="76"/>
        <v>37465161.290000007</v>
      </c>
      <c r="CD538" s="288"/>
      <c r="CE538" s="288"/>
      <c r="CF538" s="288"/>
      <c r="CG538" s="288"/>
      <c r="CH538" s="288"/>
      <c r="CI538" s="288"/>
    </row>
    <row r="539" spans="1:87" s="293" customFormat="1">
      <c r="A539" s="323"/>
      <c r="B539" s="322"/>
      <c r="C539" s="306"/>
      <c r="D539" s="306"/>
      <c r="E539" s="306"/>
      <c r="F539" s="324" t="s">
        <v>1306</v>
      </c>
      <c r="G539" s="325" t="s">
        <v>1307</v>
      </c>
      <c r="H539" s="204">
        <v>3598063.25</v>
      </c>
      <c r="I539" s="204">
        <v>307997</v>
      </c>
      <c r="J539" s="204">
        <v>184500</v>
      </c>
      <c r="K539" s="204">
        <v>35687</v>
      </c>
      <c r="L539" s="204">
        <v>23927.200000000001</v>
      </c>
      <c r="M539" s="204">
        <v>7836.62</v>
      </c>
      <c r="N539" s="204">
        <v>3791120.65</v>
      </c>
      <c r="O539" s="204">
        <v>413807.5</v>
      </c>
      <c r="P539" s="204">
        <v>33432</v>
      </c>
      <c r="Q539" s="204">
        <v>755301</v>
      </c>
      <c r="R539" s="204">
        <v>40317</v>
      </c>
      <c r="S539" s="204">
        <v>163074.20000000001</v>
      </c>
      <c r="T539" s="204">
        <v>173945</v>
      </c>
      <c r="U539" s="204">
        <v>374620</v>
      </c>
      <c r="V539" s="204">
        <v>54793.38</v>
      </c>
      <c r="W539" s="204">
        <v>1133.75</v>
      </c>
      <c r="X539" s="204">
        <v>32692.16</v>
      </c>
      <c r="Y539" s="204">
        <v>0</v>
      </c>
      <c r="Z539" s="204">
        <v>127379</v>
      </c>
      <c r="AA539" s="204">
        <v>530523.25</v>
      </c>
      <c r="AB539" s="204">
        <v>0</v>
      </c>
      <c r="AC539" s="204">
        <v>0</v>
      </c>
      <c r="AD539" s="204">
        <v>277943.5</v>
      </c>
      <c r="AE539" s="204">
        <v>18228.5</v>
      </c>
      <c r="AF539" s="204">
        <v>5383851.3700000001</v>
      </c>
      <c r="AG539" s="204">
        <v>0</v>
      </c>
      <c r="AH539" s="204">
        <v>0</v>
      </c>
      <c r="AI539" s="204">
        <v>3047161.5</v>
      </c>
      <c r="AJ539" s="204">
        <v>0</v>
      </c>
      <c r="AK539" s="204">
        <v>0</v>
      </c>
      <c r="AL539" s="204">
        <v>523</v>
      </c>
      <c r="AM539" s="204">
        <v>4143.75</v>
      </c>
      <c r="AN539" s="204">
        <v>25454</v>
      </c>
      <c r="AO539" s="204">
        <v>0</v>
      </c>
      <c r="AP539" s="204">
        <v>7245</v>
      </c>
      <c r="AQ539" s="204">
        <v>19001</v>
      </c>
      <c r="AR539" s="204">
        <v>9723</v>
      </c>
      <c r="AS539" s="204">
        <v>59819.75</v>
      </c>
      <c r="AT539" s="204">
        <v>35758.75</v>
      </c>
      <c r="AU539" s="204">
        <v>737989</v>
      </c>
      <c r="AV539" s="204">
        <v>0</v>
      </c>
      <c r="AW539" s="204">
        <v>5920</v>
      </c>
      <c r="AX539" s="204">
        <v>48959</v>
      </c>
      <c r="AY539" s="204">
        <v>26767</v>
      </c>
      <c r="AZ539" s="204">
        <v>2336</v>
      </c>
      <c r="BA539" s="204">
        <v>26664</v>
      </c>
      <c r="BB539" s="204">
        <v>0</v>
      </c>
      <c r="BC539" s="204">
        <v>0</v>
      </c>
      <c r="BD539" s="204">
        <v>443532</v>
      </c>
      <c r="BE539" s="204">
        <v>0</v>
      </c>
      <c r="BF539" s="204">
        <v>114694</v>
      </c>
      <c r="BG539" s="204">
        <v>3112253</v>
      </c>
      <c r="BH539" s="204">
        <v>902354.5</v>
      </c>
      <c r="BI539" s="204">
        <v>540324.05000000005</v>
      </c>
      <c r="BJ539" s="204">
        <v>178472</v>
      </c>
      <c r="BK539" s="204">
        <v>0</v>
      </c>
      <c r="BL539" s="204">
        <v>12442.25</v>
      </c>
      <c r="BM539" s="204">
        <v>2067360</v>
      </c>
      <c r="BN539" s="204">
        <v>1152382.8500000001</v>
      </c>
      <c r="BO539" s="204">
        <v>19432.8</v>
      </c>
      <c r="BP539" s="204">
        <v>0</v>
      </c>
      <c r="BQ539" s="204">
        <v>0</v>
      </c>
      <c r="BR539" s="204">
        <v>71491.5</v>
      </c>
      <c r="BS539" s="204">
        <v>16265</v>
      </c>
      <c r="BT539" s="204">
        <v>6477165</v>
      </c>
      <c r="BU539" s="204">
        <v>13608.25</v>
      </c>
      <c r="BV539" s="204">
        <v>288897.5</v>
      </c>
      <c r="BW539" s="204">
        <v>168200.59</v>
      </c>
      <c r="BX539" s="204">
        <v>0</v>
      </c>
      <c r="BY539" s="204">
        <v>270828.96999999997</v>
      </c>
      <c r="BZ539" s="204">
        <v>47512</v>
      </c>
      <c r="CA539" s="204">
        <v>244843.2</v>
      </c>
      <c r="CB539" s="204">
        <v>68344.25</v>
      </c>
      <c r="CC539" s="205">
        <f t="shared" si="76"/>
        <v>36598041.790000007</v>
      </c>
      <c r="CD539" s="288"/>
      <c r="CE539" s="288"/>
      <c r="CF539" s="288"/>
      <c r="CG539" s="288"/>
      <c r="CH539" s="288"/>
      <c r="CI539" s="288"/>
    </row>
    <row r="540" spans="1:87" s="293" customFormat="1">
      <c r="A540" s="323"/>
      <c r="B540" s="322"/>
      <c r="C540" s="306"/>
      <c r="D540" s="306"/>
      <c r="E540" s="306"/>
      <c r="F540" s="324" t="s">
        <v>1308</v>
      </c>
      <c r="G540" s="325" t="s">
        <v>1309</v>
      </c>
      <c r="H540" s="204">
        <v>14510</v>
      </c>
      <c r="I540" s="204">
        <v>0</v>
      </c>
      <c r="J540" s="204">
        <v>0</v>
      </c>
      <c r="K540" s="204">
        <v>0</v>
      </c>
      <c r="L540" s="204">
        <v>39323</v>
      </c>
      <c r="M540" s="204">
        <v>0</v>
      </c>
      <c r="N540" s="204">
        <v>4406530.5</v>
      </c>
      <c r="O540" s="204">
        <v>0</v>
      </c>
      <c r="P540" s="204">
        <v>0</v>
      </c>
      <c r="Q540" s="204">
        <v>0</v>
      </c>
      <c r="R540" s="204">
        <v>0</v>
      </c>
      <c r="S540" s="204">
        <v>0</v>
      </c>
      <c r="T540" s="204">
        <v>0</v>
      </c>
      <c r="U540" s="204">
        <v>0</v>
      </c>
      <c r="V540" s="204">
        <v>0</v>
      </c>
      <c r="W540" s="204">
        <v>0</v>
      </c>
      <c r="X540" s="204">
        <v>0</v>
      </c>
      <c r="Y540" s="204">
        <v>0</v>
      </c>
      <c r="Z540" s="204">
        <v>17051395.399999999</v>
      </c>
      <c r="AA540" s="204">
        <v>0</v>
      </c>
      <c r="AB540" s="204">
        <v>0</v>
      </c>
      <c r="AC540" s="204">
        <v>0</v>
      </c>
      <c r="AD540" s="204">
        <v>0</v>
      </c>
      <c r="AE540" s="204">
        <v>0</v>
      </c>
      <c r="AF540" s="204">
        <v>0</v>
      </c>
      <c r="AG540" s="204">
        <v>0</v>
      </c>
      <c r="AH540" s="204">
        <v>0</v>
      </c>
      <c r="AI540" s="204">
        <v>2514896.5</v>
      </c>
      <c r="AJ540" s="204">
        <v>0</v>
      </c>
      <c r="AK540" s="204">
        <v>0</v>
      </c>
      <c r="AL540" s="204">
        <v>0</v>
      </c>
      <c r="AM540" s="204">
        <v>0</v>
      </c>
      <c r="AN540" s="204">
        <v>0</v>
      </c>
      <c r="AO540" s="204">
        <v>0</v>
      </c>
      <c r="AP540" s="204">
        <v>0</v>
      </c>
      <c r="AQ540" s="204">
        <v>30971</v>
      </c>
      <c r="AR540" s="204">
        <v>0</v>
      </c>
      <c r="AS540" s="204">
        <v>0</v>
      </c>
      <c r="AT540" s="204">
        <v>0</v>
      </c>
      <c r="AU540" s="204">
        <v>18078</v>
      </c>
      <c r="AV540" s="204">
        <v>0</v>
      </c>
      <c r="AW540" s="204">
        <v>0</v>
      </c>
      <c r="AX540" s="204">
        <v>40998</v>
      </c>
      <c r="AY540" s="204">
        <v>0</v>
      </c>
      <c r="AZ540" s="204">
        <v>0</v>
      </c>
      <c r="BA540" s="204">
        <v>38671</v>
      </c>
      <c r="BB540" s="204">
        <v>8221895</v>
      </c>
      <c r="BC540" s="204">
        <v>0</v>
      </c>
      <c r="BD540" s="204">
        <v>0</v>
      </c>
      <c r="BE540" s="204">
        <v>0</v>
      </c>
      <c r="BF540" s="204">
        <v>374897</v>
      </c>
      <c r="BG540" s="204">
        <v>251534</v>
      </c>
      <c r="BH540" s="204">
        <v>0</v>
      </c>
      <c r="BI540" s="204">
        <v>0</v>
      </c>
      <c r="BJ540" s="204">
        <v>0</v>
      </c>
      <c r="BK540" s="204">
        <v>0</v>
      </c>
      <c r="BL540" s="204">
        <v>0</v>
      </c>
      <c r="BM540" s="204">
        <v>197326.86</v>
      </c>
      <c r="BN540" s="204">
        <v>2882292.62</v>
      </c>
      <c r="BO540" s="204">
        <v>0</v>
      </c>
      <c r="BP540" s="204">
        <v>0</v>
      </c>
      <c r="BQ540" s="204">
        <v>0</v>
      </c>
      <c r="BR540" s="204">
        <v>66724.100000000006</v>
      </c>
      <c r="BS540" s="204">
        <v>13182</v>
      </c>
      <c r="BT540" s="204">
        <v>1334049</v>
      </c>
      <c r="BU540" s="204">
        <v>0</v>
      </c>
      <c r="BV540" s="204">
        <v>555863.25</v>
      </c>
      <c r="BW540" s="204">
        <v>60849</v>
      </c>
      <c r="BX540" s="204">
        <v>0</v>
      </c>
      <c r="BY540" s="204">
        <v>0</v>
      </c>
      <c r="BZ540" s="204">
        <v>0</v>
      </c>
      <c r="CA540" s="204">
        <v>292423</v>
      </c>
      <c r="CB540" s="204">
        <v>0</v>
      </c>
      <c r="CC540" s="205">
        <f t="shared" si="76"/>
        <v>38406409.229999997</v>
      </c>
      <c r="CD540" s="288"/>
      <c r="CE540" s="288"/>
      <c r="CF540" s="288"/>
      <c r="CG540" s="288"/>
      <c r="CH540" s="288"/>
      <c r="CI540" s="288"/>
    </row>
    <row r="541" spans="1:87" s="293" customFormat="1">
      <c r="A541" s="323"/>
      <c r="B541" s="322"/>
      <c r="C541" s="306"/>
      <c r="D541" s="306"/>
      <c r="E541" s="306"/>
      <c r="F541" s="324" t="s">
        <v>1310</v>
      </c>
      <c r="G541" s="325" t="s">
        <v>1311</v>
      </c>
      <c r="H541" s="204">
        <v>4135246.38</v>
      </c>
      <c r="I541" s="204">
        <v>3742002.69</v>
      </c>
      <c r="J541" s="204">
        <v>2886763.11</v>
      </c>
      <c r="K541" s="204">
        <v>312731</v>
      </c>
      <c r="L541" s="204">
        <v>737931</v>
      </c>
      <c r="M541" s="204">
        <v>188395.06</v>
      </c>
      <c r="N541" s="204">
        <v>42433470.5</v>
      </c>
      <c r="O541" s="204">
        <v>1226283.25</v>
      </c>
      <c r="P541" s="204">
        <v>203938.75</v>
      </c>
      <c r="Q541" s="204">
        <v>2181236.35</v>
      </c>
      <c r="R541" s="204">
        <v>253351.38</v>
      </c>
      <c r="S541" s="204">
        <v>1692235.5</v>
      </c>
      <c r="T541" s="204">
        <v>6748415.9000000004</v>
      </c>
      <c r="U541" s="204">
        <v>1051816.5</v>
      </c>
      <c r="V541" s="204">
        <v>155260.29</v>
      </c>
      <c r="W541" s="204">
        <v>632795.99</v>
      </c>
      <c r="X541" s="204">
        <v>385597.8</v>
      </c>
      <c r="Y541" s="204">
        <v>522685.92</v>
      </c>
      <c r="Z541" s="204">
        <v>4278801.5</v>
      </c>
      <c r="AA541" s="204">
        <v>316063.75</v>
      </c>
      <c r="AB541" s="204">
        <v>389254.25</v>
      </c>
      <c r="AC541" s="204">
        <v>2612563.12</v>
      </c>
      <c r="AD541" s="204">
        <v>801133</v>
      </c>
      <c r="AE541" s="204">
        <v>4523921.01</v>
      </c>
      <c r="AF541" s="204">
        <v>854315</v>
      </c>
      <c r="AG541" s="204">
        <v>1195620.77</v>
      </c>
      <c r="AH541" s="204">
        <v>507391.94</v>
      </c>
      <c r="AI541" s="204">
        <v>8660812.1999999993</v>
      </c>
      <c r="AJ541" s="204">
        <v>1490391.86</v>
      </c>
      <c r="AK541" s="204">
        <v>403178.64</v>
      </c>
      <c r="AL541" s="204">
        <v>467217.25</v>
      </c>
      <c r="AM541" s="204">
        <v>532606.31999999995</v>
      </c>
      <c r="AN541" s="204">
        <v>217380</v>
      </c>
      <c r="AO541" s="204">
        <v>642845</v>
      </c>
      <c r="AP541" s="204">
        <v>1110992</v>
      </c>
      <c r="AQ541" s="204">
        <v>627654</v>
      </c>
      <c r="AR541" s="204">
        <v>417686</v>
      </c>
      <c r="AS541" s="204">
        <v>426867.5</v>
      </c>
      <c r="AT541" s="204">
        <v>724575</v>
      </c>
      <c r="AU541" s="204">
        <v>24724495.800000001</v>
      </c>
      <c r="AV541" s="204">
        <v>689740</v>
      </c>
      <c r="AW541" s="204">
        <v>724385</v>
      </c>
      <c r="AX541" s="204">
        <v>566052.25</v>
      </c>
      <c r="AY541" s="204">
        <v>1458426.3</v>
      </c>
      <c r="AZ541" s="204">
        <v>131518.75</v>
      </c>
      <c r="BA541" s="204">
        <v>91757</v>
      </c>
      <c r="BB541" s="204">
        <v>24639642</v>
      </c>
      <c r="BC541" s="204">
        <v>206416</v>
      </c>
      <c r="BD541" s="204">
        <v>2091663.75</v>
      </c>
      <c r="BE541" s="204">
        <v>665576.24</v>
      </c>
      <c r="BF541" s="204">
        <v>565320</v>
      </c>
      <c r="BG541" s="204">
        <v>3382136.2</v>
      </c>
      <c r="BH541" s="204">
        <v>7652293.9600999998</v>
      </c>
      <c r="BI541" s="204">
        <v>1051283.3700000001</v>
      </c>
      <c r="BJ541" s="204">
        <v>709845.4</v>
      </c>
      <c r="BK541" s="204">
        <v>440420.22</v>
      </c>
      <c r="BL541" s="204">
        <v>381103.35</v>
      </c>
      <c r="BM541" s="204">
        <v>26904892.25</v>
      </c>
      <c r="BN541" s="204">
        <v>7314150.4900000002</v>
      </c>
      <c r="BO541" s="204">
        <v>446337</v>
      </c>
      <c r="BP541" s="204">
        <v>430923</v>
      </c>
      <c r="BQ541" s="204">
        <v>512337</v>
      </c>
      <c r="BR541" s="204">
        <v>582128.93999999994</v>
      </c>
      <c r="BS541" s="204">
        <v>416610.3</v>
      </c>
      <c r="BT541" s="204">
        <v>14583963.810000001</v>
      </c>
      <c r="BU541" s="204">
        <v>385474.5</v>
      </c>
      <c r="BV541" s="204">
        <v>932737.86</v>
      </c>
      <c r="BW541" s="204">
        <v>647685.5</v>
      </c>
      <c r="BX541" s="204">
        <v>1305432.1200000001</v>
      </c>
      <c r="BY541" s="204">
        <v>5600233.9100000001</v>
      </c>
      <c r="BZ541" s="204">
        <v>421415</v>
      </c>
      <c r="CA541" s="204">
        <v>615796.99</v>
      </c>
      <c r="CB541" s="204">
        <v>181738.87</v>
      </c>
      <c r="CC541" s="205">
        <f t="shared" si="76"/>
        <v>232145360.61010003</v>
      </c>
      <c r="CD541" s="288"/>
      <c r="CE541" s="288"/>
      <c r="CF541" s="288"/>
      <c r="CG541" s="288"/>
      <c r="CH541" s="288"/>
      <c r="CI541" s="288"/>
    </row>
    <row r="542" spans="1:87" s="293" customFormat="1">
      <c r="A542" s="323"/>
      <c r="B542" s="322"/>
      <c r="C542" s="306"/>
      <c r="D542" s="306"/>
      <c r="E542" s="306"/>
      <c r="F542" s="324" t="s">
        <v>1312</v>
      </c>
      <c r="G542" s="325" t="s">
        <v>1313</v>
      </c>
      <c r="H542" s="204">
        <v>10695988.310000001</v>
      </c>
      <c r="I542" s="204">
        <v>14329115.42</v>
      </c>
      <c r="J542" s="204">
        <v>13256808.57</v>
      </c>
      <c r="K542" s="204">
        <v>521908.78</v>
      </c>
      <c r="L542" s="204">
        <v>133514.31</v>
      </c>
      <c r="M542" s="204">
        <v>171965.09</v>
      </c>
      <c r="N542" s="204">
        <v>31725034.5</v>
      </c>
      <c r="O542" s="204">
        <v>427955.45</v>
      </c>
      <c r="P542" s="204">
        <v>13521.5</v>
      </c>
      <c r="Q542" s="204">
        <v>2140308.7999999998</v>
      </c>
      <c r="R542" s="204">
        <v>175334.96</v>
      </c>
      <c r="S542" s="204">
        <v>472068.53</v>
      </c>
      <c r="T542" s="204">
        <v>7526350.8799999999</v>
      </c>
      <c r="U542" s="204">
        <v>654235.80000000005</v>
      </c>
      <c r="V542" s="204">
        <v>44171.6</v>
      </c>
      <c r="W542" s="204">
        <v>248096.06</v>
      </c>
      <c r="X542" s="204">
        <v>60895.14</v>
      </c>
      <c r="Y542" s="204">
        <v>112489.47</v>
      </c>
      <c r="Z542" s="204">
        <v>9614752.9000000004</v>
      </c>
      <c r="AA542" s="204">
        <v>739697.44</v>
      </c>
      <c r="AB542" s="204">
        <v>124278.5</v>
      </c>
      <c r="AC542" s="204">
        <v>4197117.8</v>
      </c>
      <c r="AD542" s="204">
        <v>366392.42</v>
      </c>
      <c r="AE542" s="204">
        <v>1714851.08</v>
      </c>
      <c r="AF542" s="204">
        <v>343332.24</v>
      </c>
      <c r="AG542" s="204">
        <v>123672.5</v>
      </c>
      <c r="AH542" s="204">
        <v>263321.77</v>
      </c>
      <c r="AI542" s="204">
        <v>32489775.23</v>
      </c>
      <c r="AJ542" s="204">
        <v>544798</v>
      </c>
      <c r="AK542" s="204">
        <v>397416.71</v>
      </c>
      <c r="AL542" s="204">
        <v>349272</v>
      </c>
      <c r="AM542" s="204">
        <v>397974.26</v>
      </c>
      <c r="AN542" s="204">
        <v>79750</v>
      </c>
      <c r="AO542" s="204">
        <v>146966.5</v>
      </c>
      <c r="AP542" s="204">
        <v>456583</v>
      </c>
      <c r="AQ542" s="204">
        <v>727300</v>
      </c>
      <c r="AR542" s="204">
        <v>106019</v>
      </c>
      <c r="AS542" s="204">
        <v>132559.5</v>
      </c>
      <c r="AT542" s="204">
        <v>98888</v>
      </c>
      <c r="AU542" s="204">
        <v>18502761.309999999</v>
      </c>
      <c r="AV542" s="204">
        <v>146671.53</v>
      </c>
      <c r="AW542" s="204">
        <v>113885.67</v>
      </c>
      <c r="AX542" s="204">
        <v>330612.51</v>
      </c>
      <c r="AY542" s="204">
        <v>402824.93</v>
      </c>
      <c r="AZ542" s="204">
        <v>0</v>
      </c>
      <c r="BA542" s="204">
        <v>38145.26</v>
      </c>
      <c r="BB542" s="204">
        <v>14049149.800000001</v>
      </c>
      <c r="BC542" s="204">
        <v>324309.09000000003</v>
      </c>
      <c r="BD542" s="204">
        <v>3320933.72</v>
      </c>
      <c r="BE542" s="204">
        <v>103947.64</v>
      </c>
      <c r="BF542" s="204">
        <v>801576.45</v>
      </c>
      <c r="BG542" s="204">
        <v>2148011.2400000002</v>
      </c>
      <c r="BH542" s="204">
        <v>9538163.7400000002</v>
      </c>
      <c r="BI542" s="204">
        <v>1122477.72</v>
      </c>
      <c r="BJ542" s="204">
        <v>969548.47</v>
      </c>
      <c r="BK542" s="204">
        <v>399050.89</v>
      </c>
      <c r="BL542" s="204">
        <v>60634.91</v>
      </c>
      <c r="BM542" s="204">
        <v>17936384.399999999</v>
      </c>
      <c r="BN542" s="204">
        <v>2630171.56</v>
      </c>
      <c r="BO542" s="204">
        <v>205341</v>
      </c>
      <c r="BP542" s="204">
        <v>39446.99</v>
      </c>
      <c r="BQ542" s="204">
        <v>150429</v>
      </c>
      <c r="BR542" s="204">
        <v>49063.06</v>
      </c>
      <c r="BS542" s="204">
        <v>188855</v>
      </c>
      <c r="BT542" s="204">
        <v>7166018.1799999997</v>
      </c>
      <c r="BU542" s="204">
        <v>267238.57</v>
      </c>
      <c r="BV542" s="204">
        <v>207958.68</v>
      </c>
      <c r="BW542" s="204">
        <v>274087.25</v>
      </c>
      <c r="BX542" s="204">
        <v>1122982.56</v>
      </c>
      <c r="BY542" s="204">
        <v>4950791.92</v>
      </c>
      <c r="BZ542" s="204">
        <v>237893</v>
      </c>
      <c r="CA542" s="204">
        <v>179490.93</v>
      </c>
      <c r="CB542" s="204">
        <v>290478.64</v>
      </c>
      <c r="CC542" s="205">
        <f t="shared" si="76"/>
        <v>224393817.63999996</v>
      </c>
      <c r="CD542" s="288"/>
      <c r="CE542" s="288"/>
      <c r="CF542" s="288"/>
      <c r="CG542" s="288"/>
      <c r="CH542" s="288"/>
      <c r="CI542" s="288"/>
    </row>
    <row r="543" spans="1:87" s="293" customFormat="1">
      <c r="A543" s="323"/>
      <c r="B543" s="322"/>
      <c r="C543" s="306"/>
      <c r="D543" s="306"/>
      <c r="E543" s="306"/>
      <c r="F543" s="324" t="s">
        <v>1314</v>
      </c>
      <c r="G543" s="325" t="s">
        <v>1315</v>
      </c>
      <c r="H543" s="204">
        <v>0</v>
      </c>
      <c r="I543" s="204">
        <v>0</v>
      </c>
      <c r="J543" s="204">
        <v>0</v>
      </c>
      <c r="K543" s="204">
        <v>0</v>
      </c>
      <c r="L543" s="204">
        <v>0</v>
      </c>
      <c r="M543" s="204">
        <v>0</v>
      </c>
      <c r="N543" s="204">
        <v>0</v>
      </c>
      <c r="O543" s="204">
        <v>0</v>
      </c>
      <c r="P543" s="204">
        <v>0</v>
      </c>
      <c r="Q543" s="204">
        <v>0</v>
      </c>
      <c r="R543" s="204">
        <v>0</v>
      </c>
      <c r="S543" s="204">
        <v>0</v>
      </c>
      <c r="T543" s="204">
        <v>0</v>
      </c>
      <c r="U543" s="204">
        <v>0</v>
      </c>
      <c r="V543" s="204">
        <v>0</v>
      </c>
      <c r="W543" s="204">
        <v>0</v>
      </c>
      <c r="X543" s="204">
        <v>0</v>
      </c>
      <c r="Y543" s="204">
        <v>0</v>
      </c>
      <c r="Z543" s="204">
        <v>0</v>
      </c>
      <c r="AA543" s="204">
        <v>0</v>
      </c>
      <c r="AB543" s="204">
        <v>0</v>
      </c>
      <c r="AC543" s="204">
        <v>0</v>
      </c>
      <c r="AD543" s="204">
        <v>0</v>
      </c>
      <c r="AE543" s="204">
        <v>0</v>
      </c>
      <c r="AF543" s="204">
        <v>0</v>
      </c>
      <c r="AG543" s="204">
        <v>0</v>
      </c>
      <c r="AH543" s="204">
        <v>0</v>
      </c>
      <c r="AI543" s="204">
        <v>0</v>
      </c>
      <c r="AJ543" s="204">
        <v>0</v>
      </c>
      <c r="AK543" s="204">
        <v>0</v>
      </c>
      <c r="AL543" s="204">
        <v>0</v>
      </c>
      <c r="AM543" s="204">
        <v>7780</v>
      </c>
      <c r="AN543" s="204">
        <v>0</v>
      </c>
      <c r="AO543" s="204">
        <v>0</v>
      </c>
      <c r="AP543" s="204">
        <v>0</v>
      </c>
      <c r="AQ543" s="204">
        <v>0</v>
      </c>
      <c r="AR543" s="204">
        <v>0</v>
      </c>
      <c r="AS543" s="204">
        <v>0</v>
      </c>
      <c r="AT543" s="204">
        <v>0</v>
      </c>
      <c r="AU543" s="204">
        <v>0</v>
      </c>
      <c r="AV543" s="204">
        <v>0</v>
      </c>
      <c r="AW543" s="204">
        <v>0</v>
      </c>
      <c r="AX543" s="204">
        <v>0</v>
      </c>
      <c r="AY543" s="204">
        <v>0</v>
      </c>
      <c r="AZ543" s="204">
        <v>0</v>
      </c>
      <c r="BA543" s="204">
        <v>0</v>
      </c>
      <c r="BB543" s="204">
        <v>0</v>
      </c>
      <c r="BC543" s="204">
        <v>0</v>
      </c>
      <c r="BD543" s="204">
        <v>0</v>
      </c>
      <c r="BE543" s="204">
        <v>0</v>
      </c>
      <c r="BF543" s="204">
        <v>0</v>
      </c>
      <c r="BG543" s="204">
        <v>0</v>
      </c>
      <c r="BH543" s="204">
        <v>0</v>
      </c>
      <c r="BI543" s="204">
        <v>0</v>
      </c>
      <c r="BJ543" s="204">
        <v>0</v>
      </c>
      <c r="BK543" s="204">
        <v>0</v>
      </c>
      <c r="BL543" s="204">
        <v>0</v>
      </c>
      <c r="BM543" s="204">
        <v>0</v>
      </c>
      <c r="BN543" s="204">
        <v>0</v>
      </c>
      <c r="BO543" s="204">
        <v>0</v>
      </c>
      <c r="BP543" s="204">
        <v>0</v>
      </c>
      <c r="BQ543" s="204">
        <v>0</v>
      </c>
      <c r="BR543" s="204">
        <v>0</v>
      </c>
      <c r="BS543" s="204">
        <v>0</v>
      </c>
      <c r="BT543" s="204">
        <v>0</v>
      </c>
      <c r="BU543" s="204">
        <v>0</v>
      </c>
      <c r="BV543" s="204">
        <v>0</v>
      </c>
      <c r="BW543" s="204">
        <v>0</v>
      </c>
      <c r="BX543" s="204">
        <v>0</v>
      </c>
      <c r="BY543" s="204">
        <v>0</v>
      </c>
      <c r="BZ543" s="204">
        <v>0</v>
      </c>
      <c r="CA543" s="204">
        <v>0</v>
      </c>
      <c r="CB543" s="204">
        <v>0</v>
      </c>
      <c r="CC543" s="205">
        <f t="shared" si="76"/>
        <v>7780</v>
      </c>
      <c r="CD543" s="288"/>
      <c r="CE543" s="288"/>
      <c r="CF543" s="288"/>
      <c r="CG543" s="288"/>
      <c r="CH543" s="288"/>
      <c r="CI543" s="288"/>
    </row>
    <row r="544" spans="1:87" s="293" customFormat="1">
      <c r="A544" s="323"/>
      <c r="B544" s="322"/>
      <c r="C544" s="306"/>
      <c r="D544" s="306"/>
      <c r="E544" s="306"/>
      <c r="F544" s="324" t="s">
        <v>1316</v>
      </c>
      <c r="G544" s="325" t="s">
        <v>1317</v>
      </c>
      <c r="H544" s="204">
        <v>0</v>
      </c>
      <c r="I544" s="204">
        <v>0</v>
      </c>
      <c r="J544" s="204">
        <v>0</v>
      </c>
      <c r="K544" s="204">
        <v>0</v>
      </c>
      <c r="L544" s="204">
        <v>0</v>
      </c>
      <c r="M544" s="204">
        <v>0</v>
      </c>
      <c r="N544" s="204">
        <v>0</v>
      </c>
      <c r="O544" s="204">
        <v>0</v>
      </c>
      <c r="P544" s="204">
        <v>0</v>
      </c>
      <c r="Q544" s="204">
        <v>0</v>
      </c>
      <c r="R544" s="204">
        <v>0</v>
      </c>
      <c r="S544" s="204">
        <v>0</v>
      </c>
      <c r="T544" s="204">
        <v>0</v>
      </c>
      <c r="U544" s="204">
        <v>0</v>
      </c>
      <c r="V544" s="204">
        <v>0</v>
      </c>
      <c r="W544" s="204">
        <v>0</v>
      </c>
      <c r="X544" s="204">
        <v>0</v>
      </c>
      <c r="Y544" s="204">
        <v>0</v>
      </c>
      <c r="Z544" s="204">
        <v>0</v>
      </c>
      <c r="AA544" s="204">
        <v>0</v>
      </c>
      <c r="AB544" s="204">
        <v>0</v>
      </c>
      <c r="AC544" s="204">
        <v>0</v>
      </c>
      <c r="AD544" s="204">
        <v>0</v>
      </c>
      <c r="AE544" s="204">
        <v>0</v>
      </c>
      <c r="AF544" s="204">
        <v>0</v>
      </c>
      <c r="AG544" s="204">
        <v>0</v>
      </c>
      <c r="AH544" s="204">
        <v>0</v>
      </c>
      <c r="AI544" s="204">
        <v>0</v>
      </c>
      <c r="AJ544" s="204">
        <v>0</v>
      </c>
      <c r="AK544" s="204">
        <v>0</v>
      </c>
      <c r="AL544" s="204">
        <v>0</v>
      </c>
      <c r="AM544" s="204">
        <v>0</v>
      </c>
      <c r="AN544" s="204">
        <v>0</v>
      </c>
      <c r="AO544" s="204">
        <v>0</v>
      </c>
      <c r="AP544" s="204">
        <v>0</v>
      </c>
      <c r="AQ544" s="204">
        <v>0</v>
      </c>
      <c r="AR544" s="204">
        <v>0</v>
      </c>
      <c r="AS544" s="204">
        <v>0</v>
      </c>
      <c r="AT544" s="204">
        <v>0</v>
      </c>
      <c r="AU544" s="204">
        <v>0</v>
      </c>
      <c r="AV544" s="204">
        <v>0</v>
      </c>
      <c r="AW544" s="204">
        <v>0</v>
      </c>
      <c r="AX544" s="204">
        <v>0</v>
      </c>
      <c r="AY544" s="204">
        <v>0</v>
      </c>
      <c r="AZ544" s="204">
        <v>0</v>
      </c>
      <c r="BA544" s="204">
        <v>0</v>
      </c>
      <c r="BB544" s="204">
        <v>0</v>
      </c>
      <c r="BC544" s="204">
        <v>0</v>
      </c>
      <c r="BD544" s="204">
        <v>0</v>
      </c>
      <c r="BE544" s="204">
        <v>0</v>
      </c>
      <c r="BF544" s="204">
        <v>0</v>
      </c>
      <c r="BG544" s="204">
        <v>0</v>
      </c>
      <c r="BH544" s="204">
        <v>0</v>
      </c>
      <c r="BI544" s="204">
        <v>0</v>
      </c>
      <c r="BJ544" s="204">
        <v>0</v>
      </c>
      <c r="BK544" s="204">
        <v>0</v>
      </c>
      <c r="BL544" s="204">
        <v>0</v>
      </c>
      <c r="BM544" s="204">
        <v>0</v>
      </c>
      <c r="BN544" s="204">
        <v>0</v>
      </c>
      <c r="BO544" s="204">
        <v>0</v>
      </c>
      <c r="BP544" s="204">
        <v>0</v>
      </c>
      <c r="BQ544" s="204">
        <v>0</v>
      </c>
      <c r="BR544" s="204">
        <v>0</v>
      </c>
      <c r="BS544" s="204">
        <v>0</v>
      </c>
      <c r="BT544" s="204">
        <v>0</v>
      </c>
      <c r="BU544" s="204">
        <v>0</v>
      </c>
      <c r="BV544" s="204">
        <v>0</v>
      </c>
      <c r="BW544" s="204">
        <v>0</v>
      </c>
      <c r="BX544" s="204">
        <v>0</v>
      </c>
      <c r="BY544" s="204">
        <v>0</v>
      </c>
      <c r="BZ544" s="204">
        <v>0</v>
      </c>
      <c r="CA544" s="204">
        <v>0</v>
      </c>
      <c r="CB544" s="204">
        <v>0</v>
      </c>
      <c r="CC544" s="205">
        <f t="shared" si="76"/>
        <v>0</v>
      </c>
      <c r="CD544" s="288"/>
      <c r="CE544" s="288"/>
      <c r="CF544" s="288"/>
      <c r="CG544" s="288"/>
      <c r="CH544" s="288"/>
      <c r="CI544" s="288"/>
    </row>
    <row r="545" spans="1:87" s="293" customFormat="1">
      <c r="A545" s="323"/>
      <c r="B545" s="322"/>
      <c r="C545" s="306"/>
      <c r="D545" s="306"/>
      <c r="E545" s="306"/>
      <c r="F545" s="324" t="s">
        <v>1318</v>
      </c>
      <c r="G545" s="325" t="s">
        <v>1319</v>
      </c>
      <c r="H545" s="204">
        <v>212106</v>
      </c>
      <c r="I545" s="204">
        <v>0</v>
      </c>
      <c r="J545" s="204">
        <v>0</v>
      </c>
      <c r="K545" s="204">
        <v>0</v>
      </c>
      <c r="L545" s="204">
        <v>0</v>
      </c>
      <c r="M545" s="204">
        <v>0</v>
      </c>
      <c r="N545" s="204">
        <v>1494188.85</v>
      </c>
      <c r="O545" s="204">
        <v>58454.5</v>
      </c>
      <c r="P545" s="204">
        <v>0</v>
      </c>
      <c r="Q545" s="204">
        <v>21077</v>
      </c>
      <c r="R545" s="204">
        <v>5850</v>
      </c>
      <c r="S545" s="204">
        <v>0</v>
      </c>
      <c r="T545" s="204">
        <v>75715</v>
      </c>
      <c r="U545" s="204">
        <v>0</v>
      </c>
      <c r="V545" s="204">
        <v>0</v>
      </c>
      <c r="W545" s="204">
        <v>279.89999999999998</v>
      </c>
      <c r="X545" s="204">
        <v>71589</v>
      </c>
      <c r="Y545" s="204">
        <v>0</v>
      </c>
      <c r="Z545" s="204">
        <v>145132.95000000001</v>
      </c>
      <c r="AA545" s="204">
        <v>23653</v>
      </c>
      <c r="AB545" s="204">
        <v>700</v>
      </c>
      <c r="AC545" s="204">
        <v>385951.51</v>
      </c>
      <c r="AD545" s="204">
        <v>14582</v>
      </c>
      <c r="AE545" s="204">
        <v>10451</v>
      </c>
      <c r="AF545" s="204">
        <v>37558</v>
      </c>
      <c r="AG545" s="204">
        <v>0</v>
      </c>
      <c r="AH545" s="204">
        <v>0</v>
      </c>
      <c r="AI545" s="204">
        <v>40038.5</v>
      </c>
      <c r="AJ545" s="204">
        <v>440</v>
      </c>
      <c r="AK545" s="204">
        <v>3321</v>
      </c>
      <c r="AL545" s="204">
        <v>0</v>
      </c>
      <c r="AM545" s="204">
        <v>2160</v>
      </c>
      <c r="AN545" s="204">
        <v>0</v>
      </c>
      <c r="AO545" s="204">
        <v>0</v>
      </c>
      <c r="AP545" s="204">
        <v>0</v>
      </c>
      <c r="AQ545" s="204">
        <v>0</v>
      </c>
      <c r="AR545" s="204">
        <v>0</v>
      </c>
      <c r="AS545" s="204">
        <v>0</v>
      </c>
      <c r="AT545" s="204">
        <v>0</v>
      </c>
      <c r="AU545" s="204">
        <v>40104.75</v>
      </c>
      <c r="AV545" s="204">
        <v>29297</v>
      </c>
      <c r="AW545" s="204">
        <v>4377</v>
      </c>
      <c r="AX545" s="204">
        <v>17427</v>
      </c>
      <c r="AY545" s="204">
        <v>33207</v>
      </c>
      <c r="AZ545" s="204">
        <v>1311</v>
      </c>
      <c r="BA545" s="204">
        <v>12078</v>
      </c>
      <c r="BB545" s="204">
        <v>701635.7</v>
      </c>
      <c r="BC545" s="204">
        <v>0</v>
      </c>
      <c r="BD545" s="204">
        <v>2616</v>
      </c>
      <c r="BE545" s="204">
        <v>0</v>
      </c>
      <c r="BF545" s="204">
        <v>0</v>
      </c>
      <c r="BG545" s="204">
        <v>0</v>
      </c>
      <c r="BH545" s="204">
        <v>4998</v>
      </c>
      <c r="BI545" s="204">
        <v>17541</v>
      </c>
      <c r="BJ545" s="204">
        <v>0</v>
      </c>
      <c r="BK545" s="204">
        <v>0</v>
      </c>
      <c r="BL545" s="204">
        <v>0</v>
      </c>
      <c r="BM545" s="204">
        <v>114623.65</v>
      </c>
      <c r="BN545" s="204">
        <v>19870.62</v>
      </c>
      <c r="BO545" s="204">
        <v>0</v>
      </c>
      <c r="BP545" s="204">
        <v>0</v>
      </c>
      <c r="BQ545" s="204">
        <v>0</v>
      </c>
      <c r="BR545" s="204">
        <v>0</v>
      </c>
      <c r="BS545" s="204">
        <v>0</v>
      </c>
      <c r="BT545" s="204">
        <v>96319</v>
      </c>
      <c r="BU545" s="204">
        <v>9227</v>
      </c>
      <c r="BV545" s="204">
        <v>0</v>
      </c>
      <c r="BW545" s="204">
        <v>700</v>
      </c>
      <c r="BX545" s="204">
        <v>0</v>
      </c>
      <c r="BY545" s="204">
        <v>5176</v>
      </c>
      <c r="BZ545" s="204">
        <v>0</v>
      </c>
      <c r="CA545" s="204">
        <v>0</v>
      </c>
      <c r="CB545" s="204">
        <v>700</v>
      </c>
      <c r="CC545" s="205">
        <f t="shared" si="76"/>
        <v>3714456.93</v>
      </c>
      <c r="CD545" s="288"/>
      <c r="CE545" s="288"/>
      <c r="CF545" s="288"/>
      <c r="CG545" s="288"/>
      <c r="CH545" s="288"/>
      <c r="CI545" s="288"/>
    </row>
    <row r="546" spans="1:87" s="293" customFormat="1">
      <c r="A546" s="323"/>
      <c r="B546" s="322"/>
      <c r="C546" s="306"/>
      <c r="D546" s="306"/>
      <c r="E546" s="306"/>
      <c r="F546" s="324" t="s">
        <v>1320</v>
      </c>
      <c r="G546" s="325" t="s">
        <v>1321</v>
      </c>
      <c r="H546" s="204">
        <v>3000821.15</v>
      </c>
      <c r="I546" s="204">
        <v>3575</v>
      </c>
      <c r="J546" s="204">
        <v>315700</v>
      </c>
      <c r="K546" s="204">
        <v>0</v>
      </c>
      <c r="L546" s="204">
        <v>0</v>
      </c>
      <c r="M546" s="204">
        <v>0</v>
      </c>
      <c r="N546" s="204">
        <v>6429195.5700000003</v>
      </c>
      <c r="O546" s="204">
        <v>21371.75</v>
      </c>
      <c r="P546" s="204">
        <v>0</v>
      </c>
      <c r="Q546" s="204">
        <v>104054</v>
      </c>
      <c r="R546" s="204">
        <v>10177.6</v>
      </c>
      <c r="S546" s="204">
        <v>0</v>
      </c>
      <c r="T546" s="204">
        <v>389992</v>
      </c>
      <c r="U546" s="204">
        <v>25946</v>
      </c>
      <c r="V546" s="204">
        <v>0</v>
      </c>
      <c r="W546" s="204">
        <v>0</v>
      </c>
      <c r="X546" s="204">
        <v>62942</v>
      </c>
      <c r="Y546" s="204">
        <v>2469</v>
      </c>
      <c r="Z546" s="204">
        <v>805923.93</v>
      </c>
      <c r="AA546" s="204">
        <v>98161.2</v>
      </c>
      <c r="AB546" s="204">
        <v>0</v>
      </c>
      <c r="AC546" s="204">
        <v>1072038.93</v>
      </c>
      <c r="AD546" s="204">
        <v>29998</v>
      </c>
      <c r="AE546" s="204">
        <v>33754</v>
      </c>
      <c r="AF546" s="204">
        <v>81896.5</v>
      </c>
      <c r="AG546" s="204">
        <v>0</v>
      </c>
      <c r="AH546" s="204">
        <v>0</v>
      </c>
      <c r="AI546" s="204">
        <v>274942.55</v>
      </c>
      <c r="AJ546" s="204">
        <v>4365</v>
      </c>
      <c r="AK546" s="204">
        <v>2039</v>
      </c>
      <c r="AL546" s="204">
        <v>0</v>
      </c>
      <c r="AM546" s="204">
        <v>2693</v>
      </c>
      <c r="AN546" s="204">
        <v>0</v>
      </c>
      <c r="AO546" s="204">
        <v>0</v>
      </c>
      <c r="AP546" s="204">
        <v>0</v>
      </c>
      <c r="AQ546" s="204">
        <v>0</v>
      </c>
      <c r="AR546" s="204">
        <v>0</v>
      </c>
      <c r="AS546" s="204">
        <v>0</v>
      </c>
      <c r="AT546" s="204">
        <v>0</v>
      </c>
      <c r="AU546" s="204">
        <v>3113271.76</v>
      </c>
      <c r="AV546" s="204">
        <v>24759.14</v>
      </c>
      <c r="AW546" s="204">
        <v>10250</v>
      </c>
      <c r="AX546" s="204">
        <v>13735</v>
      </c>
      <c r="AY546" s="204">
        <v>0</v>
      </c>
      <c r="AZ546" s="204">
        <v>0</v>
      </c>
      <c r="BA546" s="204">
        <v>0</v>
      </c>
      <c r="BB546" s="204">
        <v>2686835.08</v>
      </c>
      <c r="BC546" s="204">
        <v>0</v>
      </c>
      <c r="BD546" s="204">
        <v>680</v>
      </c>
      <c r="BE546" s="204">
        <v>0</v>
      </c>
      <c r="BF546" s="204">
        <v>0</v>
      </c>
      <c r="BG546" s="204">
        <v>0</v>
      </c>
      <c r="BH546" s="204">
        <v>16139</v>
      </c>
      <c r="BI546" s="204">
        <v>569722</v>
      </c>
      <c r="BJ546" s="204">
        <v>0</v>
      </c>
      <c r="BK546" s="204">
        <v>0</v>
      </c>
      <c r="BL546" s="204">
        <v>0</v>
      </c>
      <c r="BM546" s="204">
        <v>1268839.1299999999</v>
      </c>
      <c r="BN546" s="204">
        <v>352604.03</v>
      </c>
      <c r="BO546" s="204">
        <v>0</v>
      </c>
      <c r="BP546" s="204">
        <v>0</v>
      </c>
      <c r="BQ546" s="204">
        <v>0</v>
      </c>
      <c r="BR546" s="204">
        <v>0</v>
      </c>
      <c r="BS546" s="204">
        <v>0</v>
      </c>
      <c r="BT546" s="204">
        <v>615533.19999999995</v>
      </c>
      <c r="BU546" s="204">
        <v>0</v>
      </c>
      <c r="BV546" s="204">
        <v>0</v>
      </c>
      <c r="BW546" s="204">
        <v>17076.5</v>
      </c>
      <c r="BX546" s="204">
        <v>0</v>
      </c>
      <c r="BY546" s="204">
        <v>52049</v>
      </c>
      <c r="BZ546" s="204">
        <v>0</v>
      </c>
      <c r="CA546" s="204">
        <v>0</v>
      </c>
      <c r="CB546" s="204">
        <v>0</v>
      </c>
      <c r="CC546" s="205">
        <f t="shared" si="76"/>
        <v>21513550.02</v>
      </c>
      <c r="CD546" s="288"/>
      <c r="CE546" s="288"/>
      <c r="CF546" s="288"/>
      <c r="CG546" s="288"/>
      <c r="CH546" s="288"/>
      <c r="CI546" s="288"/>
    </row>
    <row r="547" spans="1:87" s="293" customFormat="1">
      <c r="A547" s="323"/>
      <c r="B547" s="322"/>
      <c r="C547" s="306"/>
      <c r="D547" s="306"/>
      <c r="E547" s="306"/>
      <c r="F547" s="324" t="s">
        <v>1322</v>
      </c>
      <c r="G547" s="325" t="s">
        <v>1323</v>
      </c>
      <c r="H547" s="204">
        <v>0</v>
      </c>
      <c r="I547" s="204">
        <v>0</v>
      </c>
      <c r="J547" s="204">
        <v>0</v>
      </c>
      <c r="K547" s="204">
        <v>0</v>
      </c>
      <c r="L547" s="204">
        <v>0</v>
      </c>
      <c r="M547" s="204">
        <v>0</v>
      </c>
      <c r="N547" s="204">
        <v>982986.75</v>
      </c>
      <c r="O547" s="204">
        <v>119876.75</v>
      </c>
      <c r="P547" s="204">
        <v>9281</v>
      </c>
      <c r="Q547" s="204">
        <v>185279.3</v>
      </c>
      <c r="R547" s="204">
        <v>64935.49</v>
      </c>
      <c r="S547" s="204">
        <v>0</v>
      </c>
      <c r="T547" s="204">
        <v>0</v>
      </c>
      <c r="U547" s="204">
        <v>0</v>
      </c>
      <c r="V547" s="204">
        <v>0</v>
      </c>
      <c r="W547" s="204">
        <v>36588.199999999997</v>
      </c>
      <c r="X547" s="204">
        <v>4825.5</v>
      </c>
      <c r="Y547" s="204">
        <v>0</v>
      </c>
      <c r="Z547" s="204">
        <v>152749.74</v>
      </c>
      <c r="AA547" s="204">
        <v>47751.42</v>
      </c>
      <c r="AB547" s="204">
        <v>33595.300000000003</v>
      </c>
      <c r="AC547" s="204">
        <v>0</v>
      </c>
      <c r="AD547" s="204">
        <v>0</v>
      </c>
      <c r="AE547" s="204">
        <v>462852.84</v>
      </c>
      <c r="AF547" s="204">
        <v>0</v>
      </c>
      <c r="AG547" s="204">
        <v>0</v>
      </c>
      <c r="AH547" s="204">
        <v>0</v>
      </c>
      <c r="AI547" s="204">
        <v>67737.240000000005</v>
      </c>
      <c r="AJ547" s="204">
        <v>0</v>
      </c>
      <c r="AK547" s="204">
        <v>0</v>
      </c>
      <c r="AL547" s="204">
        <v>0</v>
      </c>
      <c r="AM547" s="204">
        <v>0</v>
      </c>
      <c r="AN547" s="204">
        <v>0</v>
      </c>
      <c r="AO547" s="204">
        <v>0</v>
      </c>
      <c r="AP547" s="204">
        <v>0</v>
      </c>
      <c r="AQ547" s="204">
        <v>0</v>
      </c>
      <c r="AR547" s="204">
        <v>0</v>
      </c>
      <c r="AS547" s="204">
        <v>0</v>
      </c>
      <c r="AT547" s="204">
        <v>0</v>
      </c>
      <c r="AU547" s="204">
        <v>268519.65999999997</v>
      </c>
      <c r="AV547" s="204">
        <v>0</v>
      </c>
      <c r="AW547" s="204">
        <v>0</v>
      </c>
      <c r="AX547" s="204">
        <v>0</v>
      </c>
      <c r="AY547" s="204">
        <v>0</v>
      </c>
      <c r="AZ547" s="204">
        <v>0</v>
      </c>
      <c r="BA547" s="204">
        <v>11054.76</v>
      </c>
      <c r="BB547" s="204">
        <v>0</v>
      </c>
      <c r="BC547" s="204">
        <v>3183</v>
      </c>
      <c r="BD547" s="204">
        <v>60161.46</v>
      </c>
      <c r="BE547" s="204">
        <v>0</v>
      </c>
      <c r="BF547" s="204">
        <v>0</v>
      </c>
      <c r="BG547" s="204">
        <v>0</v>
      </c>
      <c r="BH547" s="204">
        <v>0</v>
      </c>
      <c r="BI547" s="204">
        <v>0</v>
      </c>
      <c r="BJ547" s="204">
        <v>0</v>
      </c>
      <c r="BK547" s="204">
        <v>0</v>
      </c>
      <c r="BL547" s="204">
        <v>0</v>
      </c>
      <c r="BM547" s="204">
        <v>0</v>
      </c>
      <c r="BN547" s="204">
        <v>171014.95</v>
      </c>
      <c r="BO547" s="204">
        <v>0</v>
      </c>
      <c r="BP547" s="204">
        <v>0</v>
      </c>
      <c r="BQ547" s="204">
        <v>249</v>
      </c>
      <c r="BR547" s="204">
        <v>0</v>
      </c>
      <c r="BS547" s="204">
        <v>0</v>
      </c>
      <c r="BT547" s="204">
        <v>0</v>
      </c>
      <c r="BU547" s="204">
        <v>0</v>
      </c>
      <c r="BV547" s="204">
        <v>0</v>
      </c>
      <c r="BW547" s="204">
        <v>0</v>
      </c>
      <c r="BX547" s="204">
        <v>0</v>
      </c>
      <c r="BY547" s="204">
        <v>0</v>
      </c>
      <c r="BZ547" s="204">
        <v>0</v>
      </c>
      <c r="CA547" s="204">
        <v>0</v>
      </c>
      <c r="CB547" s="204">
        <v>0</v>
      </c>
      <c r="CC547" s="205">
        <f t="shared" si="76"/>
        <v>2682642.3600000003</v>
      </c>
      <c r="CD547" s="288"/>
      <c r="CE547" s="288"/>
      <c r="CF547" s="288"/>
      <c r="CG547" s="288"/>
      <c r="CH547" s="288"/>
      <c r="CI547" s="288"/>
    </row>
    <row r="548" spans="1:87" s="293" customFormat="1">
      <c r="A548" s="323"/>
      <c r="B548" s="322"/>
      <c r="C548" s="306"/>
      <c r="D548" s="306"/>
      <c r="E548" s="306"/>
      <c r="F548" s="324" t="s">
        <v>1324</v>
      </c>
      <c r="G548" s="325" t="s">
        <v>1325</v>
      </c>
      <c r="H548" s="204">
        <v>0</v>
      </c>
      <c r="I548" s="204">
        <v>0</v>
      </c>
      <c r="J548" s="204">
        <v>0</v>
      </c>
      <c r="K548" s="204">
        <v>0</v>
      </c>
      <c r="L548" s="204">
        <v>0</v>
      </c>
      <c r="M548" s="204">
        <v>0</v>
      </c>
      <c r="N548" s="204">
        <v>2521244.25</v>
      </c>
      <c r="O548" s="204">
        <v>85435.49</v>
      </c>
      <c r="P548" s="204">
        <v>0</v>
      </c>
      <c r="Q548" s="204">
        <v>278175.96999999997</v>
      </c>
      <c r="R548" s="204">
        <v>0</v>
      </c>
      <c r="S548" s="204">
        <v>0</v>
      </c>
      <c r="T548" s="204">
        <v>0</v>
      </c>
      <c r="U548" s="204">
        <v>0</v>
      </c>
      <c r="V548" s="204">
        <v>0</v>
      </c>
      <c r="W548" s="204">
        <v>58424.800000000003</v>
      </c>
      <c r="X548" s="204">
        <v>96128.49</v>
      </c>
      <c r="Y548" s="204">
        <v>0</v>
      </c>
      <c r="Z548" s="204">
        <v>1864837.11</v>
      </c>
      <c r="AA548" s="204">
        <v>290138.40000000002</v>
      </c>
      <c r="AB548" s="204">
        <v>34934.339999999997</v>
      </c>
      <c r="AC548" s="204">
        <v>571262.30000000005</v>
      </c>
      <c r="AD548" s="204">
        <v>127132</v>
      </c>
      <c r="AE548" s="204">
        <v>125689.41</v>
      </c>
      <c r="AF548" s="204">
        <v>38116</v>
      </c>
      <c r="AG548" s="204">
        <v>18706</v>
      </c>
      <c r="AH548" s="204">
        <v>0</v>
      </c>
      <c r="AI548" s="204">
        <v>639354.59</v>
      </c>
      <c r="AJ548" s="204">
        <v>0</v>
      </c>
      <c r="AK548" s="204">
        <v>0</v>
      </c>
      <c r="AL548" s="204">
        <v>10299</v>
      </c>
      <c r="AM548" s="204">
        <v>0</v>
      </c>
      <c r="AN548" s="204">
        <v>0</v>
      </c>
      <c r="AO548" s="204">
        <v>0</v>
      </c>
      <c r="AP548" s="204">
        <v>2045</v>
      </c>
      <c r="AQ548" s="204">
        <v>0</v>
      </c>
      <c r="AR548" s="204">
        <v>0</v>
      </c>
      <c r="AS548" s="204">
        <v>7586</v>
      </c>
      <c r="AT548" s="204">
        <v>3894</v>
      </c>
      <c r="AU548" s="204">
        <v>2433616.94</v>
      </c>
      <c r="AV548" s="204">
        <v>0</v>
      </c>
      <c r="AW548" s="204">
        <v>0</v>
      </c>
      <c r="AX548" s="204">
        <v>52503</v>
      </c>
      <c r="AY548" s="204">
        <v>6943.23</v>
      </c>
      <c r="AZ548" s="204">
        <v>0</v>
      </c>
      <c r="BA548" s="204">
        <v>91875.38</v>
      </c>
      <c r="BB548" s="204">
        <v>0</v>
      </c>
      <c r="BC548" s="204">
        <v>0</v>
      </c>
      <c r="BD548" s="204">
        <v>13260.2</v>
      </c>
      <c r="BE548" s="204">
        <v>0</v>
      </c>
      <c r="BF548" s="204">
        <v>0</v>
      </c>
      <c r="BG548" s="204">
        <v>0</v>
      </c>
      <c r="BH548" s="204">
        <v>453231.5</v>
      </c>
      <c r="BI548" s="204">
        <v>18852</v>
      </c>
      <c r="BJ548" s="204">
        <v>0</v>
      </c>
      <c r="BK548" s="204">
        <v>0</v>
      </c>
      <c r="BL548" s="204">
        <v>0</v>
      </c>
      <c r="BM548" s="204">
        <v>0</v>
      </c>
      <c r="BN548" s="204">
        <v>76177.97</v>
      </c>
      <c r="BO548" s="204">
        <v>0</v>
      </c>
      <c r="BP548" s="204">
        <v>0</v>
      </c>
      <c r="BQ548" s="204">
        <v>0</v>
      </c>
      <c r="BR548" s="204">
        <v>0</v>
      </c>
      <c r="BS548" s="204">
        <v>0</v>
      </c>
      <c r="BT548" s="204">
        <v>0</v>
      </c>
      <c r="BU548" s="204">
        <v>0</v>
      </c>
      <c r="BV548" s="204">
        <v>0</v>
      </c>
      <c r="BW548" s="204">
        <v>0</v>
      </c>
      <c r="BX548" s="204">
        <v>0</v>
      </c>
      <c r="BY548" s="204">
        <v>0</v>
      </c>
      <c r="BZ548" s="204">
        <v>0</v>
      </c>
      <c r="CA548" s="204">
        <v>0</v>
      </c>
      <c r="CB548" s="204">
        <v>0</v>
      </c>
      <c r="CC548" s="205">
        <f t="shared" si="76"/>
        <v>9919863.370000001</v>
      </c>
      <c r="CD548" s="288"/>
      <c r="CE548" s="288"/>
      <c r="CF548" s="288"/>
      <c r="CG548" s="288"/>
      <c r="CH548" s="288"/>
      <c r="CI548" s="288"/>
    </row>
    <row r="549" spans="1:87" s="293" customFormat="1">
      <c r="A549" s="323"/>
      <c r="B549" s="322"/>
      <c r="C549" s="306"/>
      <c r="D549" s="306"/>
      <c r="E549" s="306"/>
      <c r="F549" s="324" t="s">
        <v>1326</v>
      </c>
      <c r="G549" s="325" t="s">
        <v>1327</v>
      </c>
      <c r="H549" s="204">
        <v>375009</v>
      </c>
      <c r="I549" s="204">
        <v>161997</v>
      </c>
      <c r="J549" s="204">
        <v>0</v>
      </c>
      <c r="K549" s="204">
        <v>0</v>
      </c>
      <c r="L549" s="204">
        <v>0</v>
      </c>
      <c r="M549" s="204">
        <v>0</v>
      </c>
      <c r="N549" s="204">
        <v>189462.08</v>
      </c>
      <c r="O549" s="204">
        <v>141584.5</v>
      </c>
      <c r="P549" s="204">
        <v>19176</v>
      </c>
      <c r="Q549" s="204">
        <v>377221</v>
      </c>
      <c r="R549" s="204">
        <v>238545</v>
      </c>
      <c r="S549" s="204">
        <v>57163.25</v>
      </c>
      <c r="T549" s="204">
        <v>329131</v>
      </c>
      <c r="U549" s="204">
        <v>172219.5</v>
      </c>
      <c r="V549" s="204">
        <v>0</v>
      </c>
      <c r="W549" s="204">
        <v>0</v>
      </c>
      <c r="X549" s="204">
        <v>25791</v>
      </c>
      <c r="Y549" s="204">
        <v>41956</v>
      </c>
      <c r="Z549" s="204">
        <v>5804</v>
      </c>
      <c r="AA549" s="204">
        <v>89998</v>
      </c>
      <c r="AB549" s="204">
        <v>59884.25</v>
      </c>
      <c r="AC549" s="204">
        <v>391367.25</v>
      </c>
      <c r="AD549" s="204">
        <v>456080</v>
      </c>
      <c r="AE549" s="204">
        <v>13073</v>
      </c>
      <c r="AF549" s="204">
        <v>20125.25</v>
      </c>
      <c r="AG549" s="204">
        <v>280275</v>
      </c>
      <c r="AH549" s="204">
        <v>128621</v>
      </c>
      <c r="AI549" s="204">
        <v>145979</v>
      </c>
      <c r="AJ549" s="204">
        <v>22797</v>
      </c>
      <c r="AK549" s="204">
        <v>0</v>
      </c>
      <c r="AL549" s="204">
        <v>0</v>
      </c>
      <c r="AM549" s="204">
        <v>6239</v>
      </c>
      <c r="AN549" s="204">
        <v>75449</v>
      </c>
      <c r="AO549" s="204">
        <v>20068</v>
      </c>
      <c r="AP549" s="204">
        <v>0</v>
      </c>
      <c r="AQ549" s="204">
        <v>167119</v>
      </c>
      <c r="AR549" s="204">
        <v>840399</v>
      </c>
      <c r="AS549" s="204">
        <v>277008.25</v>
      </c>
      <c r="AT549" s="204">
        <v>70328</v>
      </c>
      <c r="AU549" s="204">
        <v>443.75</v>
      </c>
      <c r="AV549" s="204">
        <v>97972</v>
      </c>
      <c r="AW549" s="204">
        <v>43018</v>
      </c>
      <c r="AX549" s="204">
        <v>171190</v>
      </c>
      <c r="AY549" s="204">
        <v>23265</v>
      </c>
      <c r="AZ549" s="204">
        <v>33251</v>
      </c>
      <c r="BA549" s="204">
        <v>44449</v>
      </c>
      <c r="BB549" s="204">
        <v>470</v>
      </c>
      <c r="BC549" s="204">
        <v>44551</v>
      </c>
      <c r="BD549" s="204">
        <v>2207451</v>
      </c>
      <c r="BE549" s="204">
        <v>380209</v>
      </c>
      <c r="BF549" s="204">
        <v>15792</v>
      </c>
      <c r="BG549" s="204">
        <v>717191</v>
      </c>
      <c r="BH549" s="204">
        <v>494374</v>
      </c>
      <c r="BI549" s="204">
        <v>96083</v>
      </c>
      <c r="BJ549" s="204">
        <v>11165</v>
      </c>
      <c r="BK549" s="204">
        <v>12239</v>
      </c>
      <c r="BL549" s="204">
        <v>45747.75</v>
      </c>
      <c r="BM549" s="204">
        <v>83722.399999999994</v>
      </c>
      <c r="BN549" s="204">
        <v>584959</v>
      </c>
      <c r="BO549" s="204">
        <v>11561</v>
      </c>
      <c r="BP549" s="204">
        <v>14873</v>
      </c>
      <c r="BQ549" s="204">
        <v>33287</v>
      </c>
      <c r="BR549" s="204">
        <v>536874</v>
      </c>
      <c r="BS549" s="204">
        <v>43179</v>
      </c>
      <c r="BT549" s="204">
        <v>16045</v>
      </c>
      <c r="BU549" s="204">
        <v>13699.25</v>
      </c>
      <c r="BV549" s="204">
        <v>169696</v>
      </c>
      <c r="BW549" s="204">
        <v>142943</v>
      </c>
      <c r="BX549" s="204">
        <v>80130.5</v>
      </c>
      <c r="BY549" s="204">
        <v>57333</v>
      </c>
      <c r="BZ549" s="204">
        <v>64816</v>
      </c>
      <c r="CA549" s="204">
        <v>15556</v>
      </c>
      <c r="CB549" s="204">
        <v>52650.98</v>
      </c>
      <c r="CC549" s="205">
        <f t="shared" si="76"/>
        <v>11560055.960000001</v>
      </c>
      <c r="CD549" s="288"/>
      <c r="CE549" s="288"/>
      <c r="CF549" s="288"/>
      <c r="CG549" s="288"/>
      <c r="CH549" s="288"/>
      <c r="CI549" s="288"/>
    </row>
    <row r="550" spans="1:87" s="293" customFormat="1">
      <c r="A550" s="323"/>
      <c r="B550" s="322"/>
      <c r="C550" s="306"/>
      <c r="D550" s="306"/>
      <c r="E550" s="306"/>
      <c r="F550" s="324" t="s">
        <v>1328</v>
      </c>
      <c r="G550" s="325" t="s">
        <v>1329</v>
      </c>
      <c r="H550" s="204">
        <v>7853348.5</v>
      </c>
      <c r="I550" s="204">
        <v>4749811.49</v>
      </c>
      <c r="J550" s="204">
        <v>0</v>
      </c>
      <c r="K550" s="204">
        <v>24470</v>
      </c>
      <c r="L550" s="204">
        <v>0</v>
      </c>
      <c r="M550" s="204">
        <v>0</v>
      </c>
      <c r="N550" s="204">
        <v>10648536.880000001</v>
      </c>
      <c r="O550" s="204">
        <v>230303.5</v>
      </c>
      <c r="P550" s="204">
        <v>24987</v>
      </c>
      <c r="Q550" s="204">
        <v>2406201</v>
      </c>
      <c r="R550" s="204">
        <v>18214</v>
      </c>
      <c r="S550" s="204">
        <v>70764.5</v>
      </c>
      <c r="T550" s="204">
        <v>3793732.96</v>
      </c>
      <c r="U550" s="204">
        <v>1351486.07</v>
      </c>
      <c r="V550" s="204">
        <v>0</v>
      </c>
      <c r="W550" s="204">
        <v>12887.95</v>
      </c>
      <c r="X550" s="204">
        <v>352399.3</v>
      </c>
      <c r="Y550" s="204">
        <v>10354</v>
      </c>
      <c r="Z550" s="204">
        <v>4584022.97</v>
      </c>
      <c r="AA550" s="204">
        <v>745628</v>
      </c>
      <c r="AB550" s="204">
        <v>59439.96</v>
      </c>
      <c r="AC550" s="204">
        <v>3891865.67</v>
      </c>
      <c r="AD550" s="204">
        <v>41622</v>
      </c>
      <c r="AE550" s="204">
        <v>131793</v>
      </c>
      <c r="AF550" s="204">
        <v>36403.75</v>
      </c>
      <c r="AG550" s="204">
        <v>173467</v>
      </c>
      <c r="AH550" s="204">
        <v>24594</v>
      </c>
      <c r="AI550" s="204">
        <v>8842518.5199999996</v>
      </c>
      <c r="AJ550" s="204">
        <v>19658</v>
      </c>
      <c r="AK550" s="204">
        <v>8633</v>
      </c>
      <c r="AL550" s="204">
        <v>26108</v>
      </c>
      <c r="AM550" s="204">
        <v>41618</v>
      </c>
      <c r="AN550" s="204">
        <v>9279</v>
      </c>
      <c r="AO550" s="204">
        <v>69756</v>
      </c>
      <c r="AP550" s="204">
        <v>17230</v>
      </c>
      <c r="AQ550" s="204">
        <v>131930</v>
      </c>
      <c r="AR550" s="204">
        <v>87265</v>
      </c>
      <c r="AS550" s="204">
        <v>52546.25</v>
      </c>
      <c r="AT550" s="204">
        <v>2054</v>
      </c>
      <c r="AU550" s="204">
        <v>2308815.67</v>
      </c>
      <c r="AV550" s="204">
        <v>60378</v>
      </c>
      <c r="AW550" s="204">
        <v>56406</v>
      </c>
      <c r="AX550" s="204">
        <v>26288</v>
      </c>
      <c r="AY550" s="204">
        <v>40665</v>
      </c>
      <c r="AZ550" s="204">
        <v>37992</v>
      </c>
      <c r="BA550" s="204">
        <v>27300</v>
      </c>
      <c r="BB550" s="204">
        <v>4260545</v>
      </c>
      <c r="BC550" s="204">
        <v>44433</v>
      </c>
      <c r="BD550" s="204">
        <v>536668.4</v>
      </c>
      <c r="BE550" s="204">
        <v>367975</v>
      </c>
      <c r="BF550" s="204">
        <v>46498</v>
      </c>
      <c r="BG550" s="204">
        <v>491300.5</v>
      </c>
      <c r="BH550" s="204">
        <v>905593.5</v>
      </c>
      <c r="BI550" s="204">
        <v>1134322</v>
      </c>
      <c r="BJ550" s="204">
        <v>26085.35</v>
      </c>
      <c r="BK550" s="204">
        <v>31721</v>
      </c>
      <c r="BL550" s="204">
        <v>35707.75</v>
      </c>
      <c r="BM550" s="204">
        <v>3234899.65</v>
      </c>
      <c r="BN550" s="204">
        <v>2341018.5099999998</v>
      </c>
      <c r="BO550" s="204">
        <v>44542</v>
      </c>
      <c r="BP550" s="204">
        <v>8248</v>
      </c>
      <c r="BQ550" s="204">
        <v>31053</v>
      </c>
      <c r="BR550" s="204">
        <v>38791</v>
      </c>
      <c r="BS550" s="204">
        <v>3877</v>
      </c>
      <c r="BT550" s="204">
        <v>1490434.5</v>
      </c>
      <c r="BU550" s="204">
        <v>32233</v>
      </c>
      <c r="BV550" s="204">
        <v>203867</v>
      </c>
      <c r="BW550" s="204">
        <v>108120</v>
      </c>
      <c r="BX550" s="204">
        <v>298243.75</v>
      </c>
      <c r="BY550" s="204">
        <v>784830</v>
      </c>
      <c r="BZ550" s="204">
        <v>177510</v>
      </c>
      <c r="CA550" s="204">
        <v>39780</v>
      </c>
      <c r="CB550" s="204">
        <v>11359.85</v>
      </c>
      <c r="CC550" s="205">
        <f t="shared" si="76"/>
        <v>69832430.700000003</v>
      </c>
      <c r="CD550" s="288"/>
      <c r="CE550" s="288"/>
      <c r="CF550" s="288"/>
      <c r="CG550" s="288"/>
      <c r="CH550" s="288"/>
      <c r="CI550" s="288"/>
    </row>
    <row r="551" spans="1:87" s="293" customFormat="1">
      <c r="A551" s="323"/>
      <c r="B551" s="322"/>
      <c r="C551" s="306"/>
      <c r="D551" s="306"/>
      <c r="E551" s="306"/>
      <c r="F551" s="324" t="s">
        <v>1330</v>
      </c>
      <c r="G551" s="325" t="s">
        <v>1331</v>
      </c>
      <c r="H551" s="204">
        <v>115146</v>
      </c>
      <c r="I551" s="204">
        <v>2325</v>
      </c>
      <c r="J551" s="204">
        <v>0</v>
      </c>
      <c r="K551" s="204">
        <v>0</v>
      </c>
      <c r="L551" s="204">
        <v>0</v>
      </c>
      <c r="M551" s="204">
        <v>0</v>
      </c>
      <c r="N551" s="204">
        <v>359084.42</v>
      </c>
      <c r="O551" s="204">
        <v>176913.25</v>
      </c>
      <c r="P551" s="204">
        <v>0</v>
      </c>
      <c r="Q551" s="204">
        <v>0</v>
      </c>
      <c r="R551" s="204">
        <v>0</v>
      </c>
      <c r="S551" s="204">
        <v>0</v>
      </c>
      <c r="T551" s="204">
        <v>0</v>
      </c>
      <c r="U551" s="204">
        <v>0</v>
      </c>
      <c r="V551" s="204">
        <v>0</v>
      </c>
      <c r="W551" s="204">
        <v>0</v>
      </c>
      <c r="X551" s="204">
        <v>0</v>
      </c>
      <c r="Y551" s="204">
        <v>0</v>
      </c>
      <c r="Z551" s="204">
        <v>0</v>
      </c>
      <c r="AA551" s="204">
        <v>0</v>
      </c>
      <c r="AB551" s="204">
        <v>0</v>
      </c>
      <c r="AC551" s="204">
        <v>68352.179999999993</v>
      </c>
      <c r="AD551" s="204">
        <v>0</v>
      </c>
      <c r="AE551" s="204">
        <v>2145</v>
      </c>
      <c r="AF551" s="204">
        <v>161171.25</v>
      </c>
      <c r="AG551" s="204">
        <v>346010</v>
      </c>
      <c r="AH551" s="204">
        <v>50</v>
      </c>
      <c r="AI551" s="204">
        <v>0</v>
      </c>
      <c r="AJ551" s="204">
        <v>2890</v>
      </c>
      <c r="AK551" s="204">
        <v>0</v>
      </c>
      <c r="AL551" s="204">
        <v>1110</v>
      </c>
      <c r="AM551" s="204">
        <v>0</v>
      </c>
      <c r="AN551" s="204">
        <v>0</v>
      </c>
      <c r="AO551" s="204">
        <v>0</v>
      </c>
      <c r="AP551" s="204">
        <v>0</v>
      </c>
      <c r="AQ551" s="204">
        <v>0</v>
      </c>
      <c r="AR551" s="204">
        <v>0</v>
      </c>
      <c r="AS551" s="204">
        <v>0</v>
      </c>
      <c r="AT551" s="204">
        <v>0</v>
      </c>
      <c r="AU551" s="204">
        <v>0</v>
      </c>
      <c r="AV551" s="204">
        <v>0</v>
      </c>
      <c r="AW551" s="204">
        <v>0</v>
      </c>
      <c r="AX551" s="204">
        <v>0</v>
      </c>
      <c r="AY551" s="204">
        <v>0</v>
      </c>
      <c r="AZ551" s="204">
        <v>0</v>
      </c>
      <c r="BA551" s="204">
        <v>0</v>
      </c>
      <c r="BB551" s="204">
        <v>0</v>
      </c>
      <c r="BC551" s="204">
        <v>1646</v>
      </c>
      <c r="BD551" s="204">
        <v>0</v>
      </c>
      <c r="BE551" s="204">
        <v>0</v>
      </c>
      <c r="BF551" s="204">
        <v>0</v>
      </c>
      <c r="BG551" s="204">
        <v>4801.4399999999996</v>
      </c>
      <c r="BH551" s="204">
        <v>985</v>
      </c>
      <c r="BI551" s="204">
        <v>3194</v>
      </c>
      <c r="BJ551" s="204">
        <v>0</v>
      </c>
      <c r="BK551" s="204">
        <v>0</v>
      </c>
      <c r="BL551" s="204">
        <v>0</v>
      </c>
      <c r="BM551" s="204">
        <v>12912</v>
      </c>
      <c r="BN551" s="204">
        <v>40421.54</v>
      </c>
      <c r="BO551" s="204">
        <v>0</v>
      </c>
      <c r="BP551" s="204">
        <v>0</v>
      </c>
      <c r="BQ551" s="204">
        <v>0</v>
      </c>
      <c r="BR551" s="204">
        <v>0</v>
      </c>
      <c r="BS551" s="204">
        <v>0</v>
      </c>
      <c r="BT551" s="204">
        <v>0</v>
      </c>
      <c r="BU551" s="204">
        <v>0</v>
      </c>
      <c r="BV551" s="204">
        <v>0</v>
      </c>
      <c r="BW551" s="204">
        <v>0</v>
      </c>
      <c r="BX551" s="204">
        <v>0</v>
      </c>
      <c r="BY551" s="204">
        <v>0</v>
      </c>
      <c r="BZ551" s="204">
        <v>1197</v>
      </c>
      <c r="CA551" s="204">
        <v>9446</v>
      </c>
      <c r="CB551" s="204">
        <v>36284.910000000003</v>
      </c>
      <c r="CC551" s="205">
        <f t="shared" si="76"/>
        <v>1346084.9899999998</v>
      </c>
      <c r="CD551" s="288"/>
      <c r="CE551" s="288"/>
      <c r="CF551" s="288"/>
      <c r="CG551" s="288"/>
      <c r="CH551" s="288"/>
      <c r="CI551" s="288"/>
    </row>
    <row r="552" spans="1:87" s="293" customFormat="1">
      <c r="A552" s="323"/>
      <c r="B552" s="322"/>
      <c r="C552" s="306"/>
      <c r="D552" s="306"/>
      <c r="E552" s="306"/>
      <c r="F552" s="324" t="s">
        <v>1332</v>
      </c>
      <c r="G552" s="325" t="s">
        <v>1333</v>
      </c>
      <c r="H552" s="204">
        <v>112466</v>
      </c>
      <c r="I552" s="204">
        <v>0</v>
      </c>
      <c r="J552" s="204">
        <v>0</v>
      </c>
      <c r="K552" s="204">
        <v>0</v>
      </c>
      <c r="L552" s="204">
        <v>0</v>
      </c>
      <c r="M552" s="204">
        <v>0</v>
      </c>
      <c r="N552" s="204">
        <v>207757.75</v>
      </c>
      <c r="O552" s="204">
        <v>131565.5</v>
      </c>
      <c r="P552" s="204">
        <v>0</v>
      </c>
      <c r="Q552" s="204">
        <v>2272</v>
      </c>
      <c r="R552" s="204">
        <v>0</v>
      </c>
      <c r="S552" s="204">
        <v>0</v>
      </c>
      <c r="T552" s="204">
        <v>680</v>
      </c>
      <c r="U552" s="204">
        <v>0</v>
      </c>
      <c r="V552" s="204">
        <v>0</v>
      </c>
      <c r="W552" s="204">
        <v>0</v>
      </c>
      <c r="X552" s="204">
        <v>0</v>
      </c>
      <c r="Y552" s="204">
        <v>23040</v>
      </c>
      <c r="Z552" s="204">
        <v>4045.5</v>
      </c>
      <c r="AA552" s="204">
        <v>0</v>
      </c>
      <c r="AB552" s="204">
        <v>0</v>
      </c>
      <c r="AC552" s="204">
        <v>41215.22</v>
      </c>
      <c r="AD552" s="204">
        <v>0</v>
      </c>
      <c r="AE552" s="204">
        <v>0</v>
      </c>
      <c r="AF552" s="204">
        <v>23624.5</v>
      </c>
      <c r="AG552" s="204">
        <v>0</v>
      </c>
      <c r="AH552" s="204">
        <v>0</v>
      </c>
      <c r="AI552" s="204">
        <v>41644</v>
      </c>
      <c r="AJ552" s="204">
        <v>0</v>
      </c>
      <c r="AK552" s="204">
        <v>0</v>
      </c>
      <c r="AL552" s="204">
        <v>0</v>
      </c>
      <c r="AM552" s="204">
        <v>0</v>
      </c>
      <c r="AN552" s="204">
        <v>0</v>
      </c>
      <c r="AO552" s="204">
        <v>0</v>
      </c>
      <c r="AP552" s="204">
        <v>0</v>
      </c>
      <c r="AQ552" s="204">
        <v>0</v>
      </c>
      <c r="AR552" s="204">
        <v>0</v>
      </c>
      <c r="AS552" s="204">
        <v>0</v>
      </c>
      <c r="AT552" s="204">
        <v>0</v>
      </c>
      <c r="AU552" s="204">
        <v>189126.74</v>
      </c>
      <c r="AV552" s="204">
        <v>20222</v>
      </c>
      <c r="AW552" s="204">
        <v>16101</v>
      </c>
      <c r="AX552" s="204">
        <v>22673</v>
      </c>
      <c r="AY552" s="204">
        <v>36882</v>
      </c>
      <c r="AZ552" s="204">
        <v>7270</v>
      </c>
      <c r="BA552" s="204">
        <v>20841</v>
      </c>
      <c r="BB552" s="204">
        <v>18395</v>
      </c>
      <c r="BC552" s="204">
        <v>0</v>
      </c>
      <c r="BD552" s="204">
        <v>0</v>
      </c>
      <c r="BE552" s="204">
        <v>0</v>
      </c>
      <c r="BF552" s="204">
        <v>0</v>
      </c>
      <c r="BG552" s="204">
        <v>0</v>
      </c>
      <c r="BH552" s="204">
        <v>4634</v>
      </c>
      <c r="BI552" s="204">
        <v>0</v>
      </c>
      <c r="BJ552" s="204">
        <v>0</v>
      </c>
      <c r="BK552" s="204">
        <v>0</v>
      </c>
      <c r="BL552" s="204">
        <v>0</v>
      </c>
      <c r="BM552" s="204">
        <v>50951.5</v>
      </c>
      <c r="BN552" s="204">
        <v>0</v>
      </c>
      <c r="BO552" s="204">
        <v>6962</v>
      </c>
      <c r="BP552" s="204">
        <v>0</v>
      </c>
      <c r="BQ552" s="204">
        <v>0</v>
      </c>
      <c r="BR552" s="204">
        <v>0</v>
      </c>
      <c r="BS552" s="204">
        <v>0</v>
      </c>
      <c r="BT552" s="204">
        <v>713861</v>
      </c>
      <c r="BU552" s="204">
        <v>0</v>
      </c>
      <c r="BV552" s="204">
        <v>0</v>
      </c>
      <c r="BW552" s="204">
        <v>0</v>
      </c>
      <c r="BX552" s="204">
        <v>0</v>
      </c>
      <c r="BY552" s="204">
        <v>6455</v>
      </c>
      <c r="BZ552" s="204">
        <v>0</v>
      </c>
      <c r="CA552" s="204">
        <v>1559</v>
      </c>
      <c r="CB552" s="204">
        <v>8551</v>
      </c>
      <c r="CC552" s="205">
        <f t="shared" si="76"/>
        <v>1712794.71</v>
      </c>
      <c r="CD552" s="288"/>
      <c r="CE552" s="288"/>
      <c r="CF552" s="288"/>
      <c r="CG552" s="288"/>
      <c r="CH552" s="288"/>
      <c r="CI552" s="288"/>
    </row>
    <row r="553" spans="1:87" s="293" customFormat="1">
      <c r="A553" s="323"/>
      <c r="B553" s="322"/>
      <c r="C553" s="306"/>
      <c r="D553" s="306"/>
      <c r="E553" s="306"/>
      <c r="F553" s="324" t="s">
        <v>1334</v>
      </c>
      <c r="G553" s="325" t="s">
        <v>1335</v>
      </c>
      <c r="H553" s="204">
        <v>0</v>
      </c>
      <c r="I553" s="204">
        <v>0</v>
      </c>
      <c r="J553" s="204">
        <v>0</v>
      </c>
      <c r="K553" s="204">
        <v>0</v>
      </c>
      <c r="L553" s="204">
        <v>0</v>
      </c>
      <c r="M553" s="204">
        <v>0</v>
      </c>
      <c r="N553" s="204">
        <v>0</v>
      </c>
      <c r="O553" s="204">
        <v>1497.32</v>
      </c>
      <c r="P553" s="204">
        <v>0</v>
      </c>
      <c r="Q553" s="204">
        <v>3216</v>
      </c>
      <c r="R553" s="204">
        <v>0</v>
      </c>
      <c r="S553" s="204">
        <v>0</v>
      </c>
      <c r="T553" s="204">
        <v>0</v>
      </c>
      <c r="U553" s="204">
        <v>0</v>
      </c>
      <c r="V553" s="204">
        <v>0</v>
      </c>
      <c r="W553" s="204">
        <v>0</v>
      </c>
      <c r="X553" s="204">
        <v>0</v>
      </c>
      <c r="Y553" s="204">
        <v>8873</v>
      </c>
      <c r="Z553" s="204">
        <v>33992.800000000003</v>
      </c>
      <c r="AA553" s="204">
        <v>14773</v>
      </c>
      <c r="AB553" s="204">
        <v>147</v>
      </c>
      <c r="AC553" s="204">
        <v>0</v>
      </c>
      <c r="AD553" s="204">
        <v>0</v>
      </c>
      <c r="AE553" s="204">
        <v>0</v>
      </c>
      <c r="AF553" s="204">
        <v>5752.75</v>
      </c>
      <c r="AG553" s="204">
        <v>16761.14</v>
      </c>
      <c r="AH553" s="204">
        <v>0</v>
      </c>
      <c r="AI553" s="204">
        <v>43753.95</v>
      </c>
      <c r="AJ553" s="204">
        <v>20641</v>
      </c>
      <c r="AK553" s="204">
        <v>740</v>
      </c>
      <c r="AL553" s="204">
        <v>0</v>
      </c>
      <c r="AM553" s="204">
        <v>2327</v>
      </c>
      <c r="AN553" s="204">
        <v>0</v>
      </c>
      <c r="AO553" s="204">
        <v>0</v>
      </c>
      <c r="AP553" s="204">
        <v>0</v>
      </c>
      <c r="AQ553" s="204">
        <v>0</v>
      </c>
      <c r="AR553" s="204">
        <v>0</v>
      </c>
      <c r="AS553" s="204">
        <v>0</v>
      </c>
      <c r="AT553" s="204">
        <v>6449</v>
      </c>
      <c r="AU553" s="204">
        <v>22031.439999999999</v>
      </c>
      <c r="AV553" s="204">
        <v>0</v>
      </c>
      <c r="AW553" s="204">
        <v>0</v>
      </c>
      <c r="AX553" s="204">
        <v>0</v>
      </c>
      <c r="AY553" s="204">
        <v>0</v>
      </c>
      <c r="AZ553" s="204">
        <v>0</v>
      </c>
      <c r="BA553" s="204">
        <v>1819.51</v>
      </c>
      <c r="BB553" s="204">
        <v>7922.5</v>
      </c>
      <c r="BC553" s="204">
        <v>370</v>
      </c>
      <c r="BD553" s="204">
        <v>0</v>
      </c>
      <c r="BE553" s="204">
        <v>0</v>
      </c>
      <c r="BF553" s="204">
        <v>0</v>
      </c>
      <c r="BG553" s="204">
        <v>64640.72</v>
      </c>
      <c r="BH553" s="204">
        <v>7079</v>
      </c>
      <c r="BI553" s="204">
        <v>0</v>
      </c>
      <c r="BJ553" s="204">
        <v>0</v>
      </c>
      <c r="BK553" s="204">
        <v>0</v>
      </c>
      <c r="BL553" s="204">
        <v>0</v>
      </c>
      <c r="BM553" s="204">
        <v>0</v>
      </c>
      <c r="BN553" s="204">
        <v>453848.82</v>
      </c>
      <c r="BO553" s="204">
        <v>0</v>
      </c>
      <c r="BP553" s="204">
        <v>0</v>
      </c>
      <c r="BQ553" s="204">
        <v>0</v>
      </c>
      <c r="BR553" s="204">
        <v>0</v>
      </c>
      <c r="BS553" s="204">
        <v>0</v>
      </c>
      <c r="BT553" s="204">
        <v>0</v>
      </c>
      <c r="BU553" s="204">
        <v>0</v>
      </c>
      <c r="BV553" s="204">
        <v>25497</v>
      </c>
      <c r="BW553" s="204">
        <v>0</v>
      </c>
      <c r="BX553" s="204">
        <v>0</v>
      </c>
      <c r="BY553" s="204">
        <v>161</v>
      </c>
      <c r="BZ553" s="204">
        <v>0</v>
      </c>
      <c r="CA553" s="204">
        <v>0</v>
      </c>
      <c r="CB553" s="204">
        <v>0</v>
      </c>
      <c r="CC553" s="205">
        <f t="shared" si="76"/>
        <v>742293.95</v>
      </c>
      <c r="CD553" s="288"/>
      <c r="CE553" s="288"/>
      <c r="CF553" s="288"/>
      <c r="CG553" s="288"/>
      <c r="CH553" s="288"/>
      <c r="CI553" s="288"/>
    </row>
    <row r="554" spans="1:87" s="293" customFormat="1">
      <c r="A554" s="323"/>
      <c r="B554" s="322"/>
      <c r="C554" s="306"/>
      <c r="D554" s="306"/>
      <c r="E554" s="306"/>
      <c r="F554" s="324" t="s">
        <v>1336</v>
      </c>
      <c r="G554" s="325" t="s">
        <v>1337</v>
      </c>
      <c r="H554" s="204">
        <v>222589</v>
      </c>
      <c r="I554" s="204">
        <v>0</v>
      </c>
      <c r="J554" s="204">
        <v>0</v>
      </c>
      <c r="K554" s="204">
        <v>0</v>
      </c>
      <c r="L554" s="204">
        <v>0</v>
      </c>
      <c r="M554" s="204">
        <v>0</v>
      </c>
      <c r="N554" s="204">
        <v>394482</v>
      </c>
      <c r="O554" s="204">
        <v>164998.06</v>
      </c>
      <c r="P554" s="204">
        <v>0</v>
      </c>
      <c r="Q554" s="204">
        <v>82323.72</v>
      </c>
      <c r="R554" s="204">
        <v>10145</v>
      </c>
      <c r="S554" s="204">
        <v>0</v>
      </c>
      <c r="T554" s="204">
        <v>0</v>
      </c>
      <c r="U554" s="204">
        <v>0</v>
      </c>
      <c r="V554" s="204">
        <v>0</v>
      </c>
      <c r="W554" s="204">
        <v>0</v>
      </c>
      <c r="X554" s="204">
        <v>0</v>
      </c>
      <c r="Y554" s="204">
        <v>0</v>
      </c>
      <c r="Z554" s="204">
        <v>45503.040000000001</v>
      </c>
      <c r="AA554" s="204">
        <v>113893.82</v>
      </c>
      <c r="AB554" s="204">
        <v>9035.33</v>
      </c>
      <c r="AC554" s="204">
        <v>426633.58</v>
      </c>
      <c r="AD554" s="204">
        <v>29223.5</v>
      </c>
      <c r="AE554" s="204">
        <v>0</v>
      </c>
      <c r="AF554" s="204">
        <v>40073.5</v>
      </c>
      <c r="AG554" s="204">
        <v>71244</v>
      </c>
      <c r="AH554" s="204">
        <v>0</v>
      </c>
      <c r="AI554" s="204">
        <v>535256.06000000006</v>
      </c>
      <c r="AJ554" s="204">
        <v>2608</v>
      </c>
      <c r="AK554" s="204">
        <v>0</v>
      </c>
      <c r="AL554" s="204">
        <v>0</v>
      </c>
      <c r="AM554" s="204">
        <v>7077</v>
      </c>
      <c r="AN554" s="204">
        <v>67537</v>
      </c>
      <c r="AO554" s="204">
        <v>0</v>
      </c>
      <c r="AP554" s="204">
        <v>0</v>
      </c>
      <c r="AQ554" s="204">
        <v>0</v>
      </c>
      <c r="AR554" s="204">
        <v>0</v>
      </c>
      <c r="AS554" s="204">
        <v>0</v>
      </c>
      <c r="AT554" s="204">
        <v>16551</v>
      </c>
      <c r="AU554" s="204">
        <v>1386384.14</v>
      </c>
      <c r="AV554" s="204">
        <v>97509.440000000002</v>
      </c>
      <c r="AW554" s="204">
        <v>25612</v>
      </c>
      <c r="AX554" s="204">
        <v>27392</v>
      </c>
      <c r="AY554" s="204">
        <v>2650</v>
      </c>
      <c r="AZ554" s="204">
        <v>0</v>
      </c>
      <c r="BA554" s="204">
        <v>14153</v>
      </c>
      <c r="BB554" s="204">
        <v>171577.78</v>
      </c>
      <c r="BC554" s="204">
        <v>7120</v>
      </c>
      <c r="BD554" s="204">
        <v>0</v>
      </c>
      <c r="BE554" s="204">
        <v>0</v>
      </c>
      <c r="BF554" s="204">
        <v>50706</v>
      </c>
      <c r="BG554" s="204">
        <v>3645</v>
      </c>
      <c r="BH554" s="204">
        <v>6372.05</v>
      </c>
      <c r="BI554" s="204">
        <v>113848.84</v>
      </c>
      <c r="BJ554" s="204">
        <v>6992</v>
      </c>
      <c r="BK554" s="204">
        <v>0</v>
      </c>
      <c r="BL554" s="204">
        <v>0</v>
      </c>
      <c r="BM554" s="204">
        <v>0</v>
      </c>
      <c r="BN554" s="204">
        <v>521704.44</v>
      </c>
      <c r="BO554" s="204">
        <v>0</v>
      </c>
      <c r="BP554" s="204">
        <v>0</v>
      </c>
      <c r="BQ554" s="204">
        <v>0</v>
      </c>
      <c r="BR554" s="204">
        <v>0</v>
      </c>
      <c r="BS554" s="204">
        <v>17106</v>
      </c>
      <c r="BT554" s="204">
        <v>236263.44</v>
      </c>
      <c r="BU554" s="204">
        <v>0</v>
      </c>
      <c r="BV554" s="204">
        <v>7965</v>
      </c>
      <c r="BW554" s="204">
        <v>41386.75</v>
      </c>
      <c r="BX554" s="204">
        <v>0</v>
      </c>
      <c r="BY554" s="204">
        <v>520337.06</v>
      </c>
      <c r="BZ554" s="204">
        <v>3908</v>
      </c>
      <c r="CA554" s="204">
        <v>0</v>
      </c>
      <c r="CB554" s="204">
        <v>29087.03</v>
      </c>
      <c r="CC554" s="205">
        <f t="shared" si="76"/>
        <v>5530893.5800000001</v>
      </c>
      <c r="CD554" s="288"/>
      <c r="CE554" s="288"/>
      <c r="CF554" s="288"/>
      <c r="CG554" s="288"/>
      <c r="CH554" s="288"/>
      <c r="CI554" s="288"/>
    </row>
    <row r="555" spans="1:87" s="293" customFormat="1">
      <c r="A555" s="323"/>
      <c r="B555" s="322"/>
      <c r="C555" s="306"/>
      <c r="D555" s="306"/>
      <c r="E555" s="306"/>
      <c r="F555" s="324" t="s">
        <v>1338</v>
      </c>
      <c r="G555" s="325" t="s">
        <v>1339</v>
      </c>
      <c r="H555" s="204">
        <v>1811850.04</v>
      </c>
      <c r="I555" s="204">
        <v>92664.85</v>
      </c>
      <c r="J555" s="204">
        <v>110891.5</v>
      </c>
      <c r="K555" s="204">
        <v>40282</v>
      </c>
      <c r="L555" s="204">
        <v>32291.5</v>
      </c>
      <c r="M555" s="204">
        <v>7407.44</v>
      </c>
      <c r="N555" s="204">
        <v>8176442.75</v>
      </c>
      <c r="O555" s="204">
        <v>70307.89</v>
      </c>
      <c r="P555" s="204">
        <v>48494</v>
      </c>
      <c r="Q555" s="204">
        <v>91249</v>
      </c>
      <c r="R555" s="204">
        <v>8528</v>
      </c>
      <c r="S555" s="204">
        <v>315949.5</v>
      </c>
      <c r="T555" s="204">
        <v>1790623.45</v>
      </c>
      <c r="U555" s="204">
        <v>53899.5</v>
      </c>
      <c r="V555" s="204">
        <v>14617</v>
      </c>
      <c r="W555" s="204">
        <v>73206.789999999994</v>
      </c>
      <c r="X555" s="204">
        <v>121047.63</v>
      </c>
      <c r="Y555" s="204">
        <v>20661.68</v>
      </c>
      <c r="Z555" s="204">
        <v>0</v>
      </c>
      <c r="AA555" s="204">
        <v>46189.5</v>
      </c>
      <c r="AB555" s="204">
        <v>14762.25</v>
      </c>
      <c r="AC555" s="204">
        <v>252272.84</v>
      </c>
      <c r="AD555" s="204">
        <v>115850</v>
      </c>
      <c r="AE555" s="204">
        <v>342874.96</v>
      </c>
      <c r="AF555" s="204">
        <v>151299.47</v>
      </c>
      <c r="AG555" s="204">
        <v>55054.7</v>
      </c>
      <c r="AH555" s="204">
        <v>148073.88</v>
      </c>
      <c r="AI555" s="204">
        <v>3917426.25</v>
      </c>
      <c r="AJ555" s="204">
        <v>114649.96</v>
      </c>
      <c r="AK555" s="204">
        <v>220039.56</v>
      </c>
      <c r="AL555" s="204">
        <v>44967.75</v>
      </c>
      <c r="AM555" s="204">
        <v>32990.68</v>
      </c>
      <c r="AN555" s="204">
        <v>35137</v>
      </c>
      <c r="AO555" s="204">
        <v>26710</v>
      </c>
      <c r="AP555" s="204">
        <v>75224</v>
      </c>
      <c r="AQ555" s="204">
        <v>20960</v>
      </c>
      <c r="AR555" s="204">
        <v>44389</v>
      </c>
      <c r="AS555" s="204">
        <v>39387.5</v>
      </c>
      <c r="AT555" s="204">
        <v>42355.75</v>
      </c>
      <c r="AU555" s="204">
        <v>315580</v>
      </c>
      <c r="AV555" s="204">
        <v>37546.639999999999</v>
      </c>
      <c r="AW555" s="204">
        <v>28386</v>
      </c>
      <c r="AX555" s="204">
        <v>45895.19</v>
      </c>
      <c r="AY555" s="204">
        <v>132491.42000000001</v>
      </c>
      <c r="AZ555" s="204">
        <v>9110</v>
      </c>
      <c r="BA555" s="204">
        <v>2774.5</v>
      </c>
      <c r="BB555" s="204">
        <v>709750.75</v>
      </c>
      <c r="BC555" s="204">
        <v>33077.75</v>
      </c>
      <c r="BD555" s="204">
        <v>581077.78</v>
      </c>
      <c r="BE555" s="204">
        <v>85153.25</v>
      </c>
      <c r="BF555" s="204">
        <v>62224</v>
      </c>
      <c r="BG555" s="204">
        <v>513670.99</v>
      </c>
      <c r="BH555" s="204">
        <v>691742.57</v>
      </c>
      <c r="BI555" s="204">
        <v>73113</v>
      </c>
      <c r="BJ555" s="204">
        <v>202608.65</v>
      </c>
      <c r="BK555" s="204">
        <v>79162.02</v>
      </c>
      <c r="BL555" s="204">
        <v>37490.79</v>
      </c>
      <c r="BM555" s="204">
        <v>1911647.05</v>
      </c>
      <c r="BN555" s="204">
        <v>595054.31000000006</v>
      </c>
      <c r="BO555" s="204">
        <v>34967</v>
      </c>
      <c r="BP555" s="204">
        <v>42217</v>
      </c>
      <c r="BQ555" s="204">
        <v>20420</v>
      </c>
      <c r="BR555" s="204">
        <v>11094</v>
      </c>
      <c r="BS555" s="204">
        <v>32730</v>
      </c>
      <c r="BT555" s="204">
        <v>2445207</v>
      </c>
      <c r="BU555" s="204">
        <v>75827.649999999994</v>
      </c>
      <c r="BV555" s="204">
        <v>27916.27</v>
      </c>
      <c r="BW555" s="204">
        <v>61985.5</v>
      </c>
      <c r="BX555" s="204">
        <v>78842.67</v>
      </c>
      <c r="BY555" s="204">
        <v>586590.13</v>
      </c>
      <c r="BZ555" s="204">
        <v>41984</v>
      </c>
      <c r="CA555" s="204">
        <v>10264.620000000001</v>
      </c>
      <c r="CB555" s="204">
        <v>22473</v>
      </c>
      <c r="CC555" s="205">
        <f t="shared" si="76"/>
        <v>28261105.07</v>
      </c>
      <c r="CD555" s="288"/>
      <c r="CE555" s="288"/>
      <c r="CF555" s="288"/>
      <c r="CG555" s="288"/>
      <c r="CH555" s="288"/>
      <c r="CI555" s="288"/>
    </row>
    <row r="556" spans="1:87" s="293" customFormat="1">
      <c r="A556" s="323"/>
      <c r="B556" s="322"/>
      <c r="C556" s="306"/>
      <c r="D556" s="306"/>
      <c r="E556" s="306"/>
      <c r="F556" s="324" t="s">
        <v>1340</v>
      </c>
      <c r="G556" s="325" t="s">
        <v>1341</v>
      </c>
      <c r="H556" s="204">
        <v>281728.27</v>
      </c>
      <c r="I556" s="204">
        <v>619080.48</v>
      </c>
      <c r="J556" s="204">
        <v>337741</v>
      </c>
      <c r="K556" s="204">
        <v>46117.54</v>
      </c>
      <c r="L556" s="204">
        <v>15097</v>
      </c>
      <c r="M556" s="204">
        <v>0</v>
      </c>
      <c r="N556" s="204">
        <v>2086088.5</v>
      </c>
      <c r="O556" s="204">
        <v>23067.89</v>
      </c>
      <c r="P556" s="204">
        <v>8054.5</v>
      </c>
      <c r="Q556" s="204">
        <v>18086.75</v>
      </c>
      <c r="R556" s="204">
        <v>6957.5</v>
      </c>
      <c r="S556" s="204">
        <v>25573.78</v>
      </c>
      <c r="T556" s="204">
        <v>1429087.64</v>
      </c>
      <c r="U556" s="204">
        <v>12427.75</v>
      </c>
      <c r="V556" s="204">
        <v>0</v>
      </c>
      <c r="W556" s="204">
        <v>4519.5200000000004</v>
      </c>
      <c r="X556" s="204">
        <v>48022.97</v>
      </c>
      <c r="Y556" s="204">
        <v>69358.98</v>
      </c>
      <c r="Z556" s="204">
        <v>0</v>
      </c>
      <c r="AA556" s="204">
        <v>2834.25</v>
      </c>
      <c r="AB556" s="204">
        <v>4741.75</v>
      </c>
      <c r="AC556" s="204">
        <v>217696</v>
      </c>
      <c r="AD556" s="204">
        <v>65828.649999999994</v>
      </c>
      <c r="AE556" s="204">
        <v>18593</v>
      </c>
      <c r="AF556" s="204">
        <v>390798.57</v>
      </c>
      <c r="AG556" s="204">
        <v>35042.78</v>
      </c>
      <c r="AH556" s="204">
        <v>29298.29</v>
      </c>
      <c r="AI556" s="204">
        <v>2810708.94</v>
      </c>
      <c r="AJ556" s="204">
        <v>71348.58</v>
      </c>
      <c r="AK556" s="204">
        <v>168696.19</v>
      </c>
      <c r="AL556" s="204">
        <v>3754.25</v>
      </c>
      <c r="AM556" s="204">
        <v>30521.95</v>
      </c>
      <c r="AN556" s="204">
        <v>0</v>
      </c>
      <c r="AO556" s="204">
        <v>4082.5</v>
      </c>
      <c r="AP556" s="204">
        <v>7390</v>
      </c>
      <c r="AQ556" s="204">
        <v>23605</v>
      </c>
      <c r="AR556" s="204">
        <v>0</v>
      </c>
      <c r="AS556" s="204">
        <v>36864.5</v>
      </c>
      <c r="AT556" s="204">
        <v>33962</v>
      </c>
      <c r="AU556" s="204">
        <v>1506465.48</v>
      </c>
      <c r="AV556" s="204">
        <v>0</v>
      </c>
      <c r="AW556" s="204">
        <v>0</v>
      </c>
      <c r="AX556" s="204">
        <v>64956.68</v>
      </c>
      <c r="AY556" s="204">
        <v>1368.54</v>
      </c>
      <c r="AZ556" s="204">
        <v>0</v>
      </c>
      <c r="BA556" s="204">
        <v>0</v>
      </c>
      <c r="BB556" s="204">
        <v>1244641</v>
      </c>
      <c r="BC556" s="204">
        <v>0</v>
      </c>
      <c r="BD556" s="204">
        <v>111770.07</v>
      </c>
      <c r="BE556" s="204">
        <v>66046.06</v>
      </c>
      <c r="BF556" s="204">
        <v>92063.5</v>
      </c>
      <c r="BG556" s="204">
        <v>43299.18</v>
      </c>
      <c r="BH556" s="204">
        <v>854444.7</v>
      </c>
      <c r="BI556" s="204">
        <v>70664.47</v>
      </c>
      <c r="BJ556" s="204">
        <v>62022.5</v>
      </c>
      <c r="BK556" s="204">
        <v>21501.3</v>
      </c>
      <c r="BL556" s="204">
        <v>693.14</v>
      </c>
      <c r="BM556" s="204">
        <v>1451657.74</v>
      </c>
      <c r="BN556" s="204">
        <v>199988.24</v>
      </c>
      <c r="BO556" s="204">
        <v>0</v>
      </c>
      <c r="BP556" s="204">
        <v>9728.7099999999991</v>
      </c>
      <c r="BQ556" s="204">
        <v>16998</v>
      </c>
      <c r="BR556" s="204">
        <v>0</v>
      </c>
      <c r="BS556" s="204">
        <v>0</v>
      </c>
      <c r="BT556" s="204">
        <v>527055.26</v>
      </c>
      <c r="BU556" s="204">
        <v>69890.11</v>
      </c>
      <c r="BV556" s="204">
        <v>27014.81</v>
      </c>
      <c r="BW556" s="204">
        <v>26591.5</v>
      </c>
      <c r="BX556" s="204">
        <v>16822</v>
      </c>
      <c r="BY556" s="204">
        <v>38109.629999999997</v>
      </c>
      <c r="BZ556" s="204">
        <v>35216</v>
      </c>
      <c r="CA556" s="204">
        <v>30868.42</v>
      </c>
      <c r="CB556" s="204">
        <v>10412.030000000001</v>
      </c>
      <c r="CC556" s="205">
        <f t="shared" si="76"/>
        <v>15587066.340000002</v>
      </c>
      <c r="CD556" s="288"/>
      <c r="CE556" s="288"/>
      <c r="CF556" s="288"/>
      <c r="CG556" s="288"/>
      <c r="CH556" s="288"/>
      <c r="CI556" s="288"/>
    </row>
    <row r="557" spans="1:87" s="293" customFormat="1">
      <c r="A557" s="323"/>
      <c r="B557" s="322"/>
      <c r="C557" s="306"/>
      <c r="D557" s="306"/>
      <c r="E557" s="306"/>
      <c r="F557" s="324" t="s">
        <v>1342</v>
      </c>
      <c r="G557" s="325" t="s">
        <v>1624</v>
      </c>
      <c r="H557" s="204">
        <v>295225</v>
      </c>
      <c r="I557" s="204">
        <v>0</v>
      </c>
      <c r="J557" s="204">
        <v>98683.75</v>
      </c>
      <c r="K557" s="204">
        <v>35055</v>
      </c>
      <c r="L557" s="204">
        <v>25896.5</v>
      </c>
      <c r="M557" s="204">
        <v>0</v>
      </c>
      <c r="N557" s="204">
        <v>286118.25</v>
      </c>
      <c r="O557" s="204">
        <v>0</v>
      </c>
      <c r="P557" s="204">
        <v>0</v>
      </c>
      <c r="Q557" s="204">
        <v>417964.75</v>
      </c>
      <c r="R557" s="204">
        <v>10700</v>
      </c>
      <c r="S557" s="204">
        <v>0</v>
      </c>
      <c r="T557" s="204">
        <v>135536.5</v>
      </c>
      <c r="U557" s="204">
        <v>0</v>
      </c>
      <c r="V557" s="204">
        <v>0</v>
      </c>
      <c r="W557" s="204">
        <v>0</v>
      </c>
      <c r="X557" s="204">
        <v>0</v>
      </c>
      <c r="Y557" s="204">
        <v>0</v>
      </c>
      <c r="Z557" s="204">
        <v>0</v>
      </c>
      <c r="AA557" s="204">
        <v>0</v>
      </c>
      <c r="AB557" s="204">
        <v>36311.5</v>
      </c>
      <c r="AC557" s="204">
        <v>29913.4</v>
      </c>
      <c r="AD557" s="204">
        <v>192430.5</v>
      </c>
      <c r="AE557" s="204">
        <v>0</v>
      </c>
      <c r="AF557" s="204">
        <v>0</v>
      </c>
      <c r="AG557" s="204">
        <v>43460</v>
      </c>
      <c r="AH557" s="204">
        <v>0</v>
      </c>
      <c r="AI557" s="204">
        <v>110612.5</v>
      </c>
      <c r="AJ557" s="204">
        <v>0</v>
      </c>
      <c r="AK557" s="204">
        <v>0</v>
      </c>
      <c r="AL557" s="204">
        <v>0</v>
      </c>
      <c r="AM557" s="204">
        <v>0</v>
      </c>
      <c r="AN557" s="204">
        <v>1561</v>
      </c>
      <c r="AO557" s="204">
        <v>0</v>
      </c>
      <c r="AP557" s="204">
        <v>0</v>
      </c>
      <c r="AQ557" s="204">
        <v>0</v>
      </c>
      <c r="AR557" s="204">
        <v>0</v>
      </c>
      <c r="AS557" s="204">
        <v>10715.5</v>
      </c>
      <c r="AT557" s="204">
        <v>0</v>
      </c>
      <c r="AU557" s="204">
        <v>689451.25</v>
      </c>
      <c r="AV557" s="204">
        <v>0</v>
      </c>
      <c r="AW557" s="204">
        <v>0</v>
      </c>
      <c r="AX557" s="204">
        <v>4454.5</v>
      </c>
      <c r="AY557" s="204">
        <v>0</v>
      </c>
      <c r="AZ557" s="204">
        <v>0</v>
      </c>
      <c r="BA557" s="204">
        <v>0</v>
      </c>
      <c r="BB557" s="204">
        <v>378612</v>
      </c>
      <c r="BC557" s="204">
        <v>0</v>
      </c>
      <c r="BD557" s="204">
        <v>90122.25</v>
      </c>
      <c r="BE557" s="204">
        <v>45756</v>
      </c>
      <c r="BF557" s="204">
        <v>0</v>
      </c>
      <c r="BG557" s="204">
        <v>160.5</v>
      </c>
      <c r="BH557" s="204">
        <v>54786.5</v>
      </c>
      <c r="BI557" s="204">
        <v>0</v>
      </c>
      <c r="BJ557" s="204">
        <v>0</v>
      </c>
      <c r="BK557" s="204">
        <v>0</v>
      </c>
      <c r="BL557" s="204">
        <v>17950.5</v>
      </c>
      <c r="BM557" s="204">
        <v>404645.25</v>
      </c>
      <c r="BN557" s="204">
        <v>0</v>
      </c>
      <c r="BO557" s="204">
        <v>0</v>
      </c>
      <c r="BP557" s="204">
        <v>0</v>
      </c>
      <c r="BQ557" s="204">
        <v>17215</v>
      </c>
      <c r="BR557" s="204">
        <v>0</v>
      </c>
      <c r="BS557" s="204">
        <v>0</v>
      </c>
      <c r="BT557" s="204">
        <v>142957</v>
      </c>
      <c r="BU557" s="204">
        <v>0</v>
      </c>
      <c r="BV557" s="204">
        <v>69838</v>
      </c>
      <c r="BW557" s="204">
        <v>1723</v>
      </c>
      <c r="BX557" s="204">
        <v>0</v>
      </c>
      <c r="BY557" s="204">
        <v>108982.5</v>
      </c>
      <c r="BZ557" s="204">
        <v>79</v>
      </c>
      <c r="CA557" s="204">
        <v>0</v>
      </c>
      <c r="CB557" s="204">
        <v>1678.75</v>
      </c>
      <c r="CC557" s="205">
        <f t="shared" si="76"/>
        <v>3758596.15</v>
      </c>
      <c r="CD557" s="288"/>
      <c r="CE557" s="288"/>
      <c r="CF557" s="288"/>
      <c r="CG557" s="288"/>
      <c r="CH557" s="288"/>
      <c r="CI557" s="288"/>
    </row>
    <row r="558" spans="1:87" s="293" customFormat="1">
      <c r="A558" s="323"/>
      <c r="B558" s="322"/>
      <c r="C558" s="306"/>
      <c r="D558" s="306"/>
      <c r="E558" s="306"/>
      <c r="F558" s="324" t="s">
        <v>1343</v>
      </c>
      <c r="G558" s="325" t="s">
        <v>1625</v>
      </c>
      <c r="H558" s="204">
        <v>715531.42</v>
      </c>
      <c r="I558" s="204">
        <v>0</v>
      </c>
      <c r="J558" s="204">
        <v>2079007.77</v>
      </c>
      <c r="K558" s="204">
        <v>43838.79</v>
      </c>
      <c r="L558" s="204">
        <v>27835.75</v>
      </c>
      <c r="M558" s="204">
        <v>0</v>
      </c>
      <c r="N558" s="204">
        <v>308318.5</v>
      </c>
      <c r="O558" s="204">
        <v>0</v>
      </c>
      <c r="P558" s="204">
        <v>0</v>
      </c>
      <c r="Q558" s="204">
        <v>187521.8</v>
      </c>
      <c r="R558" s="204">
        <v>18524</v>
      </c>
      <c r="S558" s="204">
        <v>0</v>
      </c>
      <c r="T558" s="204">
        <v>41465.42</v>
      </c>
      <c r="U558" s="204">
        <v>0</v>
      </c>
      <c r="V558" s="204">
        <v>0</v>
      </c>
      <c r="W558" s="204">
        <v>0</v>
      </c>
      <c r="X558" s="204">
        <v>0</v>
      </c>
      <c r="Y558" s="204">
        <v>0</v>
      </c>
      <c r="Z558" s="204">
        <v>0</v>
      </c>
      <c r="AA558" s="204">
        <v>0</v>
      </c>
      <c r="AB558" s="204">
        <v>1917</v>
      </c>
      <c r="AC558" s="204">
        <v>44337.49</v>
      </c>
      <c r="AD558" s="204">
        <v>5534</v>
      </c>
      <c r="AE558" s="204">
        <v>0</v>
      </c>
      <c r="AF558" s="204">
        <v>0</v>
      </c>
      <c r="AG558" s="204">
        <v>0</v>
      </c>
      <c r="AH558" s="204">
        <v>0</v>
      </c>
      <c r="AI558" s="204">
        <v>0</v>
      </c>
      <c r="AJ558" s="204">
        <v>0</v>
      </c>
      <c r="AK558" s="204">
        <v>0</v>
      </c>
      <c r="AL558" s="204">
        <v>0</v>
      </c>
      <c r="AM558" s="204">
        <v>0</v>
      </c>
      <c r="AN558" s="204">
        <v>0</v>
      </c>
      <c r="AO558" s="204">
        <v>0</v>
      </c>
      <c r="AP558" s="204">
        <v>0</v>
      </c>
      <c r="AQ558" s="204">
        <v>0</v>
      </c>
      <c r="AR558" s="204">
        <v>0</v>
      </c>
      <c r="AS558" s="204">
        <v>0</v>
      </c>
      <c r="AT558" s="204">
        <v>0</v>
      </c>
      <c r="AU558" s="204">
        <v>267888.40999999997</v>
      </c>
      <c r="AV558" s="204">
        <v>0</v>
      </c>
      <c r="AW558" s="204">
        <v>0</v>
      </c>
      <c r="AX558" s="204">
        <v>0</v>
      </c>
      <c r="AY558" s="204">
        <v>0</v>
      </c>
      <c r="AZ558" s="204">
        <v>0</v>
      </c>
      <c r="BA558" s="204">
        <v>0</v>
      </c>
      <c r="BB558" s="204">
        <v>391988</v>
      </c>
      <c r="BC558" s="204">
        <v>0</v>
      </c>
      <c r="BD558" s="204">
        <v>38608</v>
      </c>
      <c r="BE558" s="204">
        <v>0</v>
      </c>
      <c r="BF558" s="204">
        <v>0</v>
      </c>
      <c r="BG558" s="204">
        <v>0</v>
      </c>
      <c r="BH558" s="204">
        <v>73591.5</v>
      </c>
      <c r="BI558" s="204">
        <v>0</v>
      </c>
      <c r="BJ558" s="204">
        <v>0</v>
      </c>
      <c r="BK558" s="204">
        <v>0</v>
      </c>
      <c r="BL558" s="204">
        <v>7289</v>
      </c>
      <c r="BM558" s="204">
        <v>88343.55</v>
      </c>
      <c r="BN558" s="204">
        <v>0</v>
      </c>
      <c r="BO558" s="204">
        <v>0</v>
      </c>
      <c r="BP558" s="204">
        <v>0</v>
      </c>
      <c r="BQ558" s="204">
        <v>23524</v>
      </c>
      <c r="BR558" s="204">
        <v>0</v>
      </c>
      <c r="BS558" s="204">
        <v>0</v>
      </c>
      <c r="BT558" s="204">
        <v>38800</v>
      </c>
      <c r="BU558" s="204">
        <v>0</v>
      </c>
      <c r="BV558" s="204">
        <v>71253.89</v>
      </c>
      <c r="BW558" s="204">
        <v>10099.01</v>
      </c>
      <c r="BX558" s="204">
        <v>0</v>
      </c>
      <c r="BY558" s="204">
        <v>234252.34</v>
      </c>
      <c r="BZ558" s="204">
        <v>12105</v>
      </c>
      <c r="CA558" s="204">
        <v>0</v>
      </c>
      <c r="CB558" s="204">
        <v>0</v>
      </c>
      <c r="CC558" s="205">
        <f t="shared" si="76"/>
        <v>4731574.6399999987</v>
      </c>
      <c r="CD558" s="288"/>
      <c r="CE558" s="288"/>
      <c r="CF558" s="288"/>
      <c r="CG558" s="288"/>
      <c r="CH558" s="288"/>
      <c r="CI558" s="288"/>
    </row>
    <row r="559" spans="1:87" s="293" customFormat="1">
      <c r="A559" s="323"/>
      <c r="B559" s="322"/>
      <c r="C559" s="306"/>
      <c r="D559" s="306"/>
      <c r="E559" s="306"/>
      <c r="F559" s="324" t="s">
        <v>1344</v>
      </c>
      <c r="G559" s="325" t="s">
        <v>1345</v>
      </c>
      <c r="H559" s="204">
        <v>0</v>
      </c>
      <c r="I559" s="204">
        <v>0</v>
      </c>
      <c r="J559" s="204">
        <v>0</v>
      </c>
      <c r="K559" s="204">
        <v>0</v>
      </c>
      <c r="L559" s="204">
        <v>0</v>
      </c>
      <c r="M559" s="204">
        <v>0</v>
      </c>
      <c r="N559" s="204">
        <v>0</v>
      </c>
      <c r="O559" s="204">
        <v>0</v>
      </c>
      <c r="P559" s="204">
        <v>0</v>
      </c>
      <c r="Q559" s="204">
        <v>0</v>
      </c>
      <c r="R559" s="204">
        <v>0</v>
      </c>
      <c r="S559" s="204">
        <v>0</v>
      </c>
      <c r="T559" s="204">
        <v>0</v>
      </c>
      <c r="U559" s="204">
        <v>0</v>
      </c>
      <c r="V559" s="204">
        <v>0</v>
      </c>
      <c r="W559" s="204">
        <v>0</v>
      </c>
      <c r="X559" s="204">
        <v>0</v>
      </c>
      <c r="Y559" s="204">
        <v>0</v>
      </c>
      <c r="Z559" s="204">
        <v>0</v>
      </c>
      <c r="AA559" s="204">
        <v>0</v>
      </c>
      <c r="AB559" s="204">
        <v>0</v>
      </c>
      <c r="AC559" s="204">
        <v>0</v>
      </c>
      <c r="AD559" s="204">
        <v>0</v>
      </c>
      <c r="AE559" s="204">
        <v>0</v>
      </c>
      <c r="AF559" s="204">
        <v>0</v>
      </c>
      <c r="AG559" s="204">
        <v>0</v>
      </c>
      <c r="AH559" s="204">
        <v>0</v>
      </c>
      <c r="AI559" s="204">
        <v>0</v>
      </c>
      <c r="AJ559" s="204">
        <v>0</v>
      </c>
      <c r="AK559" s="204">
        <v>0</v>
      </c>
      <c r="AL559" s="204">
        <v>0</v>
      </c>
      <c r="AM559" s="204">
        <v>0</v>
      </c>
      <c r="AN559" s="204">
        <v>0</v>
      </c>
      <c r="AO559" s="204">
        <v>0</v>
      </c>
      <c r="AP559" s="204">
        <v>0</v>
      </c>
      <c r="AQ559" s="204">
        <v>0</v>
      </c>
      <c r="AR559" s="204">
        <v>0</v>
      </c>
      <c r="AS559" s="204">
        <v>0</v>
      </c>
      <c r="AT559" s="204">
        <v>0</v>
      </c>
      <c r="AU559" s="204">
        <v>984672</v>
      </c>
      <c r="AV559" s="204">
        <v>0</v>
      </c>
      <c r="AW559" s="204">
        <v>0</v>
      </c>
      <c r="AX559" s="204">
        <v>0</v>
      </c>
      <c r="AY559" s="204">
        <v>0</v>
      </c>
      <c r="AZ559" s="204">
        <v>0</v>
      </c>
      <c r="BA559" s="204">
        <v>0</v>
      </c>
      <c r="BB559" s="204">
        <v>0</v>
      </c>
      <c r="BC559" s="204">
        <v>0</v>
      </c>
      <c r="BD559" s="204">
        <v>0</v>
      </c>
      <c r="BE559" s="204">
        <v>0</v>
      </c>
      <c r="BF559" s="204">
        <v>0</v>
      </c>
      <c r="BG559" s="204">
        <v>0</v>
      </c>
      <c r="BH559" s="204">
        <v>0</v>
      </c>
      <c r="BI559" s="204">
        <v>0</v>
      </c>
      <c r="BJ559" s="204">
        <v>0</v>
      </c>
      <c r="BK559" s="204">
        <v>0</v>
      </c>
      <c r="BL559" s="204">
        <v>0</v>
      </c>
      <c r="BM559" s="204">
        <v>0</v>
      </c>
      <c r="BN559" s="204">
        <v>0</v>
      </c>
      <c r="BO559" s="204">
        <v>0</v>
      </c>
      <c r="BP559" s="204">
        <v>0</v>
      </c>
      <c r="BQ559" s="204">
        <v>0</v>
      </c>
      <c r="BR559" s="204">
        <v>0</v>
      </c>
      <c r="BS559" s="204">
        <v>0</v>
      </c>
      <c r="BT559" s="204">
        <v>0</v>
      </c>
      <c r="BU559" s="204">
        <v>0</v>
      </c>
      <c r="BV559" s="204">
        <v>0</v>
      </c>
      <c r="BW559" s="204">
        <v>0</v>
      </c>
      <c r="BX559" s="204">
        <v>0</v>
      </c>
      <c r="BY559" s="204">
        <v>0</v>
      </c>
      <c r="BZ559" s="204">
        <v>0</v>
      </c>
      <c r="CA559" s="204">
        <v>0</v>
      </c>
      <c r="CB559" s="204">
        <v>0</v>
      </c>
      <c r="CC559" s="205">
        <f t="shared" si="76"/>
        <v>984672</v>
      </c>
      <c r="CD559" s="288"/>
      <c r="CE559" s="288"/>
      <c r="CF559" s="288"/>
      <c r="CG559" s="288"/>
      <c r="CH559" s="288"/>
      <c r="CI559" s="288"/>
    </row>
    <row r="560" spans="1:87" s="293" customFormat="1">
      <c r="A560" s="323"/>
      <c r="B560" s="322"/>
      <c r="C560" s="306"/>
      <c r="D560" s="306"/>
      <c r="E560" s="306"/>
      <c r="F560" s="324" t="s">
        <v>1346</v>
      </c>
      <c r="G560" s="325" t="s">
        <v>1347</v>
      </c>
      <c r="H560" s="250">
        <v>0</v>
      </c>
      <c r="I560" s="250">
        <v>0</v>
      </c>
      <c r="J560" s="250">
        <v>0</v>
      </c>
      <c r="K560" s="250">
        <v>0</v>
      </c>
      <c r="L560" s="250">
        <v>0</v>
      </c>
      <c r="M560" s="250">
        <v>0</v>
      </c>
      <c r="N560" s="250">
        <v>0</v>
      </c>
      <c r="O560" s="250">
        <v>0</v>
      </c>
      <c r="P560" s="250">
        <v>0</v>
      </c>
      <c r="Q560" s="250">
        <v>0</v>
      </c>
      <c r="R560" s="250">
        <v>0</v>
      </c>
      <c r="S560" s="250">
        <v>0</v>
      </c>
      <c r="T560" s="250">
        <v>0</v>
      </c>
      <c r="U560" s="250">
        <v>0</v>
      </c>
      <c r="V560" s="250">
        <v>0</v>
      </c>
      <c r="W560" s="250">
        <v>0</v>
      </c>
      <c r="X560" s="250">
        <v>0</v>
      </c>
      <c r="Y560" s="250">
        <v>0</v>
      </c>
      <c r="Z560" s="250">
        <v>0</v>
      </c>
      <c r="AA560" s="250">
        <v>0</v>
      </c>
      <c r="AB560" s="250">
        <v>0</v>
      </c>
      <c r="AC560" s="250">
        <v>0</v>
      </c>
      <c r="AD560" s="250">
        <v>0</v>
      </c>
      <c r="AE560" s="250">
        <v>0</v>
      </c>
      <c r="AF560" s="250">
        <v>0</v>
      </c>
      <c r="AG560" s="250">
        <v>0</v>
      </c>
      <c r="AH560" s="250">
        <v>0</v>
      </c>
      <c r="AI560" s="250">
        <v>0</v>
      </c>
      <c r="AJ560" s="250">
        <v>0</v>
      </c>
      <c r="AK560" s="250">
        <v>0</v>
      </c>
      <c r="AL560" s="250">
        <v>0</v>
      </c>
      <c r="AM560" s="250">
        <v>0</v>
      </c>
      <c r="AN560" s="250">
        <v>0</v>
      </c>
      <c r="AO560" s="250">
        <v>0</v>
      </c>
      <c r="AP560" s="250">
        <v>0</v>
      </c>
      <c r="AQ560" s="250">
        <v>0</v>
      </c>
      <c r="AR560" s="250">
        <v>0</v>
      </c>
      <c r="AS560" s="250">
        <v>0</v>
      </c>
      <c r="AT560" s="250">
        <v>0</v>
      </c>
      <c r="AU560" s="250">
        <v>0</v>
      </c>
      <c r="AV560" s="250">
        <v>0</v>
      </c>
      <c r="AW560" s="250">
        <v>0</v>
      </c>
      <c r="AX560" s="250">
        <v>0</v>
      </c>
      <c r="AY560" s="250">
        <v>0</v>
      </c>
      <c r="AZ560" s="250">
        <v>0</v>
      </c>
      <c r="BA560" s="250">
        <v>0</v>
      </c>
      <c r="BB560" s="250">
        <v>0</v>
      </c>
      <c r="BC560" s="250">
        <v>0</v>
      </c>
      <c r="BD560" s="250">
        <v>0</v>
      </c>
      <c r="BE560" s="250">
        <v>0</v>
      </c>
      <c r="BF560" s="250">
        <v>0</v>
      </c>
      <c r="BG560" s="250">
        <v>0</v>
      </c>
      <c r="BH560" s="250">
        <v>0</v>
      </c>
      <c r="BI560" s="250">
        <v>0</v>
      </c>
      <c r="BJ560" s="250">
        <v>0</v>
      </c>
      <c r="BK560" s="250">
        <v>0</v>
      </c>
      <c r="BL560" s="250">
        <v>0</v>
      </c>
      <c r="BM560" s="250">
        <v>0</v>
      </c>
      <c r="BN560" s="250">
        <v>0</v>
      </c>
      <c r="BO560" s="250">
        <v>0</v>
      </c>
      <c r="BP560" s="250">
        <v>0</v>
      </c>
      <c r="BQ560" s="250">
        <v>0</v>
      </c>
      <c r="BR560" s="250">
        <v>0</v>
      </c>
      <c r="BS560" s="250">
        <v>0</v>
      </c>
      <c r="BT560" s="250">
        <v>0</v>
      </c>
      <c r="BU560" s="250">
        <v>0</v>
      </c>
      <c r="BV560" s="250">
        <v>0</v>
      </c>
      <c r="BW560" s="250">
        <v>0</v>
      </c>
      <c r="BX560" s="250">
        <v>0</v>
      </c>
      <c r="BY560" s="250">
        <v>0</v>
      </c>
      <c r="BZ560" s="250">
        <v>0</v>
      </c>
      <c r="CA560" s="250">
        <v>0</v>
      </c>
      <c r="CB560" s="250">
        <v>0</v>
      </c>
      <c r="CC560" s="205">
        <f t="shared" si="76"/>
        <v>0</v>
      </c>
      <c r="CD560" s="288"/>
      <c r="CE560" s="288"/>
      <c r="CF560" s="288"/>
      <c r="CG560" s="288"/>
      <c r="CH560" s="288"/>
      <c r="CI560" s="288"/>
    </row>
    <row r="561" spans="1:87" s="293" customFormat="1">
      <c r="A561" s="323"/>
      <c r="B561" s="322"/>
      <c r="C561" s="306"/>
      <c r="D561" s="306"/>
      <c r="E561" s="306"/>
      <c r="F561" s="324" t="s">
        <v>1348</v>
      </c>
      <c r="G561" s="325" t="s">
        <v>1349</v>
      </c>
      <c r="H561" s="204">
        <v>0</v>
      </c>
      <c r="I561" s="204">
        <v>0</v>
      </c>
      <c r="J561" s="204">
        <v>0</v>
      </c>
      <c r="K561" s="204">
        <v>0</v>
      </c>
      <c r="L561" s="204">
        <v>0</v>
      </c>
      <c r="M561" s="204">
        <v>0</v>
      </c>
      <c r="N561" s="204">
        <v>0</v>
      </c>
      <c r="O561" s="204">
        <v>0</v>
      </c>
      <c r="P561" s="204">
        <v>0</v>
      </c>
      <c r="Q561" s="204">
        <v>0</v>
      </c>
      <c r="R561" s="204">
        <v>0</v>
      </c>
      <c r="S561" s="204">
        <v>0</v>
      </c>
      <c r="T561" s="204">
        <v>35879.599999999999</v>
      </c>
      <c r="U561" s="204">
        <v>0</v>
      </c>
      <c r="V561" s="204">
        <v>0</v>
      </c>
      <c r="W561" s="204">
        <v>0</v>
      </c>
      <c r="X561" s="204">
        <v>0</v>
      </c>
      <c r="Y561" s="204">
        <v>0</v>
      </c>
      <c r="Z561" s="204">
        <v>0</v>
      </c>
      <c r="AA561" s="204">
        <v>0</v>
      </c>
      <c r="AB561" s="204">
        <v>0</v>
      </c>
      <c r="AC561" s="204">
        <v>0</v>
      </c>
      <c r="AD561" s="204">
        <v>0</v>
      </c>
      <c r="AE561" s="204">
        <v>0</v>
      </c>
      <c r="AF561" s="204">
        <v>0</v>
      </c>
      <c r="AG561" s="204">
        <v>0</v>
      </c>
      <c r="AH561" s="204">
        <v>0</v>
      </c>
      <c r="AI561" s="204">
        <v>0</v>
      </c>
      <c r="AJ561" s="204">
        <v>0</v>
      </c>
      <c r="AK561" s="204">
        <v>0</v>
      </c>
      <c r="AL561" s="204">
        <v>0</v>
      </c>
      <c r="AM561" s="204">
        <v>0</v>
      </c>
      <c r="AN561" s="204">
        <v>0</v>
      </c>
      <c r="AO561" s="204">
        <v>0</v>
      </c>
      <c r="AP561" s="204">
        <v>0</v>
      </c>
      <c r="AQ561" s="204">
        <v>0</v>
      </c>
      <c r="AR561" s="204">
        <v>0</v>
      </c>
      <c r="AS561" s="204">
        <v>0</v>
      </c>
      <c r="AT561" s="204">
        <v>245285.6</v>
      </c>
      <c r="AU561" s="204">
        <v>0</v>
      </c>
      <c r="AV561" s="204">
        <v>0</v>
      </c>
      <c r="AW561" s="204">
        <v>0</v>
      </c>
      <c r="AX561" s="204">
        <v>0</v>
      </c>
      <c r="AY561" s="204">
        <v>0</v>
      </c>
      <c r="AZ561" s="204">
        <v>0</v>
      </c>
      <c r="BA561" s="204">
        <v>0</v>
      </c>
      <c r="BB561" s="204">
        <v>0</v>
      </c>
      <c r="BC561" s="204">
        <v>0</v>
      </c>
      <c r="BD561" s="204">
        <v>0</v>
      </c>
      <c r="BE561" s="204">
        <v>0</v>
      </c>
      <c r="BF561" s="204">
        <v>0</v>
      </c>
      <c r="BG561" s="204">
        <v>0</v>
      </c>
      <c r="BH561" s="204">
        <v>0</v>
      </c>
      <c r="BI561" s="204">
        <v>0</v>
      </c>
      <c r="BJ561" s="204">
        <v>0</v>
      </c>
      <c r="BK561" s="204">
        <v>0</v>
      </c>
      <c r="BL561" s="204">
        <v>0</v>
      </c>
      <c r="BM561" s="204">
        <v>0</v>
      </c>
      <c r="BN561" s="204">
        <v>0</v>
      </c>
      <c r="BO561" s="204">
        <v>0</v>
      </c>
      <c r="BP561" s="204">
        <v>0</v>
      </c>
      <c r="BQ561" s="204">
        <v>0</v>
      </c>
      <c r="BR561" s="204">
        <v>0</v>
      </c>
      <c r="BS561" s="204">
        <v>0</v>
      </c>
      <c r="BT561" s="204">
        <v>0</v>
      </c>
      <c r="BU561" s="204">
        <v>0</v>
      </c>
      <c r="BV561" s="204">
        <v>0</v>
      </c>
      <c r="BW561" s="204">
        <v>34479.730000000003</v>
      </c>
      <c r="BX561" s="204">
        <v>11372</v>
      </c>
      <c r="BY561" s="204">
        <v>0</v>
      </c>
      <c r="BZ561" s="204">
        <v>0</v>
      </c>
      <c r="CA561" s="204">
        <v>0</v>
      </c>
      <c r="CB561" s="204">
        <v>0</v>
      </c>
      <c r="CC561" s="205">
        <f t="shared" si="76"/>
        <v>327016.93</v>
      </c>
      <c r="CD561" s="288"/>
      <c r="CE561" s="288"/>
      <c r="CF561" s="288"/>
      <c r="CG561" s="288"/>
      <c r="CH561" s="288"/>
      <c r="CI561" s="288"/>
    </row>
    <row r="562" spans="1:87" s="293" customFormat="1">
      <c r="A562" s="323"/>
      <c r="B562" s="322"/>
      <c r="C562" s="306"/>
      <c r="D562" s="306"/>
      <c r="E562" s="306"/>
      <c r="F562" s="324" t="s">
        <v>1350</v>
      </c>
      <c r="G562" s="325" t="s">
        <v>1351</v>
      </c>
      <c r="H562" s="204">
        <v>0</v>
      </c>
      <c r="I562" s="204">
        <v>0</v>
      </c>
      <c r="J562" s="204">
        <v>0</v>
      </c>
      <c r="K562" s="204">
        <v>0</v>
      </c>
      <c r="L562" s="204">
        <v>0</v>
      </c>
      <c r="M562" s="204">
        <v>0</v>
      </c>
      <c r="N562" s="204">
        <v>0</v>
      </c>
      <c r="O562" s="204">
        <v>0</v>
      </c>
      <c r="P562" s="204">
        <v>0</v>
      </c>
      <c r="Q562" s="204">
        <v>0</v>
      </c>
      <c r="R562" s="204">
        <v>0</v>
      </c>
      <c r="S562" s="204">
        <v>0</v>
      </c>
      <c r="T562" s="204">
        <v>0</v>
      </c>
      <c r="U562" s="204">
        <v>0</v>
      </c>
      <c r="V562" s="204">
        <v>0</v>
      </c>
      <c r="W562" s="204">
        <v>0</v>
      </c>
      <c r="X562" s="204">
        <v>0</v>
      </c>
      <c r="Y562" s="204">
        <v>0</v>
      </c>
      <c r="Z562" s="204">
        <v>0</v>
      </c>
      <c r="AA562" s="204">
        <v>0</v>
      </c>
      <c r="AB562" s="204">
        <v>0</v>
      </c>
      <c r="AC562" s="204">
        <v>0</v>
      </c>
      <c r="AD562" s="204">
        <v>0</v>
      </c>
      <c r="AE562" s="204">
        <v>0</v>
      </c>
      <c r="AF562" s="204">
        <v>0</v>
      </c>
      <c r="AG562" s="204">
        <v>0</v>
      </c>
      <c r="AH562" s="204">
        <v>0</v>
      </c>
      <c r="AI562" s="204">
        <v>0</v>
      </c>
      <c r="AJ562" s="204">
        <v>0</v>
      </c>
      <c r="AK562" s="204">
        <v>0</v>
      </c>
      <c r="AL562" s="204">
        <v>0</v>
      </c>
      <c r="AM562" s="204">
        <v>0</v>
      </c>
      <c r="AN562" s="204">
        <v>0</v>
      </c>
      <c r="AO562" s="204">
        <v>0</v>
      </c>
      <c r="AP562" s="204">
        <v>0</v>
      </c>
      <c r="AQ562" s="204">
        <v>0</v>
      </c>
      <c r="AR562" s="204">
        <v>0</v>
      </c>
      <c r="AS562" s="204">
        <v>0</v>
      </c>
      <c r="AT562" s="204">
        <v>0</v>
      </c>
      <c r="AU562" s="204">
        <v>0</v>
      </c>
      <c r="AV562" s="204">
        <v>0</v>
      </c>
      <c r="AW562" s="204">
        <v>0</v>
      </c>
      <c r="AX562" s="204">
        <v>0</v>
      </c>
      <c r="AY562" s="204">
        <v>0</v>
      </c>
      <c r="AZ562" s="204">
        <v>0</v>
      </c>
      <c r="BA562" s="204">
        <v>0</v>
      </c>
      <c r="BB562" s="204">
        <v>0</v>
      </c>
      <c r="BC562" s="204">
        <v>0</v>
      </c>
      <c r="BD562" s="204">
        <v>0</v>
      </c>
      <c r="BE562" s="204">
        <v>0</v>
      </c>
      <c r="BF562" s="204">
        <v>0</v>
      </c>
      <c r="BG562" s="204">
        <v>0</v>
      </c>
      <c r="BH562" s="204">
        <v>0</v>
      </c>
      <c r="BI562" s="204">
        <v>0</v>
      </c>
      <c r="BJ562" s="204">
        <v>0</v>
      </c>
      <c r="BK562" s="204">
        <v>0</v>
      </c>
      <c r="BL562" s="204">
        <v>0</v>
      </c>
      <c r="BM562" s="204">
        <v>0</v>
      </c>
      <c r="BN562" s="204">
        <v>0</v>
      </c>
      <c r="BO562" s="204">
        <v>0</v>
      </c>
      <c r="BP562" s="204">
        <v>0</v>
      </c>
      <c r="BQ562" s="204">
        <v>0</v>
      </c>
      <c r="BR562" s="204">
        <v>0</v>
      </c>
      <c r="BS562" s="204">
        <v>0</v>
      </c>
      <c r="BT562" s="204">
        <v>0</v>
      </c>
      <c r="BU562" s="204">
        <v>0</v>
      </c>
      <c r="BV562" s="204">
        <v>0</v>
      </c>
      <c r="BW562" s="204">
        <v>0</v>
      </c>
      <c r="BX562" s="204">
        <v>0</v>
      </c>
      <c r="BY562" s="204">
        <v>0</v>
      </c>
      <c r="BZ562" s="204">
        <v>0</v>
      </c>
      <c r="CA562" s="204">
        <v>0</v>
      </c>
      <c r="CB562" s="204">
        <v>0</v>
      </c>
      <c r="CC562" s="205">
        <f t="shared" si="76"/>
        <v>0</v>
      </c>
      <c r="CD562" s="288"/>
      <c r="CE562" s="288"/>
      <c r="CF562" s="288"/>
      <c r="CG562" s="288"/>
      <c r="CH562" s="288"/>
      <c r="CI562" s="288"/>
    </row>
    <row r="563" spans="1:87" s="293" customFormat="1">
      <c r="A563" s="323"/>
      <c r="B563" s="322"/>
      <c r="C563" s="306"/>
      <c r="D563" s="306"/>
      <c r="E563" s="306"/>
      <c r="F563" s="324" t="s">
        <v>1352</v>
      </c>
      <c r="G563" s="325" t="s">
        <v>1353</v>
      </c>
      <c r="H563" s="204">
        <v>0</v>
      </c>
      <c r="I563" s="204">
        <v>0</v>
      </c>
      <c r="J563" s="204">
        <v>0</v>
      </c>
      <c r="K563" s="204">
        <v>0</v>
      </c>
      <c r="L563" s="204">
        <v>0</v>
      </c>
      <c r="M563" s="204">
        <v>0</v>
      </c>
      <c r="N563" s="204">
        <v>0</v>
      </c>
      <c r="O563" s="204">
        <v>0</v>
      </c>
      <c r="P563" s="204">
        <v>0</v>
      </c>
      <c r="Q563" s="204">
        <v>0</v>
      </c>
      <c r="R563" s="204">
        <v>0</v>
      </c>
      <c r="S563" s="204">
        <v>0</v>
      </c>
      <c r="T563" s="204">
        <v>45450</v>
      </c>
      <c r="U563" s="204">
        <v>0</v>
      </c>
      <c r="V563" s="204">
        <v>0</v>
      </c>
      <c r="W563" s="204">
        <v>0</v>
      </c>
      <c r="X563" s="204">
        <v>0</v>
      </c>
      <c r="Y563" s="204">
        <v>0</v>
      </c>
      <c r="Z563" s="204">
        <v>0</v>
      </c>
      <c r="AA563" s="204">
        <v>0</v>
      </c>
      <c r="AB563" s="204">
        <v>0</v>
      </c>
      <c r="AC563" s="204">
        <v>0</v>
      </c>
      <c r="AD563" s="204">
        <v>0</v>
      </c>
      <c r="AE563" s="204">
        <v>0</v>
      </c>
      <c r="AF563" s="204">
        <v>0</v>
      </c>
      <c r="AG563" s="204">
        <v>0</v>
      </c>
      <c r="AH563" s="204">
        <v>0</v>
      </c>
      <c r="AI563" s="204">
        <v>0</v>
      </c>
      <c r="AJ563" s="204">
        <v>0</v>
      </c>
      <c r="AK563" s="204">
        <v>0</v>
      </c>
      <c r="AL563" s="204">
        <v>0</v>
      </c>
      <c r="AM563" s="204">
        <v>0</v>
      </c>
      <c r="AN563" s="204">
        <v>0</v>
      </c>
      <c r="AO563" s="204">
        <v>0</v>
      </c>
      <c r="AP563" s="204">
        <v>0</v>
      </c>
      <c r="AQ563" s="204">
        <v>0</v>
      </c>
      <c r="AR563" s="204">
        <v>0</v>
      </c>
      <c r="AS563" s="204">
        <v>0</v>
      </c>
      <c r="AT563" s="204">
        <v>0</v>
      </c>
      <c r="AU563" s="204">
        <v>0</v>
      </c>
      <c r="AV563" s="204">
        <v>0</v>
      </c>
      <c r="AW563" s="204">
        <v>0</v>
      </c>
      <c r="AX563" s="204">
        <v>0</v>
      </c>
      <c r="AY563" s="204">
        <v>0</v>
      </c>
      <c r="AZ563" s="204">
        <v>0</v>
      </c>
      <c r="BA563" s="204">
        <v>0</v>
      </c>
      <c r="BB563" s="204">
        <v>0</v>
      </c>
      <c r="BC563" s="204">
        <v>0</v>
      </c>
      <c r="BD563" s="204">
        <v>0</v>
      </c>
      <c r="BE563" s="204">
        <v>0</v>
      </c>
      <c r="BF563" s="204">
        <v>0</v>
      </c>
      <c r="BG563" s="204">
        <v>0</v>
      </c>
      <c r="BH563" s="204">
        <v>0</v>
      </c>
      <c r="BI563" s="204">
        <v>0</v>
      </c>
      <c r="BJ563" s="204">
        <v>0</v>
      </c>
      <c r="BK563" s="204">
        <v>0</v>
      </c>
      <c r="BL563" s="204">
        <v>0</v>
      </c>
      <c r="BM563" s="204">
        <v>0</v>
      </c>
      <c r="BN563" s="204">
        <v>0</v>
      </c>
      <c r="BO563" s="204">
        <v>0</v>
      </c>
      <c r="BP563" s="204">
        <v>0</v>
      </c>
      <c r="BQ563" s="204">
        <v>0</v>
      </c>
      <c r="BR563" s="204">
        <v>0</v>
      </c>
      <c r="BS563" s="204">
        <v>0</v>
      </c>
      <c r="BT563" s="204">
        <v>0</v>
      </c>
      <c r="BU563" s="204">
        <v>0</v>
      </c>
      <c r="BV563" s="204">
        <v>0</v>
      </c>
      <c r="BW563" s="204">
        <v>0</v>
      </c>
      <c r="BX563" s="204">
        <v>0</v>
      </c>
      <c r="BY563" s="204">
        <v>0</v>
      </c>
      <c r="BZ563" s="204">
        <v>0</v>
      </c>
      <c r="CA563" s="204">
        <v>0</v>
      </c>
      <c r="CB563" s="204">
        <v>0</v>
      </c>
      <c r="CC563" s="205">
        <f t="shared" si="76"/>
        <v>45450</v>
      </c>
      <c r="CD563" s="288"/>
      <c r="CE563" s="288"/>
      <c r="CF563" s="288"/>
      <c r="CG563" s="288"/>
      <c r="CH563" s="288"/>
      <c r="CI563" s="288"/>
    </row>
    <row r="564" spans="1:87" s="293" customFormat="1">
      <c r="A564" s="323"/>
      <c r="B564" s="322"/>
      <c r="C564" s="306"/>
      <c r="D564" s="306"/>
      <c r="E564" s="306"/>
      <c r="F564" s="324" t="s">
        <v>1354</v>
      </c>
      <c r="G564" s="325" t="s">
        <v>1355</v>
      </c>
      <c r="H564" s="204">
        <v>43353170.950000003</v>
      </c>
      <c r="I564" s="204">
        <v>6311097.46</v>
      </c>
      <c r="J564" s="204">
        <v>7592268.9100000001</v>
      </c>
      <c r="K564" s="204">
        <v>4180167.16</v>
      </c>
      <c r="L564" s="204">
        <v>5947056.2599999998</v>
      </c>
      <c r="M564" s="204">
        <v>2262642.0499999998</v>
      </c>
      <c r="N564" s="204">
        <v>104673048.76000001</v>
      </c>
      <c r="O564" s="204">
        <v>5879393.4500000002</v>
      </c>
      <c r="P564" s="204">
        <v>1446309.67</v>
      </c>
      <c r="Q564" s="204">
        <v>43365909.700000003</v>
      </c>
      <c r="R564" s="204">
        <v>2056285.14</v>
      </c>
      <c r="S564" s="204">
        <v>4443187.25</v>
      </c>
      <c r="T564" s="204">
        <v>18558890.32</v>
      </c>
      <c r="U564" s="204">
        <v>10235309.99</v>
      </c>
      <c r="V564" s="204">
        <v>841098.31</v>
      </c>
      <c r="W564" s="204">
        <v>1689497.1</v>
      </c>
      <c r="X564" s="204">
        <v>1899617.35</v>
      </c>
      <c r="Y564" s="204">
        <v>2318831.64</v>
      </c>
      <c r="Z564" s="204">
        <v>47242478.950000003</v>
      </c>
      <c r="AA564" s="204">
        <v>6297758.3499999996</v>
      </c>
      <c r="AB564" s="204">
        <v>2417627.37</v>
      </c>
      <c r="AC564" s="204">
        <v>9580868.9100000001</v>
      </c>
      <c r="AD564" s="204">
        <v>2594895.0099999998</v>
      </c>
      <c r="AE564" s="204">
        <v>4047186.55</v>
      </c>
      <c r="AF564" s="204">
        <v>5040223.5</v>
      </c>
      <c r="AG564" s="204">
        <v>1107157.96</v>
      </c>
      <c r="AH564" s="204">
        <v>2291464.71</v>
      </c>
      <c r="AI564" s="204">
        <v>32485541.359999999</v>
      </c>
      <c r="AJ564" s="204">
        <v>4198127.88</v>
      </c>
      <c r="AK564" s="204">
        <v>418949.91</v>
      </c>
      <c r="AL564" s="204">
        <v>666725.04</v>
      </c>
      <c r="AM564" s="204">
        <v>1855271.03</v>
      </c>
      <c r="AN564" s="204">
        <v>1629974.87</v>
      </c>
      <c r="AO564" s="204">
        <v>1450166.61</v>
      </c>
      <c r="AP564" s="204">
        <v>2243671.4500000002</v>
      </c>
      <c r="AQ564" s="204">
        <v>6231334.1200000001</v>
      </c>
      <c r="AR564" s="204">
        <v>1605231.26</v>
      </c>
      <c r="AS564" s="204">
        <v>1347933.83</v>
      </c>
      <c r="AT564" s="204">
        <v>2130248.46</v>
      </c>
      <c r="AU564" s="204">
        <v>7996840.0899999999</v>
      </c>
      <c r="AV564" s="204">
        <v>1712178.57</v>
      </c>
      <c r="AW564" s="204">
        <v>1636481.96</v>
      </c>
      <c r="AX564" s="204">
        <v>1591863.89</v>
      </c>
      <c r="AY564" s="204">
        <v>1113045.57</v>
      </c>
      <c r="AZ564" s="204">
        <v>82747.3</v>
      </c>
      <c r="BA564" s="204">
        <v>736500.97</v>
      </c>
      <c r="BB564" s="204">
        <v>29092396.73</v>
      </c>
      <c r="BC564" s="204">
        <v>2001784.77</v>
      </c>
      <c r="BD564" s="204">
        <v>3812753.53</v>
      </c>
      <c r="BE564" s="204">
        <v>4077427.55</v>
      </c>
      <c r="BF564" s="204">
        <v>1773146.52</v>
      </c>
      <c r="BG564" s="204">
        <v>4915687</v>
      </c>
      <c r="BH564" s="204">
        <v>3598890.0899</v>
      </c>
      <c r="BI564" s="204">
        <v>3913787.42</v>
      </c>
      <c r="BJ564" s="204">
        <v>2891632.38</v>
      </c>
      <c r="BK564" s="204">
        <v>1110451.5</v>
      </c>
      <c r="BL564" s="204">
        <v>858611.03</v>
      </c>
      <c r="BM564" s="204">
        <v>55383742.950000003</v>
      </c>
      <c r="BN564" s="204">
        <v>19607308.219999999</v>
      </c>
      <c r="BO564" s="204">
        <v>1047259.56</v>
      </c>
      <c r="BP564" s="204">
        <v>2258345.65</v>
      </c>
      <c r="BQ564" s="204">
        <v>1177503.77</v>
      </c>
      <c r="BR564" s="204">
        <v>2689196.04</v>
      </c>
      <c r="BS564" s="204">
        <v>564078.9</v>
      </c>
      <c r="BT564" s="204">
        <v>26289704.350000001</v>
      </c>
      <c r="BU564" s="204">
        <v>1088733.27</v>
      </c>
      <c r="BV564" s="204">
        <v>3612543.92</v>
      </c>
      <c r="BW564" s="204">
        <v>4284802.25</v>
      </c>
      <c r="BX564" s="204">
        <v>1927776.44</v>
      </c>
      <c r="BY564" s="204">
        <v>8773383.1500000004</v>
      </c>
      <c r="BZ564" s="204">
        <v>3184617.43</v>
      </c>
      <c r="CA564" s="204">
        <v>1282570.8700000001</v>
      </c>
      <c r="CB564" s="204">
        <v>2494557.6</v>
      </c>
      <c r="CC564" s="205">
        <f t="shared" si="76"/>
        <v>612518969.83989966</v>
      </c>
      <c r="CD564" s="288"/>
      <c r="CE564" s="288"/>
      <c r="CF564" s="288"/>
      <c r="CG564" s="288"/>
      <c r="CH564" s="288"/>
      <c r="CI564" s="288"/>
    </row>
    <row r="565" spans="1:87" s="293" customFormat="1">
      <c r="A565" s="323"/>
      <c r="B565" s="322"/>
      <c r="C565" s="306"/>
      <c r="D565" s="306"/>
      <c r="E565" s="306"/>
      <c r="F565" s="324" t="s">
        <v>1356</v>
      </c>
      <c r="G565" s="325" t="s">
        <v>1357</v>
      </c>
      <c r="H565" s="204">
        <v>2209433.4900000002</v>
      </c>
      <c r="I565" s="204">
        <v>262090.39</v>
      </c>
      <c r="J565" s="204">
        <v>3439413.96</v>
      </c>
      <c r="K565" s="204">
        <v>0</v>
      </c>
      <c r="L565" s="204">
        <v>0</v>
      </c>
      <c r="M565" s="204">
        <v>0</v>
      </c>
      <c r="N565" s="204">
        <v>2901281.63</v>
      </c>
      <c r="O565" s="204">
        <v>3316752.17</v>
      </c>
      <c r="P565" s="204">
        <v>898089.41</v>
      </c>
      <c r="Q565" s="204">
        <v>183802.1</v>
      </c>
      <c r="R565" s="204">
        <v>0</v>
      </c>
      <c r="S565" s="204">
        <v>37379.46</v>
      </c>
      <c r="T565" s="204">
        <v>526925.56000000006</v>
      </c>
      <c r="U565" s="204">
        <v>14509.53</v>
      </c>
      <c r="V565" s="204">
        <v>331571.40999999997</v>
      </c>
      <c r="W565" s="204">
        <v>166579.66</v>
      </c>
      <c r="X565" s="204">
        <v>845047.51</v>
      </c>
      <c r="Y565" s="204">
        <v>248703.86</v>
      </c>
      <c r="Z565" s="204">
        <v>191222.65</v>
      </c>
      <c r="AA565" s="204">
        <v>20756.37</v>
      </c>
      <c r="AB565" s="204">
        <v>364922.83</v>
      </c>
      <c r="AC565" s="204">
        <v>0</v>
      </c>
      <c r="AD565" s="204">
        <v>1319.99</v>
      </c>
      <c r="AE565" s="204">
        <v>152706.6</v>
      </c>
      <c r="AF565" s="204">
        <v>0</v>
      </c>
      <c r="AG565" s="204">
        <v>0</v>
      </c>
      <c r="AH565" s="204">
        <v>0</v>
      </c>
      <c r="AI565" s="204">
        <v>380894.41</v>
      </c>
      <c r="AJ565" s="204">
        <v>57415.85</v>
      </c>
      <c r="AK565" s="204">
        <v>775699.54</v>
      </c>
      <c r="AL565" s="204">
        <v>0</v>
      </c>
      <c r="AM565" s="204">
        <v>25789.599999999999</v>
      </c>
      <c r="AN565" s="204">
        <v>60654.64</v>
      </c>
      <c r="AO565" s="204">
        <v>45312</v>
      </c>
      <c r="AP565" s="204">
        <v>149143.74</v>
      </c>
      <c r="AQ565" s="204">
        <v>28720.38</v>
      </c>
      <c r="AR565" s="204">
        <v>100487.5</v>
      </c>
      <c r="AS565" s="204">
        <v>655958.43999999994</v>
      </c>
      <c r="AT565" s="204">
        <v>649100.48</v>
      </c>
      <c r="AU565" s="204">
        <v>3894354.74</v>
      </c>
      <c r="AV565" s="204">
        <v>0</v>
      </c>
      <c r="AW565" s="204">
        <v>0</v>
      </c>
      <c r="AX565" s="204">
        <v>0</v>
      </c>
      <c r="AY565" s="204">
        <v>0</v>
      </c>
      <c r="AZ565" s="204">
        <v>0</v>
      </c>
      <c r="BA565" s="204">
        <v>0</v>
      </c>
      <c r="BB565" s="204">
        <v>0</v>
      </c>
      <c r="BC565" s="204">
        <v>0</v>
      </c>
      <c r="BD565" s="204">
        <v>90798</v>
      </c>
      <c r="BE565" s="204">
        <v>0</v>
      </c>
      <c r="BF565" s="204">
        <v>0</v>
      </c>
      <c r="BG565" s="204">
        <v>0</v>
      </c>
      <c r="BH565" s="204">
        <v>1453026.42</v>
      </c>
      <c r="BI565" s="204">
        <v>1648.5</v>
      </c>
      <c r="BJ565" s="204">
        <v>99845.18</v>
      </c>
      <c r="BK565" s="204">
        <v>63230</v>
      </c>
      <c r="BL565" s="204">
        <v>0</v>
      </c>
      <c r="BM565" s="204">
        <v>8812951.4399999995</v>
      </c>
      <c r="BN565" s="204">
        <v>4376140.01</v>
      </c>
      <c r="BO565" s="204">
        <v>448067.66</v>
      </c>
      <c r="BP565" s="204">
        <v>0</v>
      </c>
      <c r="BQ565" s="204">
        <v>89152.03</v>
      </c>
      <c r="BR565" s="204">
        <v>0</v>
      </c>
      <c r="BS565" s="204">
        <v>0</v>
      </c>
      <c r="BT565" s="204">
        <v>411512.28</v>
      </c>
      <c r="BU565" s="204">
        <v>0</v>
      </c>
      <c r="BV565" s="204">
        <v>40280.550000000003</v>
      </c>
      <c r="BW565" s="204">
        <v>7790</v>
      </c>
      <c r="BX565" s="204">
        <v>211326</v>
      </c>
      <c r="BY565" s="204">
        <v>457567.4</v>
      </c>
      <c r="BZ565" s="204">
        <v>161655</v>
      </c>
      <c r="CA565" s="204">
        <v>0</v>
      </c>
      <c r="CB565" s="204">
        <v>335525.02</v>
      </c>
      <c r="CC565" s="205">
        <f t="shared" si="76"/>
        <v>39996555.389999993</v>
      </c>
      <c r="CD565" s="288"/>
      <c r="CE565" s="288"/>
      <c r="CF565" s="288"/>
      <c r="CG565" s="288"/>
      <c r="CH565" s="288"/>
      <c r="CI565" s="288"/>
    </row>
    <row r="566" spans="1:87" s="293" customFormat="1">
      <c r="A566" s="323"/>
      <c r="B566" s="322"/>
      <c r="C566" s="306"/>
      <c r="D566" s="306"/>
      <c r="E566" s="306"/>
      <c r="F566" s="324" t="s">
        <v>1358</v>
      </c>
      <c r="G566" s="325" t="s">
        <v>1359</v>
      </c>
      <c r="H566" s="204">
        <v>9103077.0700000003</v>
      </c>
      <c r="I566" s="204">
        <v>2213077.86</v>
      </c>
      <c r="J566" s="204">
        <v>0</v>
      </c>
      <c r="K566" s="204">
        <v>2012688.8</v>
      </c>
      <c r="L566" s="204">
        <v>1394236.67</v>
      </c>
      <c r="M566" s="204">
        <v>660574.74</v>
      </c>
      <c r="N566" s="204">
        <v>68065076.950000003</v>
      </c>
      <c r="O566" s="204">
        <v>0</v>
      </c>
      <c r="P566" s="204">
        <v>0</v>
      </c>
      <c r="Q566" s="204">
        <v>16894717.890000001</v>
      </c>
      <c r="R566" s="204">
        <v>504588.72</v>
      </c>
      <c r="S566" s="204">
        <v>1062091.8600000001</v>
      </c>
      <c r="T566" s="204">
        <v>3691486.05</v>
      </c>
      <c r="U566" s="204">
        <v>3607327.72</v>
      </c>
      <c r="V566" s="204">
        <v>12626.1</v>
      </c>
      <c r="W566" s="204">
        <v>0</v>
      </c>
      <c r="X566" s="204">
        <v>0</v>
      </c>
      <c r="Y566" s="204">
        <v>264230</v>
      </c>
      <c r="Z566" s="204">
        <v>38873242.810000002</v>
      </c>
      <c r="AA566" s="204">
        <v>653273.86</v>
      </c>
      <c r="AB566" s="204">
        <v>120484.59</v>
      </c>
      <c r="AC566" s="204">
        <v>4814661.6100000003</v>
      </c>
      <c r="AD566" s="204">
        <v>968477.82</v>
      </c>
      <c r="AE566" s="204">
        <v>1506034.32</v>
      </c>
      <c r="AF566" s="204">
        <v>2181417.38</v>
      </c>
      <c r="AG566" s="204">
        <v>385715.22</v>
      </c>
      <c r="AH566" s="204">
        <v>1047060.7</v>
      </c>
      <c r="AI566" s="204">
        <v>38084866.350000001</v>
      </c>
      <c r="AJ566" s="204">
        <v>875974.75</v>
      </c>
      <c r="AK566" s="204">
        <v>32972.76</v>
      </c>
      <c r="AL566" s="204">
        <v>544348.04</v>
      </c>
      <c r="AM566" s="204">
        <v>460696.72</v>
      </c>
      <c r="AN566" s="204">
        <v>657772.24</v>
      </c>
      <c r="AO566" s="204">
        <v>508815.73</v>
      </c>
      <c r="AP566" s="204">
        <v>449496.34</v>
      </c>
      <c r="AQ566" s="204">
        <v>1897477.15</v>
      </c>
      <c r="AR566" s="204">
        <v>790178.98</v>
      </c>
      <c r="AS566" s="204">
        <v>1240</v>
      </c>
      <c r="AT566" s="204">
        <v>117557.5</v>
      </c>
      <c r="AU566" s="204">
        <v>443615.99</v>
      </c>
      <c r="AV566" s="204">
        <v>78990.789999999994</v>
      </c>
      <c r="AW566" s="204">
        <v>396024.62</v>
      </c>
      <c r="AX566" s="204">
        <v>414085.21</v>
      </c>
      <c r="AY566" s="204">
        <v>142408.6</v>
      </c>
      <c r="AZ566" s="204">
        <v>232910.99</v>
      </c>
      <c r="BA566" s="204">
        <v>356583.65</v>
      </c>
      <c r="BB566" s="204">
        <v>16137270.51</v>
      </c>
      <c r="BC566" s="204">
        <v>1483802.39</v>
      </c>
      <c r="BD566" s="204">
        <v>1571446.41</v>
      </c>
      <c r="BE566" s="204">
        <v>1572834.46</v>
      </c>
      <c r="BF566" s="204">
        <v>1472613.93</v>
      </c>
      <c r="BG566" s="204">
        <v>559228.35</v>
      </c>
      <c r="BH566" s="204">
        <v>2296735.6098000002</v>
      </c>
      <c r="BI566" s="204">
        <v>1313024.3400000001</v>
      </c>
      <c r="BJ566" s="204">
        <v>629551.51</v>
      </c>
      <c r="BK566" s="204">
        <v>187098.92</v>
      </c>
      <c r="BL566" s="204">
        <v>802830.63</v>
      </c>
      <c r="BM566" s="204">
        <v>0</v>
      </c>
      <c r="BN566" s="204">
        <v>11449376.6</v>
      </c>
      <c r="BO566" s="204">
        <v>507053.1</v>
      </c>
      <c r="BP566" s="204">
        <v>882535.18</v>
      </c>
      <c r="BQ566" s="204">
        <v>411873.66</v>
      </c>
      <c r="BR566" s="204">
        <v>721596.64</v>
      </c>
      <c r="BS566" s="204">
        <v>243875.51</v>
      </c>
      <c r="BT566" s="204">
        <v>8277158.7999999998</v>
      </c>
      <c r="BU566" s="204">
        <v>630105.1</v>
      </c>
      <c r="BV566" s="204">
        <v>985435.74</v>
      </c>
      <c r="BW566" s="204">
        <v>272207.55</v>
      </c>
      <c r="BX566" s="204">
        <v>885861.77</v>
      </c>
      <c r="BY566" s="204">
        <v>3004871.15</v>
      </c>
      <c r="BZ566" s="204">
        <v>1254252.22</v>
      </c>
      <c r="CA566" s="204">
        <v>699573.54</v>
      </c>
      <c r="CB566" s="204">
        <v>2080</v>
      </c>
      <c r="CC566" s="205">
        <f t="shared" si="76"/>
        <v>264776478.76979998</v>
      </c>
      <c r="CD566" s="288"/>
      <c r="CE566" s="288"/>
      <c r="CF566" s="288"/>
      <c r="CG566" s="288"/>
      <c r="CH566" s="288"/>
      <c r="CI566" s="288"/>
    </row>
    <row r="567" spans="1:87" s="293" customFormat="1">
      <c r="A567" s="323"/>
      <c r="B567" s="322"/>
      <c r="C567" s="306"/>
      <c r="D567" s="306"/>
      <c r="E567" s="306"/>
      <c r="F567" s="324" t="s">
        <v>1360</v>
      </c>
      <c r="G567" s="325" t="s">
        <v>1361</v>
      </c>
      <c r="H567" s="204">
        <v>161334.79</v>
      </c>
      <c r="I567" s="204">
        <v>360291.35</v>
      </c>
      <c r="J567" s="204">
        <v>1243750.55</v>
      </c>
      <c r="K567" s="204">
        <v>809540.73</v>
      </c>
      <c r="L567" s="204">
        <v>259817.07</v>
      </c>
      <c r="M567" s="204">
        <v>708788.08</v>
      </c>
      <c r="N567" s="204">
        <v>12160419.83</v>
      </c>
      <c r="O567" s="204">
        <v>2343661.21</v>
      </c>
      <c r="P567" s="204">
        <v>43980</v>
      </c>
      <c r="Q567" s="204">
        <v>1159620.6399999999</v>
      </c>
      <c r="R567" s="204">
        <v>368452.08</v>
      </c>
      <c r="S567" s="204">
        <v>188425</v>
      </c>
      <c r="T567" s="204">
        <v>1269015</v>
      </c>
      <c r="U567" s="204">
        <v>2386696.0299999998</v>
      </c>
      <c r="V567" s="204">
        <v>1000</v>
      </c>
      <c r="W567" s="204">
        <v>686984.03</v>
      </c>
      <c r="X567" s="204">
        <v>459901.8</v>
      </c>
      <c r="Y567" s="204">
        <v>562689.86</v>
      </c>
      <c r="Z567" s="204">
        <v>840634.1</v>
      </c>
      <c r="AA567" s="204">
        <v>829576.5</v>
      </c>
      <c r="AB567" s="204">
        <v>239708.96</v>
      </c>
      <c r="AC567" s="204">
        <v>2363854.21</v>
      </c>
      <c r="AD567" s="204">
        <v>224543.43</v>
      </c>
      <c r="AE567" s="204">
        <v>404947.04</v>
      </c>
      <c r="AF567" s="204">
        <v>1135119</v>
      </c>
      <c r="AG567" s="204">
        <v>304869.38</v>
      </c>
      <c r="AH567" s="204">
        <v>663327</v>
      </c>
      <c r="AI567" s="204">
        <v>7761646.9900000002</v>
      </c>
      <c r="AJ567" s="204">
        <v>562632.93999999994</v>
      </c>
      <c r="AK567" s="204">
        <v>398760</v>
      </c>
      <c r="AL567" s="204">
        <v>462533</v>
      </c>
      <c r="AM567" s="204">
        <v>527460.25</v>
      </c>
      <c r="AN567" s="204">
        <v>259444.78</v>
      </c>
      <c r="AO567" s="204">
        <v>964224.8</v>
      </c>
      <c r="AP567" s="204">
        <v>297028.5</v>
      </c>
      <c r="AQ567" s="204">
        <v>1948034.09</v>
      </c>
      <c r="AR567" s="204">
        <v>825293.75</v>
      </c>
      <c r="AS567" s="204">
        <v>607591.30000000005</v>
      </c>
      <c r="AT567" s="204">
        <v>1502215</v>
      </c>
      <c r="AU567" s="204">
        <v>2685480.84</v>
      </c>
      <c r="AV567" s="204">
        <v>806877.69</v>
      </c>
      <c r="AW567" s="204">
        <v>162997.91</v>
      </c>
      <c r="AX567" s="204">
        <v>100590</v>
      </c>
      <c r="AY567" s="204">
        <v>304745.25</v>
      </c>
      <c r="AZ567" s="204">
        <v>28075.9</v>
      </c>
      <c r="BA567" s="204">
        <v>92461.1</v>
      </c>
      <c r="BB567" s="204">
        <v>4584963.54</v>
      </c>
      <c r="BC567" s="204">
        <v>987859</v>
      </c>
      <c r="BD567" s="204">
        <v>961863.5</v>
      </c>
      <c r="BE567" s="204">
        <v>712724</v>
      </c>
      <c r="BF567" s="204">
        <v>434665.5</v>
      </c>
      <c r="BG567" s="204">
        <v>304902</v>
      </c>
      <c r="BH567" s="204">
        <v>494939</v>
      </c>
      <c r="BI567" s="204">
        <v>273891</v>
      </c>
      <c r="BJ567" s="204">
        <v>700204.2</v>
      </c>
      <c r="BK567" s="204">
        <v>57010</v>
      </c>
      <c r="BL567" s="204">
        <v>60674</v>
      </c>
      <c r="BM567" s="204">
        <v>5417989.6500000004</v>
      </c>
      <c r="BN567" s="204">
        <v>274662</v>
      </c>
      <c r="BO567" s="204">
        <v>173129.7</v>
      </c>
      <c r="BP567" s="204">
        <v>280857</v>
      </c>
      <c r="BQ567" s="204">
        <v>103300</v>
      </c>
      <c r="BR567" s="204">
        <v>159268.57999999999</v>
      </c>
      <c r="BS567" s="204">
        <v>312775.3</v>
      </c>
      <c r="BT567" s="204">
        <v>297891</v>
      </c>
      <c r="BU567" s="204">
        <v>209307.21</v>
      </c>
      <c r="BV567" s="204">
        <v>196460.05</v>
      </c>
      <c r="BW567" s="204">
        <v>489642.38</v>
      </c>
      <c r="BX567" s="204">
        <v>937094</v>
      </c>
      <c r="BY567" s="204">
        <v>4046840.5</v>
      </c>
      <c r="BZ567" s="204">
        <v>533128.9</v>
      </c>
      <c r="CA567" s="204">
        <v>349209.9</v>
      </c>
      <c r="CB567" s="204">
        <v>112171.92</v>
      </c>
      <c r="CC567" s="205">
        <f t="shared" si="76"/>
        <v>75946465.589999989</v>
      </c>
      <c r="CD567" s="288"/>
      <c r="CE567" s="288"/>
      <c r="CF567" s="288"/>
      <c r="CG567" s="288"/>
      <c r="CH567" s="288"/>
      <c r="CI567" s="288"/>
    </row>
    <row r="568" spans="1:87" s="293" customFormat="1">
      <c r="A568" s="323"/>
      <c r="B568" s="322"/>
      <c r="C568" s="306"/>
      <c r="D568" s="306"/>
      <c r="E568" s="306"/>
      <c r="F568" s="324" t="s">
        <v>1362</v>
      </c>
      <c r="G568" s="325" t="s">
        <v>1363</v>
      </c>
      <c r="H568" s="204">
        <v>0</v>
      </c>
      <c r="I568" s="204">
        <v>0</v>
      </c>
      <c r="J568" s="204">
        <v>0</v>
      </c>
      <c r="K568" s="204">
        <v>0</v>
      </c>
      <c r="L568" s="204">
        <v>0</v>
      </c>
      <c r="M568" s="204">
        <v>15477</v>
      </c>
      <c r="N568" s="204">
        <v>0</v>
      </c>
      <c r="O568" s="204">
        <v>0</v>
      </c>
      <c r="P568" s="204">
        <v>0</v>
      </c>
      <c r="Q568" s="204">
        <v>0</v>
      </c>
      <c r="R568" s="204">
        <v>0</v>
      </c>
      <c r="S568" s="204">
        <v>0</v>
      </c>
      <c r="T568" s="204">
        <v>0</v>
      </c>
      <c r="U568" s="204">
        <v>0</v>
      </c>
      <c r="V568" s="204">
        <v>0</v>
      </c>
      <c r="W568" s="204">
        <v>0</v>
      </c>
      <c r="X568" s="204">
        <v>0</v>
      </c>
      <c r="Y568" s="204">
        <v>0</v>
      </c>
      <c r="Z568" s="204">
        <v>0</v>
      </c>
      <c r="AA568" s="204">
        <v>0</v>
      </c>
      <c r="AB568" s="204">
        <v>0</v>
      </c>
      <c r="AC568" s="204">
        <v>0</v>
      </c>
      <c r="AD568" s="204">
        <v>0</v>
      </c>
      <c r="AE568" s="204">
        <v>0</v>
      </c>
      <c r="AF568" s="204">
        <v>0</v>
      </c>
      <c r="AG568" s="204">
        <v>24725</v>
      </c>
      <c r="AH568" s="204">
        <v>2850</v>
      </c>
      <c r="AI568" s="204">
        <v>0</v>
      </c>
      <c r="AJ568" s="204">
        <v>0</v>
      </c>
      <c r="AK568" s="204">
        <v>0</v>
      </c>
      <c r="AL568" s="204">
        <v>0</v>
      </c>
      <c r="AM568" s="204">
        <v>0</v>
      </c>
      <c r="AN568" s="204">
        <v>0</v>
      </c>
      <c r="AO568" s="204">
        <v>0</v>
      </c>
      <c r="AP568" s="204">
        <v>0</v>
      </c>
      <c r="AQ568" s="204">
        <v>0</v>
      </c>
      <c r="AR568" s="204">
        <v>0</v>
      </c>
      <c r="AS568" s="204">
        <v>0</v>
      </c>
      <c r="AT568" s="204">
        <v>0</v>
      </c>
      <c r="AU568" s="204">
        <v>0</v>
      </c>
      <c r="AV568" s="204">
        <v>0</v>
      </c>
      <c r="AW568" s="204">
        <v>0</v>
      </c>
      <c r="AX568" s="204">
        <v>0</v>
      </c>
      <c r="AY568" s="204">
        <v>0</v>
      </c>
      <c r="AZ568" s="204">
        <v>0</v>
      </c>
      <c r="BA568" s="204">
        <v>0</v>
      </c>
      <c r="BB568" s="204">
        <v>0</v>
      </c>
      <c r="BC568" s="204">
        <v>0</v>
      </c>
      <c r="BD568" s="204">
        <v>0</v>
      </c>
      <c r="BE568" s="204">
        <v>0</v>
      </c>
      <c r="BF568" s="204">
        <v>6195</v>
      </c>
      <c r="BG568" s="204">
        <v>0</v>
      </c>
      <c r="BH568" s="204">
        <v>0</v>
      </c>
      <c r="BI568" s="204">
        <v>0</v>
      </c>
      <c r="BJ568" s="204">
        <v>0</v>
      </c>
      <c r="BK568" s="204">
        <v>0</v>
      </c>
      <c r="BL568" s="204">
        <v>0</v>
      </c>
      <c r="BM568" s="204">
        <v>0</v>
      </c>
      <c r="BN568" s="204">
        <v>0</v>
      </c>
      <c r="BO568" s="204">
        <v>0</v>
      </c>
      <c r="BP568" s="204">
        <v>0</v>
      </c>
      <c r="BQ568" s="204">
        <v>44500</v>
      </c>
      <c r="BR568" s="204">
        <v>0</v>
      </c>
      <c r="BS568" s="204">
        <v>0</v>
      </c>
      <c r="BT568" s="204">
        <v>6300</v>
      </c>
      <c r="BU568" s="204">
        <v>450</v>
      </c>
      <c r="BV568" s="204">
        <v>0</v>
      </c>
      <c r="BW568" s="204">
        <v>0</v>
      </c>
      <c r="BX568" s="204">
        <v>0</v>
      </c>
      <c r="BY568" s="204">
        <v>0</v>
      </c>
      <c r="BZ568" s="204">
        <v>2430</v>
      </c>
      <c r="CA568" s="204">
        <v>410</v>
      </c>
      <c r="CB568" s="204">
        <v>0</v>
      </c>
      <c r="CC568" s="205">
        <f t="shared" si="76"/>
        <v>103337</v>
      </c>
      <c r="CD568" s="288"/>
      <c r="CE568" s="288"/>
      <c r="CF568" s="288"/>
      <c r="CG568" s="288"/>
      <c r="CH568" s="288"/>
      <c r="CI568" s="288"/>
    </row>
    <row r="569" spans="1:87" s="293" customFormat="1">
      <c r="A569" s="323"/>
      <c r="B569" s="322"/>
      <c r="C569" s="306"/>
      <c r="D569" s="306"/>
      <c r="E569" s="306"/>
      <c r="F569" s="324" t="s">
        <v>1364</v>
      </c>
      <c r="G569" s="325" t="s">
        <v>1365</v>
      </c>
      <c r="H569" s="204">
        <v>0</v>
      </c>
      <c r="I569" s="204">
        <v>51081.57</v>
      </c>
      <c r="J569" s="204">
        <v>844533.62</v>
      </c>
      <c r="K569" s="204">
        <v>134298.51</v>
      </c>
      <c r="L569" s="204">
        <v>282932</v>
      </c>
      <c r="M569" s="204">
        <v>467602.26</v>
      </c>
      <c r="N569" s="204">
        <v>896897.07</v>
      </c>
      <c r="O569" s="204">
        <v>48170.720000000001</v>
      </c>
      <c r="P569" s="204">
        <v>352848.35</v>
      </c>
      <c r="Q569" s="204">
        <v>808891.73</v>
      </c>
      <c r="R569" s="204">
        <v>207544.66</v>
      </c>
      <c r="S569" s="204">
        <v>146942.85</v>
      </c>
      <c r="T569" s="204">
        <v>453197.01</v>
      </c>
      <c r="U569" s="204">
        <v>2075338.26</v>
      </c>
      <c r="V569" s="204">
        <v>53313.01</v>
      </c>
      <c r="W569" s="204">
        <v>396836</v>
      </c>
      <c r="X569" s="204">
        <v>237697.16</v>
      </c>
      <c r="Y569" s="204">
        <v>68876</v>
      </c>
      <c r="Z569" s="204">
        <v>5923799.4199999999</v>
      </c>
      <c r="AA569" s="204">
        <v>0</v>
      </c>
      <c r="AB569" s="204">
        <v>117792</v>
      </c>
      <c r="AC569" s="204">
        <v>884860.47</v>
      </c>
      <c r="AD569" s="204">
        <v>127209.13</v>
      </c>
      <c r="AE569" s="204">
        <v>44183.53</v>
      </c>
      <c r="AF569" s="204">
        <v>111218.7</v>
      </c>
      <c r="AG569" s="204">
        <v>58428.09</v>
      </c>
      <c r="AH569" s="204">
        <v>107203</v>
      </c>
      <c r="AI569" s="204">
        <v>142423.44</v>
      </c>
      <c r="AJ569" s="204">
        <v>322260.40000000002</v>
      </c>
      <c r="AK569" s="204">
        <v>251149.9</v>
      </c>
      <c r="AL569" s="204">
        <v>137079.12</v>
      </c>
      <c r="AM569" s="204">
        <v>313680.94</v>
      </c>
      <c r="AN569" s="204">
        <v>149762.04</v>
      </c>
      <c r="AO569" s="204">
        <v>132313.96</v>
      </c>
      <c r="AP569" s="204">
        <v>119800.73</v>
      </c>
      <c r="AQ569" s="204">
        <v>310769.91999999998</v>
      </c>
      <c r="AR569" s="204">
        <v>329803.19</v>
      </c>
      <c r="AS569" s="204">
        <v>218864.46</v>
      </c>
      <c r="AT569" s="204">
        <v>107701.31</v>
      </c>
      <c r="AU569" s="204">
        <v>773051.25</v>
      </c>
      <c r="AV569" s="204">
        <v>500983.67</v>
      </c>
      <c r="AW569" s="204">
        <v>27633.23</v>
      </c>
      <c r="AX569" s="204">
        <v>155657.91</v>
      </c>
      <c r="AY569" s="204">
        <v>37211.1</v>
      </c>
      <c r="AZ569" s="204">
        <v>59382.36</v>
      </c>
      <c r="BA569" s="204">
        <v>107504.4</v>
      </c>
      <c r="BB569" s="204">
        <v>2026836.19</v>
      </c>
      <c r="BC569" s="204">
        <v>72231</v>
      </c>
      <c r="BD569" s="204">
        <v>347906.5</v>
      </c>
      <c r="BE569" s="204">
        <v>257242.7</v>
      </c>
      <c r="BF569" s="204">
        <v>61179.15</v>
      </c>
      <c r="BG569" s="204">
        <v>418887.45</v>
      </c>
      <c r="BH569" s="204">
        <v>81202.5101</v>
      </c>
      <c r="BI569" s="204">
        <v>485464.32000000001</v>
      </c>
      <c r="BJ569" s="204">
        <v>151946.81</v>
      </c>
      <c r="BK569" s="204">
        <v>43662.83</v>
      </c>
      <c r="BL569" s="204">
        <v>36101.47</v>
      </c>
      <c r="BM569" s="204">
        <v>0</v>
      </c>
      <c r="BN569" s="204">
        <v>547426.73</v>
      </c>
      <c r="BO569" s="204">
        <v>377810.57</v>
      </c>
      <c r="BP569" s="204">
        <v>192042.90599999999</v>
      </c>
      <c r="BQ569" s="204">
        <v>52236.93</v>
      </c>
      <c r="BR569" s="204">
        <v>44177.51</v>
      </c>
      <c r="BS569" s="204">
        <v>194821.73</v>
      </c>
      <c r="BT569" s="204">
        <v>132287.85</v>
      </c>
      <c r="BU569" s="204">
        <v>78381.009999999995</v>
      </c>
      <c r="BV569" s="204">
        <v>135035.25</v>
      </c>
      <c r="BW569" s="204">
        <v>388606.64</v>
      </c>
      <c r="BX569" s="204">
        <v>375812.74</v>
      </c>
      <c r="BY569" s="204">
        <v>342754.72</v>
      </c>
      <c r="BZ569" s="204">
        <v>149378.29</v>
      </c>
      <c r="CA569" s="204">
        <v>334373.90000000002</v>
      </c>
      <c r="CB569" s="204">
        <v>197731.51</v>
      </c>
      <c r="CC569" s="205">
        <f t="shared" si="76"/>
        <v>26624267.666099999</v>
      </c>
      <c r="CD569" s="288"/>
      <c r="CE569" s="288"/>
      <c r="CF569" s="288"/>
      <c r="CG569" s="288"/>
      <c r="CH569" s="288"/>
      <c r="CI569" s="288"/>
    </row>
    <row r="570" spans="1:87" s="293" customFormat="1">
      <c r="A570" s="323"/>
      <c r="B570" s="322"/>
      <c r="C570" s="306"/>
      <c r="D570" s="306"/>
      <c r="E570" s="306"/>
      <c r="F570" s="324" t="s">
        <v>1626</v>
      </c>
      <c r="G570" s="325" t="s">
        <v>84</v>
      </c>
      <c r="H570" s="204">
        <v>20849.990000000002</v>
      </c>
      <c r="I570" s="204">
        <v>0</v>
      </c>
      <c r="J570" s="204">
        <v>73408.539999999994</v>
      </c>
      <c r="K570" s="204">
        <v>0</v>
      </c>
      <c r="L570" s="204">
        <v>41793.11</v>
      </c>
      <c r="M570" s="204">
        <v>0</v>
      </c>
      <c r="N570" s="204">
        <v>0</v>
      </c>
      <c r="O570" s="204">
        <v>0</v>
      </c>
      <c r="P570" s="204">
        <v>0</v>
      </c>
      <c r="Q570" s="204">
        <v>0</v>
      </c>
      <c r="R570" s="204">
        <v>0</v>
      </c>
      <c r="S570" s="204">
        <v>0</v>
      </c>
      <c r="T570" s="204">
        <v>0</v>
      </c>
      <c r="U570" s="204">
        <v>0</v>
      </c>
      <c r="V570" s="204">
        <v>0</v>
      </c>
      <c r="W570" s="204">
        <v>0</v>
      </c>
      <c r="X570" s="204">
        <v>0</v>
      </c>
      <c r="Y570" s="204">
        <v>1320</v>
      </c>
      <c r="Z570" s="204">
        <v>0</v>
      </c>
      <c r="AA570" s="204">
        <v>0</v>
      </c>
      <c r="AB570" s="204">
        <v>0</v>
      </c>
      <c r="AC570" s="204">
        <v>4452</v>
      </c>
      <c r="AD570" s="204">
        <v>0</v>
      </c>
      <c r="AE570" s="204">
        <v>0</v>
      </c>
      <c r="AF570" s="204">
        <v>0</v>
      </c>
      <c r="AG570" s="204">
        <v>0</v>
      </c>
      <c r="AH570" s="204">
        <v>0</v>
      </c>
      <c r="AI570" s="204">
        <v>327431.88</v>
      </c>
      <c r="AJ570" s="204">
        <v>0</v>
      </c>
      <c r="AK570" s="204">
        <v>0</v>
      </c>
      <c r="AL570" s="204">
        <v>0</v>
      </c>
      <c r="AM570" s="204">
        <v>0</v>
      </c>
      <c r="AN570" s="204">
        <v>0</v>
      </c>
      <c r="AO570" s="204">
        <v>0</v>
      </c>
      <c r="AP570" s="204">
        <v>0</v>
      </c>
      <c r="AQ570" s="204">
        <v>156927.26999999999</v>
      </c>
      <c r="AR570" s="204">
        <v>0</v>
      </c>
      <c r="AS570" s="204">
        <v>12102.22</v>
      </c>
      <c r="AT570" s="204">
        <v>0</v>
      </c>
      <c r="AU570" s="204">
        <v>0</v>
      </c>
      <c r="AV570" s="204">
        <v>0</v>
      </c>
      <c r="AW570" s="204">
        <v>10515</v>
      </c>
      <c r="AX570" s="204">
        <v>11092</v>
      </c>
      <c r="AY570" s="204">
        <v>240</v>
      </c>
      <c r="AZ570" s="204">
        <v>0</v>
      </c>
      <c r="BA570" s="204">
        <v>0</v>
      </c>
      <c r="BB570" s="204">
        <v>245185</v>
      </c>
      <c r="BC570" s="204">
        <v>0</v>
      </c>
      <c r="BD570" s="204">
        <v>0</v>
      </c>
      <c r="BE570" s="204">
        <v>0</v>
      </c>
      <c r="BF570" s="204">
        <v>0</v>
      </c>
      <c r="BG570" s="204">
        <v>0</v>
      </c>
      <c r="BH570" s="204">
        <v>0</v>
      </c>
      <c r="BI570" s="204">
        <v>0</v>
      </c>
      <c r="BJ570" s="204">
        <v>4438</v>
      </c>
      <c r="BK570" s="204">
        <v>0</v>
      </c>
      <c r="BL570" s="204">
        <v>0</v>
      </c>
      <c r="BM570" s="204">
        <v>0</v>
      </c>
      <c r="BN570" s="204">
        <v>6975</v>
      </c>
      <c r="BO570" s="204">
        <v>0</v>
      </c>
      <c r="BP570" s="204">
        <v>83755</v>
      </c>
      <c r="BQ570" s="204">
        <v>0</v>
      </c>
      <c r="BR570" s="204">
        <v>0</v>
      </c>
      <c r="BS570" s="204">
        <v>0</v>
      </c>
      <c r="BT570" s="204">
        <v>339058.84</v>
      </c>
      <c r="BU570" s="204">
        <v>0</v>
      </c>
      <c r="BV570" s="204">
        <v>1770</v>
      </c>
      <c r="BW570" s="204">
        <v>0</v>
      </c>
      <c r="BX570" s="204">
        <v>0</v>
      </c>
      <c r="BY570" s="204">
        <v>0</v>
      </c>
      <c r="BZ570" s="204">
        <v>0</v>
      </c>
      <c r="CA570" s="204">
        <v>0</v>
      </c>
      <c r="CB570" s="204">
        <v>3835</v>
      </c>
      <c r="CC570" s="205">
        <f t="shared" si="76"/>
        <v>1345148.85</v>
      </c>
      <c r="CD570" s="288"/>
      <c r="CE570" s="288"/>
      <c r="CF570" s="288"/>
      <c r="CG570" s="288"/>
      <c r="CH570" s="288"/>
      <c r="CI570" s="288"/>
    </row>
    <row r="571" spans="1:87" s="293" customFormat="1">
      <c r="A571" s="323"/>
      <c r="B571" s="322"/>
      <c r="C571" s="306"/>
      <c r="D571" s="306"/>
      <c r="E571" s="306"/>
      <c r="F571" s="324" t="s">
        <v>1627</v>
      </c>
      <c r="G571" s="325" t="s">
        <v>85</v>
      </c>
      <c r="H571" s="204">
        <v>35123</v>
      </c>
      <c r="I571" s="204">
        <v>0</v>
      </c>
      <c r="J571" s="204">
        <v>0</v>
      </c>
      <c r="K571" s="204">
        <v>0</v>
      </c>
      <c r="L571" s="204">
        <v>0</v>
      </c>
      <c r="M571" s="204">
        <v>0</v>
      </c>
      <c r="N571" s="204">
        <v>0</v>
      </c>
      <c r="O571" s="204">
        <v>0</v>
      </c>
      <c r="P571" s="204">
        <v>0</v>
      </c>
      <c r="Q571" s="204">
        <v>0</v>
      </c>
      <c r="R571" s="204">
        <v>0</v>
      </c>
      <c r="S571" s="204">
        <v>0</v>
      </c>
      <c r="T571" s="204">
        <v>0</v>
      </c>
      <c r="U571" s="204">
        <v>0</v>
      </c>
      <c r="V571" s="204">
        <v>0</v>
      </c>
      <c r="W571" s="204">
        <v>0</v>
      </c>
      <c r="X571" s="204">
        <v>99750</v>
      </c>
      <c r="Y571" s="204">
        <v>9148.5</v>
      </c>
      <c r="Z571" s="204">
        <v>0</v>
      </c>
      <c r="AA571" s="204">
        <v>0</v>
      </c>
      <c r="AB571" s="204">
        <v>0</v>
      </c>
      <c r="AC571" s="204">
        <v>568122.63</v>
      </c>
      <c r="AD571" s="204">
        <v>0</v>
      </c>
      <c r="AE571" s="204">
        <v>274313.21999999997</v>
      </c>
      <c r="AF571" s="204">
        <v>0</v>
      </c>
      <c r="AG571" s="204">
        <v>840</v>
      </c>
      <c r="AH571" s="204">
        <v>70710</v>
      </c>
      <c r="AI571" s="204">
        <v>0</v>
      </c>
      <c r="AJ571" s="204">
        <v>0</v>
      </c>
      <c r="AK571" s="204">
        <v>1950</v>
      </c>
      <c r="AL571" s="204">
        <v>0</v>
      </c>
      <c r="AM571" s="204">
        <v>37250</v>
      </c>
      <c r="AN571" s="204">
        <v>0</v>
      </c>
      <c r="AO571" s="204">
        <v>0</v>
      </c>
      <c r="AP571" s="204">
        <v>0</v>
      </c>
      <c r="AQ571" s="204">
        <v>0</v>
      </c>
      <c r="AR571" s="204">
        <v>0</v>
      </c>
      <c r="AS571" s="204">
        <v>0</v>
      </c>
      <c r="AT571" s="204">
        <v>0</v>
      </c>
      <c r="AU571" s="204">
        <v>0</v>
      </c>
      <c r="AV571" s="204">
        <v>0</v>
      </c>
      <c r="AW571" s="204">
        <v>0</v>
      </c>
      <c r="AX571" s="204">
        <v>0</v>
      </c>
      <c r="AY571" s="204">
        <v>507</v>
      </c>
      <c r="AZ571" s="204">
        <v>0</v>
      </c>
      <c r="BA571" s="204">
        <v>0</v>
      </c>
      <c r="BB571" s="204">
        <v>0</v>
      </c>
      <c r="BC571" s="204">
        <v>0</v>
      </c>
      <c r="BD571" s="204">
        <v>200080</v>
      </c>
      <c r="BE571" s="204">
        <v>0</v>
      </c>
      <c r="BF571" s="204">
        <v>0</v>
      </c>
      <c r="BG571" s="204">
        <v>0</v>
      </c>
      <c r="BH571" s="204">
        <v>0</v>
      </c>
      <c r="BI571" s="204">
        <v>430735</v>
      </c>
      <c r="BJ571" s="204">
        <v>0</v>
      </c>
      <c r="BK571" s="204">
        <v>0</v>
      </c>
      <c r="BL571" s="204">
        <v>0</v>
      </c>
      <c r="BM571" s="204">
        <v>138260</v>
      </c>
      <c r="BN571" s="204">
        <v>0</v>
      </c>
      <c r="BO571" s="204">
        <v>152510</v>
      </c>
      <c r="BP571" s="204">
        <v>107214.5</v>
      </c>
      <c r="BQ571" s="204">
        <v>0</v>
      </c>
      <c r="BR571" s="204">
        <v>0</v>
      </c>
      <c r="BS571" s="204">
        <v>0</v>
      </c>
      <c r="BT571" s="204">
        <v>0</v>
      </c>
      <c r="BU571" s="204">
        <v>24450</v>
      </c>
      <c r="BV571" s="204">
        <v>0</v>
      </c>
      <c r="BW571" s="204">
        <v>16740</v>
      </c>
      <c r="BX571" s="204">
        <v>0</v>
      </c>
      <c r="BY571" s="204">
        <v>30840.48</v>
      </c>
      <c r="BZ571" s="204">
        <v>1950</v>
      </c>
      <c r="CA571" s="204">
        <v>9495</v>
      </c>
      <c r="CB571" s="204">
        <v>97400</v>
      </c>
      <c r="CC571" s="205">
        <f t="shared" si="76"/>
        <v>2307389.33</v>
      </c>
      <c r="CD571" s="288"/>
      <c r="CE571" s="288"/>
      <c r="CF571" s="288"/>
      <c r="CG571" s="288"/>
      <c r="CH571" s="288"/>
      <c r="CI571" s="288"/>
    </row>
    <row r="572" spans="1:87" s="293" customFormat="1">
      <c r="A572" s="323"/>
      <c r="B572" s="322"/>
      <c r="C572" s="306"/>
      <c r="D572" s="306"/>
      <c r="E572" s="306"/>
      <c r="F572" s="324" t="s">
        <v>1366</v>
      </c>
      <c r="G572" s="325" t="s">
        <v>77</v>
      </c>
      <c r="H572" s="204">
        <v>7103368.3600000003</v>
      </c>
      <c r="I572" s="204">
        <v>37229</v>
      </c>
      <c r="J572" s="204">
        <v>212818.75</v>
      </c>
      <c r="K572" s="204">
        <v>83000</v>
      </c>
      <c r="L572" s="204">
        <v>50222.49</v>
      </c>
      <c r="M572" s="204">
        <v>89924.3</v>
      </c>
      <c r="N572" s="204">
        <v>790935.73</v>
      </c>
      <c r="O572" s="204">
        <v>142715.59</v>
      </c>
      <c r="P572" s="204">
        <v>3421</v>
      </c>
      <c r="Q572" s="204">
        <v>326570.62</v>
      </c>
      <c r="R572" s="204">
        <v>32126.18</v>
      </c>
      <c r="S572" s="204">
        <v>98817.45</v>
      </c>
      <c r="T572" s="204">
        <v>73303.7</v>
      </c>
      <c r="U572" s="204">
        <v>907383.57</v>
      </c>
      <c r="V572" s="204">
        <v>38070.33</v>
      </c>
      <c r="W572" s="204">
        <v>79248</v>
      </c>
      <c r="X572" s="204">
        <v>43463.65</v>
      </c>
      <c r="Y572" s="204">
        <v>112366.19</v>
      </c>
      <c r="Z572" s="204">
        <v>424933.74</v>
      </c>
      <c r="AA572" s="204">
        <v>10630</v>
      </c>
      <c r="AB572" s="204">
        <v>303652.09000000003</v>
      </c>
      <c r="AC572" s="204">
        <v>439586.92</v>
      </c>
      <c r="AD572" s="204">
        <v>61732.959999999999</v>
      </c>
      <c r="AE572" s="204">
        <v>138853.04</v>
      </c>
      <c r="AF572" s="204">
        <v>60204.9</v>
      </c>
      <c r="AG572" s="204">
        <v>28594.080000000002</v>
      </c>
      <c r="AH572" s="204">
        <v>60902.35</v>
      </c>
      <c r="AI572" s="204">
        <v>991170.91</v>
      </c>
      <c r="AJ572" s="204">
        <v>19374.5</v>
      </c>
      <c r="AK572" s="204">
        <v>77409</v>
      </c>
      <c r="AL572" s="204">
        <v>25425</v>
      </c>
      <c r="AM572" s="204">
        <v>103074</v>
      </c>
      <c r="AN572" s="204">
        <v>95827</v>
      </c>
      <c r="AO572" s="204">
        <v>121804</v>
      </c>
      <c r="AP572" s="204">
        <v>78379.039999999994</v>
      </c>
      <c r="AQ572" s="204">
        <v>116559.65</v>
      </c>
      <c r="AR572" s="204">
        <v>129918.25</v>
      </c>
      <c r="AS572" s="204">
        <v>145043</v>
      </c>
      <c r="AT572" s="204">
        <v>51292</v>
      </c>
      <c r="AU572" s="204">
        <v>271486.15000000002</v>
      </c>
      <c r="AV572" s="204">
        <v>68712.52</v>
      </c>
      <c r="AW572" s="204">
        <v>144778.29999999999</v>
      </c>
      <c r="AX572" s="204">
        <v>106258</v>
      </c>
      <c r="AY572" s="204">
        <v>18703.5</v>
      </c>
      <c r="AZ572" s="204">
        <v>27678</v>
      </c>
      <c r="BA572" s="204">
        <v>68061</v>
      </c>
      <c r="BB572" s="204">
        <v>386109.22</v>
      </c>
      <c r="BC572" s="204">
        <v>210661.69</v>
      </c>
      <c r="BD572" s="204">
        <v>357715.17</v>
      </c>
      <c r="BE572" s="204">
        <v>124245.26</v>
      </c>
      <c r="BF572" s="204">
        <v>229733.11</v>
      </c>
      <c r="BG572" s="204">
        <v>50306.6</v>
      </c>
      <c r="BH572" s="204">
        <v>61225.550300000003</v>
      </c>
      <c r="BI572" s="204">
        <v>358663.18</v>
      </c>
      <c r="BJ572" s="204">
        <v>166124.9</v>
      </c>
      <c r="BK572" s="204">
        <v>36838.239999999998</v>
      </c>
      <c r="BL572" s="204">
        <v>33329.160000000003</v>
      </c>
      <c r="BM572" s="204">
        <v>777696.79</v>
      </c>
      <c r="BN572" s="204">
        <v>478005.39</v>
      </c>
      <c r="BO572" s="204">
        <v>59700.3</v>
      </c>
      <c r="BP572" s="204">
        <v>74055.199999999997</v>
      </c>
      <c r="BQ572" s="204">
        <v>44860.25</v>
      </c>
      <c r="BR572" s="204">
        <v>43298.44</v>
      </c>
      <c r="BS572" s="204">
        <v>299760.98</v>
      </c>
      <c r="BT572" s="204">
        <v>411437.48</v>
      </c>
      <c r="BU572" s="204">
        <v>147512</v>
      </c>
      <c r="BV572" s="204">
        <v>194566.5</v>
      </c>
      <c r="BW572" s="204">
        <v>103899.67</v>
      </c>
      <c r="BX572" s="204">
        <v>117397.43</v>
      </c>
      <c r="BY572" s="204">
        <v>269391.90000000002</v>
      </c>
      <c r="BZ572" s="204">
        <v>102767.96</v>
      </c>
      <c r="CA572" s="204">
        <v>184499.21</v>
      </c>
      <c r="CB572" s="204">
        <v>134384.20000000001</v>
      </c>
      <c r="CC572" s="205">
        <f t="shared" si="76"/>
        <v>19873214.590300001</v>
      </c>
      <c r="CD572" s="288"/>
      <c r="CE572" s="288"/>
      <c r="CF572" s="288"/>
      <c r="CG572" s="288"/>
      <c r="CH572" s="288"/>
      <c r="CI572" s="288"/>
    </row>
    <row r="573" spans="1:87" s="293" customFormat="1">
      <c r="A573" s="323"/>
      <c r="B573" s="322"/>
      <c r="C573" s="306"/>
      <c r="D573" s="306"/>
      <c r="E573" s="306"/>
      <c r="F573" s="324" t="s">
        <v>1367</v>
      </c>
      <c r="G573" s="325" t="s">
        <v>78</v>
      </c>
      <c r="H573" s="204">
        <v>0</v>
      </c>
      <c r="I573" s="204">
        <v>0</v>
      </c>
      <c r="J573" s="204">
        <v>0</v>
      </c>
      <c r="K573" s="204">
        <v>0</v>
      </c>
      <c r="L573" s="204">
        <v>0</v>
      </c>
      <c r="M573" s="204">
        <v>0</v>
      </c>
      <c r="N573" s="204">
        <v>0</v>
      </c>
      <c r="O573" s="204">
        <v>0</v>
      </c>
      <c r="P573" s="204">
        <v>0</v>
      </c>
      <c r="Q573" s="204">
        <v>0</v>
      </c>
      <c r="R573" s="204">
        <v>0</v>
      </c>
      <c r="S573" s="204">
        <v>0</v>
      </c>
      <c r="T573" s="204">
        <v>0</v>
      </c>
      <c r="U573" s="204">
        <v>0</v>
      </c>
      <c r="V573" s="204">
        <v>0</v>
      </c>
      <c r="W573" s="204">
        <v>0</v>
      </c>
      <c r="X573" s="204">
        <v>0</v>
      </c>
      <c r="Y573" s="204">
        <v>0</v>
      </c>
      <c r="Z573" s="204">
        <v>0</v>
      </c>
      <c r="AA573" s="204">
        <v>0</v>
      </c>
      <c r="AB573" s="204">
        <v>0</v>
      </c>
      <c r="AC573" s="204">
        <v>0</v>
      </c>
      <c r="AD573" s="204">
        <v>0</v>
      </c>
      <c r="AE573" s="204">
        <v>0</v>
      </c>
      <c r="AF573" s="204">
        <v>0</v>
      </c>
      <c r="AG573" s="204">
        <v>0</v>
      </c>
      <c r="AH573" s="204">
        <v>0</v>
      </c>
      <c r="AI573" s="204">
        <v>0</v>
      </c>
      <c r="AJ573" s="204">
        <v>0</v>
      </c>
      <c r="AK573" s="204">
        <v>0</v>
      </c>
      <c r="AL573" s="204">
        <v>0</v>
      </c>
      <c r="AM573" s="204">
        <v>0</v>
      </c>
      <c r="AN573" s="204">
        <v>0</v>
      </c>
      <c r="AO573" s="204">
        <v>0</v>
      </c>
      <c r="AP573" s="204">
        <v>0</v>
      </c>
      <c r="AQ573" s="204">
        <v>0</v>
      </c>
      <c r="AR573" s="204">
        <v>0</v>
      </c>
      <c r="AS573" s="204">
        <v>0</v>
      </c>
      <c r="AT573" s="204">
        <v>0</v>
      </c>
      <c r="AU573" s="204">
        <v>0</v>
      </c>
      <c r="AV573" s="204">
        <v>0</v>
      </c>
      <c r="AW573" s="204">
        <v>0</v>
      </c>
      <c r="AX573" s="204">
        <v>0</v>
      </c>
      <c r="AY573" s="204">
        <v>0</v>
      </c>
      <c r="AZ573" s="204">
        <v>0</v>
      </c>
      <c r="BA573" s="204">
        <v>0</v>
      </c>
      <c r="BB573" s="204">
        <v>0</v>
      </c>
      <c r="BC573" s="204">
        <v>0</v>
      </c>
      <c r="BD573" s="204">
        <v>0</v>
      </c>
      <c r="BE573" s="204">
        <v>0</v>
      </c>
      <c r="BF573" s="204">
        <v>0</v>
      </c>
      <c r="BG573" s="204">
        <v>0</v>
      </c>
      <c r="BH573" s="204">
        <v>0</v>
      </c>
      <c r="BI573" s="204">
        <v>0</v>
      </c>
      <c r="BJ573" s="204">
        <v>0</v>
      </c>
      <c r="BK573" s="204">
        <v>0</v>
      </c>
      <c r="BL573" s="204">
        <v>0</v>
      </c>
      <c r="BM573" s="204">
        <v>0</v>
      </c>
      <c r="BN573" s="204">
        <v>0</v>
      </c>
      <c r="BO573" s="204">
        <v>0</v>
      </c>
      <c r="BP573" s="204">
        <v>0</v>
      </c>
      <c r="BQ573" s="204">
        <v>0</v>
      </c>
      <c r="BR573" s="204">
        <v>0</v>
      </c>
      <c r="BS573" s="204">
        <v>0</v>
      </c>
      <c r="BT573" s="204">
        <v>5070</v>
      </c>
      <c r="BU573" s="204">
        <v>0</v>
      </c>
      <c r="BV573" s="204">
        <v>0</v>
      </c>
      <c r="BW573" s="204">
        <v>0</v>
      </c>
      <c r="BX573" s="204">
        <v>0</v>
      </c>
      <c r="BY573" s="204">
        <v>0</v>
      </c>
      <c r="BZ573" s="204">
        <v>0</v>
      </c>
      <c r="CA573" s="204">
        <v>0</v>
      </c>
      <c r="CB573" s="204">
        <v>370</v>
      </c>
      <c r="CC573" s="205">
        <f t="shared" si="76"/>
        <v>5440</v>
      </c>
      <c r="CD573" s="288"/>
      <c r="CE573" s="288"/>
      <c r="CF573" s="288"/>
      <c r="CG573" s="288"/>
      <c r="CH573" s="288"/>
      <c r="CI573" s="288"/>
    </row>
    <row r="574" spans="1:87" s="293" customFormat="1">
      <c r="A574" s="323"/>
      <c r="B574" s="322"/>
      <c r="C574" s="306"/>
      <c r="D574" s="306"/>
      <c r="E574" s="306"/>
      <c r="F574" s="324" t="s">
        <v>1368</v>
      </c>
      <c r="G574" s="325" t="s">
        <v>79</v>
      </c>
      <c r="H574" s="204">
        <v>0</v>
      </c>
      <c r="I574" s="204">
        <v>0</v>
      </c>
      <c r="J574" s="204">
        <v>0</v>
      </c>
      <c r="K574" s="204">
        <v>0</v>
      </c>
      <c r="L574" s="204">
        <v>0</v>
      </c>
      <c r="M574" s="204">
        <v>0</v>
      </c>
      <c r="N574" s="204">
        <v>0</v>
      </c>
      <c r="O574" s="204">
        <v>0</v>
      </c>
      <c r="P574" s="204">
        <v>0</v>
      </c>
      <c r="Q574" s="204">
        <v>0</v>
      </c>
      <c r="R574" s="204">
        <v>0</v>
      </c>
      <c r="S574" s="204">
        <v>0</v>
      </c>
      <c r="T574" s="204">
        <v>0</v>
      </c>
      <c r="U574" s="204">
        <v>0</v>
      </c>
      <c r="V574" s="204">
        <v>463.18</v>
      </c>
      <c r="W574" s="204">
        <v>0</v>
      </c>
      <c r="X574" s="204">
        <v>0</v>
      </c>
      <c r="Y574" s="204">
        <v>0</v>
      </c>
      <c r="Z574" s="204">
        <v>0</v>
      </c>
      <c r="AA574" s="204">
        <v>0</v>
      </c>
      <c r="AB574" s="204">
        <v>0</v>
      </c>
      <c r="AC574" s="204">
        <v>0</v>
      </c>
      <c r="AD574" s="204">
        <v>0</v>
      </c>
      <c r="AE574" s="204">
        <v>0</v>
      </c>
      <c r="AF574" s="204">
        <v>0</v>
      </c>
      <c r="AG574" s="204">
        <v>0</v>
      </c>
      <c r="AH574" s="204">
        <v>0</v>
      </c>
      <c r="AI574" s="204">
        <v>0</v>
      </c>
      <c r="AJ574" s="204">
        <v>0</v>
      </c>
      <c r="AK574" s="204">
        <v>0</v>
      </c>
      <c r="AL574" s="204">
        <v>0</v>
      </c>
      <c r="AM574" s="204">
        <v>18700</v>
      </c>
      <c r="AN574" s="204">
        <v>13764</v>
      </c>
      <c r="AO574" s="204">
        <v>0</v>
      </c>
      <c r="AP574" s="204">
        <v>0</v>
      </c>
      <c r="AQ574" s="204">
        <v>0</v>
      </c>
      <c r="AR574" s="204">
        <v>0</v>
      </c>
      <c r="AS574" s="204">
        <v>0</v>
      </c>
      <c r="AT574" s="204">
        <v>0</v>
      </c>
      <c r="AU574" s="204">
        <v>36150</v>
      </c>
      <c r="AV574" s="204">
        <v>0</v>
      </c>
      <c r="AW574" s="204">
        <v>0</v>
      </c>
      <c r="AX574" s="204">
        <v>0</v>
      </c>
      <c r="AY574" s="204">
        <v>0</v>
      </c>
      <c r="AZ574" s="204">
        <v>0</v>
      </c>
      <c r="BA574" s="204">
        <v>0</v>
      </c>
      <c r="BB574" s="204">
        <v>0</v>
      </c>
      <c r="BC574" s="204">
        <v>0</v>
      </c>
      <c r="BD574" s="204">
        <v>0</v>
      </c>
      <c r="BE574" s="204">
        <v>0</v>
      </c>
      <c r="BF574" s="204">
        <v>0</v>
      </c>
      <c r="BG574" s="204">
        <v>0</v>
      </c>
      <c r="BH574" s="204">
        <v>0</v>
      </c>
      <c r="BI574" s="204">
        <v>0</v>
      </c>
      <c r="BJ574" s="204">
        <v>3660</v>
      </c>
      <c r="BK574" s="204">
        <v>0</v>
      </c>
      <c r="BL574" s="204">
        <v>0</v>
      </c>
      <c r="BM574" s="204">
        <v>0</v>
      </c>
      <c r="BN574" s="204">
        <v>0</v>
      </c>
      <c r="BO574" s="204">
        <v>0</v>
      </c>
      <c r="BP574" s="204">
        <v>12659.8</v>
      </c>
      <c r="BQ574" s="204">
        <v>0</v>
      </c>
      <c r="BR574" s="204">
        <v>0</v>
      </c>
      <c r="BS574" s="204">
        <v>0</v>
      </c>
      <c r="BT574" s="204">
        <v>0</v>
      </c>
      <c r="BU574" s="204">
        <v>0</v>
      </c>
      <c r="BV574" s="204">
        <v>8514.43</v>
      </c>
      <c r="BW574" s="204">
        <v>0</v>
      </c>
      <c r="BX574" s="204">
        <v>0</v>
      </c>
      <c r="BY574" s="204">
        <v>0</v>
      </c>
      <c r="BZ574" s="204">
        <v>436.8</v>
      </c>
      <c r="CA574" s="204">
        <v>0</v>
      </c>
      <c r="CB574" s="204">
        <v>0</v>
      </c>
      <c r="CC574" s="205">
        <f t="shared" si="76"/>
        <v>94348.21</v>
      </c>
      <c r="CD574" s="288"/>
      <c r="CE574" s="288"/>
      <c r="CF574" s="288"/>
      <c r="CG574" s="288"/>
      <c r="CH574" s="288"/>
      <c r="CI574" s="288"/>
    </row>
    <row r="575" spans="1:87" s="293" customFormat="1">
      <c r="A575" s="323"/>
      <c r="B575" s="322"/>
      <c r="C575" s="306"/>
      <c r="D575" s="306"/>
      <c r="E575" s="306"/>
      <c r="F575" s="324" t="s">
        <v>1369</v>
      </c>
      <c r="G575" s="325" t="s">
        <v>80</v>
      </c>
      <c r="H575" s="204">
        <v>39613.24</v>
      </c>
      <c r="I575" s="204">
        <v>3529</v>
      </c>
      <c r="J575" s="204">
        <v>63065.8</v>
      </c>
      <c r="K575" s="204">
        <v>0</v>
      </c>
      <c r="L575" s="204">
        <v>0</v>
      </c>
      <c r="M575" s="204">
        <v>0</v>
      </c>
      <c r="N575" s="204">
        <v>42985.08</v>
      </c>
      <c r="O575" s="204">
        <v>0</v>
      </c>
      <c r="P575" s="204">
        <v>1056</v>
      </c>
      <c r="Q575" s="204">
        <v>0</v>
      </c>
      <c r="R575" s="204">
        <v>0</v>
      </c>
      <c r="S575" s="204">
        <v>0</v>
      </c>
      <c r="T575" s="204">
        <v>0</v>
      </c>
      <c r="U575" s="204">
        <v>46174.31</v>
      </c>
      <c r="V575" s="204">
        <v>5389.02</v>
      </c>
      <c r="W575" s="204">
        <v>1800</v>
      </c>
      <c r="X575" s="204">
        <v>0</v>
      </c>
      <c r="Y575" s="204">
        <v>0</v>
      </c>
      <c r="Z575" s="204">
        <v>0</v>
      </c>
      <c r="AA575" s="204">
        <v>0</v>
      </c>
      <c r="AB575" s="204">
        <v>10835.66</v>
      </c>
      <c r="AC575" s="204">
        <v>63617.62</v>
      </c>
      <c r="AD575" s="204">
        <v>0</v>
      </c>
      <c r="AE575" s="204">
        <v>0</v>
      </c>
      <c r="AF575" s="204">
        <v>15033.37</v>
      </c>
      <c r="AG575" s="204">
        <v>10295.86</v>
      </c>
      <c r="AH575" s="204">
        <v>1800</v>
      </c>
      <c r="AI575" s="204">
        <v>1014227</v>
      </c>
      <c r="AJ575" s="204">
        <v>3107.49</v>
      </c>
      <c r="AK575" s="204">
        <v>0</v>
      </c>
      <c r="AL575" s="204">
        <v>10324</v>
      </c>
      <c r="AM575" s="204">
        <v>11102</v>
      </c>
      <c r="AN575" s="204">
        <v>2450</v>
      </c>
      <c r="AO575" s="204">
        <v>19075</v>
      </c>
      <c r="AP575" s="204">
        <v>2530.5</v>
      </c>
      <c r="AQ575" s="204">
        <v>761</v>
      </c>
      <c r="AR575" s="204">
        <v>11629</v>
      </c>
      <c r="AS575" s="204">
        <v>10109.200000000001</v>
      </c>
      <c r="AT575" s="204">
        <v>2259</v>
      </c>
      <c r="AU575" s="204">
        <v>1525330.4</v>
      </c>
      <c r="AV575" s="204">
        <v>3763</v>
      </c>
      <c r="AW575" s="204">
        <v>0</v>
      </c>
      <c r="AX575" s="204">
        <v>1875</v>
      </c>
      <c r="AY575" s="204">
        <v>68</v>
      </c>
      <c r="AZ575" s="204">
        <v>7569.5</v>
      </c>
      <c r="BA575" s="204">
        <v>1330</v>
      </c>
      <c r="BB575" s="204">
        <v>80664</v>
      </c>
      <c r="BC575" s="204">
        <v>4521.24</v>
      </c>
      <c r="BD575" s="204">
        <v>27312.5</v>
      </c>
      <c r="BE575" s="204">
        <v>18952.8</v>
      </c>
      <c r="BF575" s="204">
        <v>0</v>
      </c>
      <c r="BG575" s="204">
        <v>13447.8</v>
      </c>
      <c r="BH575" s="204">
        <v>3924.5102999999999</v>
      </c>
      <c r="BI575" s="204">
        <v>0</v>
      </c>
      <c r="BJ575" s="204">
        <v>45702.43</v>
      </c>
      <c r="BK575" s="204">
        <v>4203</v>
      </c>
      <c r="BL575" s="204">
        <v>0</v>
      </c>
      <c r="BM575" s="204">
        <v>0</v>
      </c>
      <c r="BN575" s="204">
        <v>126659.4</v>
      </c>
      <c r="BO575" s="204">
        <v>0</v>
      </c>
      <c r="BP575" s="204">
        <v>3400</v>
      </c>
      <c r="BQ575" s="204">
        <v>0</v>
      </c>
      <c r="BR575" s="204">
        <v>7288.41</v>
      </c>
      <c r="BS575" s="204">
        <v>0</v>
      </c>
      <c r="BT575" s="204">
        <v>16252.38</v>
      </c>
      <c r="BU575" s="204">
        <v>8016</v>
      </c>
      <c r="BV575" s="204">
        <v>1170</v>
      </c>
      <c r="BW575" s="204">
        <v>32797</v>
      </c>
      <c r="BX575" s="204">
        <v>0</v>
      </c>
      <c r="BY575" s="204">
        <v>15922.27</v>
      </c>
      <c r="BZ575" s="204">
        <v>83885</v>
      </c>
      <c r="CA575" s="204">
        <v>12853.8</v>
      </c>
      <c r="CB575" s="204">
        <v>6203.2</v>
      </c>
      <c r="CC575" s="205">
        <f t="shared" si="76"/>
        <v>3445880.7903</v>
      </c>
      <c r="CD575" s="288"/>
      <c r="CE575" s="288"/>
      <c r="CF575" s="288"/>
      <c r="CG575" s="288"/>
      <c r="CH575" s="288"/>
      <c r="CI575" s="288"/>
    </row>
    <row r="576" spans="1:87" s="293" customFormat="1">
      <c r="A576" s="323"/>
      <c r="B576" s="322"/>
      <c r="C576" s="306"/>
      <c r="D576" s="306"/>
      <c r="E576" s="306"/>
      <c r="F576" s="324" t="s">
        <v>1370</v>
      </c>
      <c r="G576" s="325" t="s">
        <v>81</v>
      </c>
      <c r="H576" s="204">
        <v>25939.14</v>
      </c>
      <c r="I576" s="204">
        <v>0</v>
      </c>
      <c r="J576" s="204">
        <v>0</v>
      </c>
      <c r="K576" s="204">
        <v>0</v>
      </c>
      <c r="L576" s="204">
        <v>0</v>
      </c>
      <c r="M576" s="204">
        <v>0</v>
      </c>
      <c r="N576" s="204">
        <v>827</v>
      </c>
      <c r="O576" s="204">
        <v>0</v>
      </c>
      <c r="P576" s="204">
        <v>0</v>
      </c>
      <c r="Q576" s="204">
        <v>0</v>
      </c>
      <c r="R576" s="204">
        <v>0</v>
      </c>
      <c r="S576" s="204">
        <v>0</v>
      </c>
      <c r="T576" s="204">
        <v>0</v>
      </c>
      <c r="U576" s="204">
        <v>7056.65</v>
      </c>
      <c r="V576" s="204">
        <v>0</v>
      </c>
      <c r="W576" s="204">
        <v>0</v>
      </c>
      <c r="X576" s="204">
        <v>0</v>
      </c>
      <c r="Y576" s="204">
        <v>0</v>
      </c>
      <c r="Z576" s="204">
        <v>0</v>
      </c>
      <c r="AA576" s="204">
        <v>0</v>
      </c>
      <c r="AB576" s="204">
        <v>1145</v>
      </c>
      <c r="AC576" s="204">
        <v>0</v>
      </c>
      <c r="AD576" s="204">
        <v>0</v>
      </c>
      <c r="AE576" s="204">
        <v>0</v>
      </c>
      <c r="AF576" s="204">
        <v>12966</v>
      </c>
      <c r="AG576" s="204">
        <v>0</v>
      </c>
      <c r="AH576" s="204">
        <v>0</v>
      </c>
      <c r="AI576" s="204">
        <v>0</v>
      </c>
      <c r="AJ576" s="204">
        <v>0</v>
      </c>
      <c r="AK576" s="204">
        <v>0</v>
      </c>
      <c r="AL576" s="204">
        <v>0</v>
      </c>
      <c r="AM576" s="204">
        <v>2700</v>
      </c>
      <c r="AN576" s="204">
        <v>0</v>
      </c>
      <c r="AO576" s="204">
        <v>0</v>
      </c>
      <c r="AP576" s="204">
        <v>0</v>
      </c>
      <c r="AQ576" s="204">
        <v>0</v>
      </c>
      <c r="AR576" s="204">
        <v>0</v>
      </c>
      <c r="AS576" s="204">
        <v>0</v>
      </c>
      <c r="AT576" s="204">
        <v>0</v>
      </c>
      <c r="AU576" s="204">
        <v>0</v>
      </c>
      <c r="AV576" s="204">
        <v>0</v>
      </c>
      <c r="AW576" s="204">
        <v>0</v>
      </c>
      <c r="AX576" s="204">
        <v>0</v>
      </c>
      <c r="AY576" s="204">
        <v>0</v>
      </c>
      <c r="AZ576" s="204">
        <v>0</v>
      </c>
      <c r="BA576" s="204">
        <v>0</v>
      </c>
      <c r="BB576" s="204">
        <v>10786</v>
      </c>
      <c r="BC576" s="204">
        <v>0</v>
      </c>
      <c r="BD576" s="204">
        <v>0</v>
      </c>
      <c r="BE576" s="204">
        <v>0</v>
      </c>
      <c r="BF576" s="204">
        <v>0</v>
      </c>
      <c r="BG576" s="204">
        <v>0</v>
      </c>
      <c r="BH576" s="204">
        <v>0</v>
      </c>
      <c r="BI576" s="204">
        <v>0</v>
      </c>
      <c r="BJ576" s="204">
        <v>47200</v>
      </c>
      <c r="BK576" s="204">
        <v>0</v>
      </c>
      <c r="BL576" s="204">
        <v>0</v>
      </c>
      <c r="BM576" s="204">
        <v>0</v>
      </c>
      <c r="BN576" s="204">
        <v>0</v>
      </c>
      <c r="BO576" s="204">
        <v>0</v>
      </c>
      <c r="BP576" s="204">
        <v>4620</v>
      </c>
      <c r="BQ576" s="204">
        <v>0</v>
      </c>
      <c r="BR576" s="204">
        <v>0</v>
      </c>
      <c r="BS576" s="204">
        <v>0</v>
      </c>
      <c r="BT576" s="204">
        <v>0</v>
      </c>
      <c r="BU576" s="204">
        <v>0</v>
      </c>
      <c r="BV576" s="204">
        <v>0</v>
      </c>
      <c r="BW576" s="204">
        <v>70312</v>
      </c>
      <c r="BX576" s="204">
        <v>0</v>
      </c>
      <c r="BY576" s="204">
        <v>4073</v>
      </c>
      <c r="BZ576" s="204">
        <v>21566.67</v>
      </c>
      <c r="CA576" s="204">
        <v>0</v>
      </c>
      <c r="CB576" s="204">
        <v>0</v>
      </c>
      <c r="CC576" s="205">
        <f t="shared" si="76"/>
        <v>209191.46000000002</v>
      </c>
      <c r="CD576" s="288"/>
      <c r="CE576" s="288"/>
      <c r="CF576" s="288"/>
      <c r="CG576" s="288"/>
      <c r="CH576" s="288"/>
      <c r="CI576" s="288"/>
    </row>
    <row r="577" spans="1:87" s="293" customFormat="1">
      <c r="A577" s="323"/>
      <c r="B577" s="322"/>
      <c r="C577" s="306"/>
      <c r="D577" s="306"/>
      <c r="E577" s="306"/>
      <c r="F577" s="324" t="s">
        <v>1371</v>
      </c>
      <c r="G577" s="325" t="s">
        <v>82</v>
      </c>
      <c r="H577" s="204">
        <v>435343.86</v>
      </c>
      <c r="I577" s="204">
        <v>0</v>
      </c>
      <c r="J577" s="204">
        <v>199494.39999999999</v>
      </c>
      <c r="K577" s="204">
        <v>26173.25</v>
      </c>
      <c r="L577" s="204">
        <v>1702.37</v>
      </c>
      <c r="M577" s="204">
        <v>30205.87</v>
      </c>
      <c r="N577" s="204">
        <v>931470.1</v>
      </c>
      <c r="O577" s="204">
        <v>47704.6</v>
      </c>
      <c r="P577" s="204">
        <v>16220</v>
      </c>
      <c r="Q577" s="204">
        <v>189213.72</v>
      </c>
      <c r="R577" s="204">
        <v>15078</v>
      </c>
      <c r="S577" s="204">
        <v>191890.1</v>
      </c>
      <c r="T577" s="204">
        <v>80196.2</v>
      </c>
      <c r="U577" s="204">
        <v>180982.5</v>
      </c>
      <c r="V577" s="204">
        <v>0</v>
      </c>
      <c r="W577" s="204">
        <v>0</v>
      </c>
      <c r="X577" s="204">
        <v>94560</v>
      </c>
      <c r="Y577" s="204">
        <v>201466</v>
      </c>
      <c r="Z577" s="204">
        <v>0</v>
      </c>
      <c r="AA577" s="204">
        <v>2850</v>
      </c>
      <c r="AB577" s="204">
        <v>239188.51</v>
      </c>
      <c r="AC577" s="204">
        <v>56336.1</v>
      </c>
      <c r="AD577" s="204">
        <v>0</v>
      </c>
      <c r="AE577" s="204">
        <v>148989.1</v>
      </c>
      <c r="AF577" s="204">
        <v>112205.69</v>
      </c>
      <c r="AG577" s="204">
        <v>59202.9</v>
      </c>
      <c r="AH577" s="204">
        <v>30020</v>
      </c>
      <c r="AI577" s="204">
        <v>173492</v>
      </c>
      <c r="AJ577" s="204">
        <v>96088</v>
      </c>
      <c r="AK577" s="204">
        <v>80999</v>
      </c>
      <c r="AL577" s="204">
        <v>64006</v>
      </c>
      <c r="AM577" s="204">
        <v>111913</v>
      </c>
      <c r="AN577" s="204">
        <v>193490</v>
      </c>
      <c r="AO577" s="204">
        <v>22616</v>
      </c>
      <c r="AP577" s="204">
        <v>40420</v>
      </c>
      <c r="AQ577" s="204">
        <v>146498</v>
      </c>
      <c r="AR577" s="204">
        <v>71597</v>
      </c>
      <c r="AS577" s="204">
        <v>71717</v>
      </c>
      <c r="AT577" s="204">
        <v>43509</v>
      </c>
      <c r="AU577" s="204">
        <v>136760</v>
      </c>
      <c r="AV577" s="204">
        <v>27235.5</v>
      </c>
      <c r="AW577" s="204">
        <v>32290</v>
      </c>
      <c r="AX577" s="204">
        <v>31210</v>
      </c>
      <c r="AY577" s="204">
        <v>10610</v>
      </c>
      <c r="AZ577" s="204">
        <v>65910</v>
      </c>
      <c r="BA577" s="204">
        <v>6950</v>
      </c>
      <c r="BB577" s="204">
        <v>2511115.9500000002</v>
      </c>
      <c r="BC577" s="204">
        <v>26050</v>
      </c>
      <c r="BD577" s="204">
        <v>76269.5</v>
      </c>
      <c r="BE577" s="204">
        <v>437573.8</v>
      </c>
      <c r="BF577" s="204">
        <v>9545.5400000000009</v>
      </c>
      <c r="BG577" s="204">
        <v>145390</v>
      </c>
      <c r="BH577" s="204">
        <v>70904.569900000002</v>
      </c>
      <c r="BI577" s="204">
        <v>0</v>
      </c>
      <c r="BJ577" s="204">
        <v>341919.96</v>
      </c>
      <c r="BK577" s="204">
        <v>86489</v>
      </c>
      <c r="BL577" s="204">
        <v>28260</v>
      </c>
      <c r="BM577" s="204">
        <v>216663.5</v>
      </c>
      <c r="BN577" s="204">
        <v>710015</v>
      </c>
      <c r="BO577" s="204">
        <v>72059.5</v>
      </c>
      <c r="BP577" s="204">
        <v>207540.39</v>
      </c>
      <c r="BQ577" s="204">
        <v>0</v>
      </c>
      <c r="BR577" s="204">
        <v>14320</v>
      </c>
      <c r="BS577" s="204">
        <v>180737</v>
      </c>
      <c r="BT577" s="204">
        <v>62405</v>
      </c>
      <c r="BU577" s="204">
        <v>96523.5</v>
      </c>
      <c r="BV577" s="204">
        <v>40962</v>
      </c>
      <c r="BW577" s="204">
        <v>114859.09</v>
      </c>
      <c r="BX577" s="204">
        <v>23949.94</v>
      </c>
      <c r="BY577" s="204">
        <v>161037.5</v>
      </c>
      <c r="BZ577" s="204">
        <v>228967.1</v>
      </c>
      <c r="CA577" s="204">
        <v>67080</v>
      </c>
      <c r="CB577" s="204">
        <v>97435</v>
      </c>
      <c r="CC577" s="205">
        <f t="shared" si="76"/>
        <v>10745876.609900001</v>
      </c>
      <c r="CD577" s="288"/>
      <c r="CE577" s="288"/>
      <c r="CF577" s="288"/>
      <c r="CG577" s="288"/>
      <c r="CH577" s="288"/>
      <c r="CI577" s="288"/>
    </row>
    <row r="578" spans="1:87" s="293" customFormat="1">
      <c r="A578" s="323"/>
      <c r="B578" s="322"/>
      <c r="C578" s="306"/>
      <c r="D578" s="306"/>
      <c r="E578" s="306"/>
      <c r="F578" s="324" t="s">
        <v>1372</v>
      </c>
      <c r="G578" s="325" t="s">
        <v>83</v>
      </c>
      <c r="H578" s="204">
        <v>602384.37</v>
      </c>
      <c r="I578" s="204">
        <v>43343.1</v>
      </c>
      <c r="J578" s="204">
        <v>631552.98</v>
      </c>
      <c r="K578" s="204">
        <v>34000</v>
      </c>
      <c r="L578" s="204">
        <v>28546.7</v>
      </c>
      <c r="M578" s="204">
        <v>323038.61</v>
      </c>
      <c r="N578" s="204">
        <v>622381.59</v>
      </c>
      <c r="O578" s="204">
        <v>82896.06</v>
      </c>
      <c r="P578" s="204">
        <v>11360</v>
      </c>
      <c r="Q578" s="204">
        <v>826519.04000000004</v>
      </c>
      <c r="R578" s="204">
        <v>25527.439999999999</v>
      </c>
      <c r="S578" s="204">
        <v>95371.34</v>
      </c>
      <c r="T578" s="204">
        <v>107125.23</v>
      </c>
      <c r="U578" s="204">
        <v>781969.98</v>
      </c>
      <c r="V578" s="204">
        <v>35577.980000000003</v>
      </c>
      <c r="W578" s="204">
        <v>50882.09</v>
      </c>
      <c r="X578" s="204">
        <v>140787.15</v>
      </c>
      <c r="Y578" s="204">
        <v>114948.91</v>
      </c>
      <c r="Z578" s="204">
        <v>808280.65</v>
      </c>
      <c r="AA578" s="204">
        <v>34024</v>
      </c>
      <c r="AB578" s="204">
        <v>332339.63</v>
      </c>
      <c r="AC578" s="204">
        <v>466259.69</v>
      </c>
      <c r="AD578" s="204">
        <v>267997.48</v>
      </c>
      <c r="AE578" s="204">
        <v>212672.66</v>
      </c>
      <c r="AF578" s="204">
        <v>183097.02</v>
      </c>
      <c r="AG578" s="204">
        <v>70520.960000000006</v>
      </c>
      <c r="AH578" s="204">
        <v>90667.32</v>
      </c>
      <c r="AI578" s="204">
        <v>614603.15</v>
      </c>
      <c r="AJ578" s="204">
        <v>57148.49</v>
      </c>
      <c r="AK578" s="204">
        <v>103958</v>
      </c>
      <c r="AL578" s="204">
        <v>74372</v>
      </c>
      <c r="AM578" s="204">
        <v>27812.31</v>
      </c>
      <c r="AN578" s="204">
        <v>172232.81</v>
      </c>
      <c r="AO578" s="204">
        <v>80189.88</v>
      </c>
      <c r="AP578" s="204">
        <v>63324</v>
      </c>
      <c r="AQ578" s="204">
        <v>68210.75</v>
      </c>
      <c r="AR578" s="204">
        <v>234533.88</v>
      </c>
      <c r="AS578" s="204">
        <v>79810.36</v>
      </c>
      <c r="AT578" s="204">
        <v>208624</v>
      </c>
      <c r="AU578" s="204">
        <v>580657.01</v>
      </c>
      <c r="AV578" s="204">
        <v>102554.28</v>
      </c>
      <c r="AW578" s="204">
        <v>25350</v>
      </c>
      <c r="AX578" s="204">
        <v>111135.59</v>
      </c>
      <c r="AY578" s="204">
        <v>14904.94</v>
      </c>
      <c r="AZ578" s="204">
        <v>36151.050000000003</v>
      </c>
      <c r="BA578" s="204">
        <v>60255.16</v>
      </c>
      <c r="BB578" s="204">
        <v>874968.22</v>
      </c>
      <c r="BC578" s="204">
        <v>60225.83</v>
      </c>
      <c r="BD578" s="204">
        <v>292773.64</v>
      </c>
      <c r="BE578" s="204">
        <v>555032.31999999995</v>
      </c>
      <c r="BF578" s="204">
        <v>75104.009999999995</v>
      </c>
      <c r="BG578" s="204">
        <v>32647.34</v>
      </c>
      <c r="BH578" s="204">
        <v>122556.66039999999</v>
      </c>
      <c r="BI578" s="204">
        <v>201562.29</v>
      </c>
      <c r="BJ578" s="204">
        <v>342404.1</v>
      </c>
      <c r="BK578" s="204">
        <v>67054.87</v>
      </c>
      <c r="BL578" s="204">
        <v>66415.34</v>
      </c>
      <c r="BM578" s="204">
        <v>481354.64</v>
      </c>
      <c r="BN578" s="204">
        <v>2662692.7400000002</v>
      </c>
      <c r="BO578" s="204">
        <v>87583.679999999993</v>
      </c>
      <c r="BP578" s="204">
        <v>79871.16</v>
      </c>
      <c r="BQ578" s="204">
        <v>173478.85</v>
      </c>
      <c r="BR578" s="204">
        <v>198078.85</v>
      </c>
      <c r="BS578" s="204">
        <v>370056.8</v>
      </c>
      <c r="BT578" s="204">
        <v>725996.68</v>
      </c>
      <c r="BU578" s="204">
        <v>181002</v>
      </c>
      <c r="BV578" s="204">
        <v>202599.78</v>
      </c>
      <c r="BW578" s="204">
        <v>131656.16</v>
      </c>
      <c r="BX578" s="204">
        <v>62480.92</v>
      </c>
      <c r="BY578" s="204">
        <v>262163.59999999998</v>
      </c>
      <c r="BZ578" s="204">
        <v>402268.2</v>
      </c>
      <c r="CA578" s="204">
        <v>224918.99</v>
      </c>
      <c r="CB578" s="204">
        <v>285229.68</v>
      </c>
      <c r="CC578" s="205">
        <f t="shared" si="76"/>
        <v>18962076.990400001</v>
      </c>
      <c r="CD578" s="288"/>
      <c r="CE578" s="288"/>
      <c r="CF578" s="288"/>
      <c r="CG578" s="288"/>
      <c r="CH578" s="288"/>
      <c r="CI578" s="288"/>
    </row>
    <row r="579" spans="1:87" s="293" customFormat="1">
      <c r="A579" s="323"/>
      <c r="B579" s="322"/>
      <c r="C579" s="306"/>
      <c r="D579" s="306"/>
      <c r="E579" s="306"/>
      <c r="F579" s="324" t="s">
        <v>1373</v>
      </c>
      <c r="G579" s="325" t="s">
        <v>86</v>
      </c>
      <c r="H579" s="204">
        <v>7657.99</v>
      </c>
      <c r="I579" s="204">
        <v>0</v>
      </c>
      <c r="J579" s="204">
        <v>132524.85</v>
      </c>
      <c r="K579" s="204">
        <v>0</v>
      </c>
      <c r="L579" s="204">
        <v>0</v>
      </c>
      <c r="M579" s="204">
        <v>0</v>
      </c>
      <c r="N579" s="204">
        <v>0</v>
      </c>
      <c r="O579" s="204">
        <v>0</v>
      </c>
      <c r="P579" s="204">
        <v>0</v>
      </c>
      <c r="Q579" s="204">
        <v>0</v>
      </c>
      <c r="R579" s="204">
        <v>0</v>
      </c>
      <c r="S579" s="204">
        <v>0</v>
      </c>
      <c r="T579" s="204">
        <v>0</v>
      </c>
      <c r="U579" s="204">
        <v>33171.519999999997</v>
      </c>
      <c r="V579" s="204">
        <v>0</v>
      </c>
      <c r="W579" s="204">
        <v>0</v>
      </c>
      <c r="X579" s="204">
        <v>0</v>
      </c>
      <c r="Y579" s="204">
        <v>2916.82</v>
      </c>
      <c r="Z579" s="204">
        <v>0</v>
      </c>
      <c r="AA579" s="204">
        <v>0</v>
      </c>
      <c r="AB579" s="204">
        <v>0</v>
      </c>
      <c r="AC579" s="204">
        <v>0</v>
      </c>
      <c r="AD579" s="204">
        <v>0</v>
      </c>
      <c r="AE579" s="204">
        <v>0</v>
      </c>
      <c r="AF579" s="204">
        <v>86799.3</v>
      </c>
      <c r="AG579" s="204">
        <v>0</v>
      </c>
      <c r="AH579" s="204">
        <v>0</v>
      </c>
      <c r="AI579" s="204">
        <v>582810</v>
      </c>
      <c r="AJ579" s="204">
        <v>0</v>
      </c>
      <c r="AK579" s="204">
        <v>0</v>
      </c>
      <c r="AL579" s="204">
        <v>0</v>
      </c>
      <c r="AM579" s="204">
        <v>5650</v>
      </c>
      <c r="AN579" s="204">
        <v>0</v>
      </c>
      <c r="AO579" s="204">
        <v>0</v>
      </c>
      <c r="AP579" s="204">
        <v>0</v>
      </c>
      <c r="AQ579" s="204">
        <v>0</v>
      </c>
      <c r="AR579" s="204">
        <v>0</v>
      </c>
      <c r="AS579" s="204">
        <v>0</v>
      </c>
      <c r="AT579" s="204">
        <v>0</v>
      </c>
      <c r="AU579" s="204">
        <v>20780</v>
      </c>
      <c r="AV579" s="204">
        <v>0</v>
      </c>
      <c r="AW579" s="204">
        <v>0</v>
      </c>
      <c r="AX579" s="204">
        <v>0</v>
      </c>
      <c r="AY579" s="204">
        <v>0</v>
      </c>
      <c r="AZ579" s="204">
        <v>0</v>
      </c>
      <c r="BA579" s="204">
        <v>0</v>
      </c>
      <c r="BB579" s="204">
        <v>0</v>
      </c>
      <c r="BC579" s="204">
        <v>0</v>
      </c>
      <c r="BD579" s="204">
        <v>0</v>
      </c>
      <c r="BE579" s="204">
        <v>0</v>
      </c>
      <c r="BF579" s="204">
        <v>0</v>
      </c>
      <c r="BG579" s="204">
        <v>0</v>
      </c>
      <c r="BH579" s="204">
        <v>0</v>
      </c>
      <c r="BI579" s="204">
        <v>0</v>
      </c>
      <c r="BJ579" s="204">
        <v>29904.62</v>
      </c>
      <c r="BK579" s="204">
        <v>0</v>
      </c>
      <c r="BL579" s="204">
        <v>0</v>
      </c>
      <c r="BM579" s="204">
        <v>0</v>
      </c>
      <c r="BN579" s="204">
        <v>32243</v>
      </c>
      <c r="BO579" s="204">
        <v>0</v>
      </c>
      <c r="BP579" s="204">
        <v>0</v>
      </c>
      <c r="BQ579" s="204">
        <v>0</v>
      </c>
      <c r="BR579" s="204">
        <v>0</v>
      </c>
      <c r="BS579" s="204">
        <v>0</v>
      </c>
      <c r="BT579" s="204">
        <v>0</v>
      </c>
      <c r="BU579" s="204">
        <v>5680</v>
      </c>
      <c r="BV579" s="204">
        <v>0</v>
      </c>
      <c r="BW579" s="204">
        <v>13417.4</v>
      </c>
      <c r="BX579" s="204">
        <v>0</v>
      </c>
      <c r="BY579" s="204">
        <v>0</v>
      </c>
      <c r="BZ579" s="204">
        <v>55223</v>
      </c>
      <c r="CA579" s="204">
        <v>3017.63</v>
      </c>
      <c r="CB579" s="204">
        <v>2717</v>
      </c>
      <c r="CC579" s="205">
        <f t="shared" si="76"/>
        <v>1014513.13</v>
      </c>
      <c r="CD579" s="288"/>
      <c r="CE579" s="288"/>
      <c r="CF579" s="288"/>
      <c r="CG579" s="288"/>
      <c r="CH579" s="288"/>
      <c r="CI579" s="288"/>
    </row>
    <row r="580" spans="1:87" s="293" customFormat="1">
      <c r="A580" s="323"/>
      <c r="B580" s="322"/>
      <c r="C580" s="306"/>
      <c r="D580" s="306"/>
      <c r="E580" s="306"/>
      <c r="F580" s="324" t="s">
        <v>1374</v>
      </c>
      <c r="G580" s="325" t="s">
        <v>87</v>
      </c>
      <c r="H580" s="204">
        <v>0</v>
      </c>
      <c r="I580" s="204">
        <v>0</v>
      </c>
      <c r="J580" s="204">
        <v>0</v>
      </c>
      <c r="K580" s="204">
        <v>0</v>
      </c>
      <c r="L580" s="204">
        <v>0</v>
      </c>
      <c r="M580" s="204">
        <v>0</v>
      </c>
      <c r="N580" s="204">
        <v>2247</v>
      </c>
      <c r="O580" s="204">
        <v>0</v>
      </c>
      <c r="P580" s="204">
        <v>0</v>
      </c>
      <c r="Q580" s="204">
        <v>0</v>
      </c>
      <c r="R580" s="204">
        <v>0</v>
      </c>
      <c r="S580" s="204">
        <v>0</v>
      </c>
      <c r="T580" s="204">
        <v>0</v>
      </c>
      <c r="U580" s="204">
        <v>0</v>
      </c>
      <c r="V580" s="204">
        <v>0</v>
      </c>
      <c r="W580" s="204">
        <v>0</v>
      </c>
      <c r="X580" s="204">
        <v>0</v>
      </c>
      <c r="Y580" s="204">
        <v>0</v>
      </c>
      <c r="Z580" s="204">
        <v>279437.32</v>
      </c>
      <c r="AA580" s="204">
        <v>0</v>
      </c>
      <c r="AB580" s="204">
        <v>0</v>
      </c>
      <c r="AC580" s="204">
        <v>0</v>
      </c>
      <c r="AD580" s="204">
        <v>0</v>
      </c>
      <c r="AE580" s="204">
        <v>0</v>
      </c>
      <c r="AF580" s="204">
        <v>20162.400000000001</v>
      </c>
      <c r="AG580" s="204">
        <v>0</v>
      </c>
      <c r="AH580" s="204">
        <v>0</v>
      </c>
      <c r="AI580" s="204">
        <v>0</v>
      </c>
      <c r="AJ580" s="204">
        <v>0</v>
      </c>
      <c r="AK580" s="204">
        <v>0</v>
      </c>
      <c r="AL580" s="204">
        <v>0</v>
      </c>
      <c r="AM580" s="204">
        <v>0</v>
      </c>
      <c r="AN580" s="204">
        <v>0</v>
      </c>
      <c r="AO580" s="204">
        <v>0</v>
      </c>
      <c r="AP580" s="204">
        <v>0</v>
      </c>
      <c r="AQ580" s="204">
        <v>0</v>
      </c>
      <c r="AR580" s="204">
        <v>0</v>
      </c>
      <c r="AS580" s="204">
        <v>0</v>
      </c>
      <c r="AT580" s="204">
        <v>0</v>
      </c>
      <c r="AU580" s="204">
        <v>42855</v>
      </c>
      <c r="AV580" s="204">
        <v>0</v>
      </c>
      <c r="AW580" s="204">
        <v>4485</v>
      </c>
      <c r="AX580" s="204">
        <v>15333.5</v>
      </c>
      <c r="AY580" s="204">
        <v>8762</v>
      </c>
      <c r="AZ580" s="204">
        <v>0</v>
      </c>
      <c r="BA580" s="204">
        <v>0</v>
      </c>
      <c r="BB580" s="204">
        <v>1327086.04</v>
      </c>
      <c r="BC580" s="204">
        <v>0</v>
      </c>
      <c r="BD580" s="204">
        <v>5180</v>
      </c>
      <c r="BE580" s="204">
        <v>77001.8</v>
      </c>
      <c r="BF580" s="204">
        <v>42584</v>
      </c>
      <c r="BG580" s="204">
        <v>0</v>
      </c>
      <c r="BH580" s="204">
        <v>1070</v>
      </c>
      <c r="BI580" s="204">
        <v>76980</v>
      </c>
      <c r="BJ580" s="204">
        <v>0</v>
      </c>
      <c r="BK580" s="204">
        <v>0</v>
      </c>
      <c r="BL580" s="204">
        <v>0</v>
      </c>
      <c r="BM580" s="204">
        <v>0</v>
      </c>
      <c r="BN580" s="204">
        <v>5800</v>
      </c>
      <c r="BO580" s="204">
        <v>0</v>
      </c>
      <c r="BP580" s="204">
        <v>0</v>
      </c>
      <c r="BQ580" s="204">
        <v>1358</v>
      </c>
      <c r="BR580" s="204">
        <v>0</v>
      </c>
      <c r="BS580" s="204">
        <v>0</v>
      </c>
      <c r="BT580" s="204">
        <v>0</v>
      </c>
      <c r="BU580" s="204">
        <v>0</v>
      </c>
      <c r="BV580" s="204">
        <v>0</v>
      </c>
      <c r="BW580" s="204">
        <v>441970.1</v>
      </c>
      <c r="BX580" s="204">
        <v>0</v>
      </c>
      <c r="BY580" s="204">
        <v>0</v>
      </c>
      <c r="BZ580" s="204">
        <v>1600</v>
      </c>
      <c r="CA580" s="204">
        <v>0</v>
      </c>
      <c r="CB580" s="204">
        <v>1824</v>
      </c>
      <c r="CC580" s="205">
        <f t="shared" si="76"/>
        <v>2355736.16</v>
      </c>
      <c r="CD580" s="288"/>
      <c r="CE580" s="288"/>
      <c r="CF580" s="288"/>
      <c r="CG580" s="288"/>
      <c r="CH580" s="288"/>
      <c r="CI580" s="288"/>
    </row>
    <row r="581" spans="1:87" s="293" customFormat="1">
      <c r="A581" s="323"/>
      <c r="B581" s="322"/>
      <c r="C581" s="306"/>
      <c r="D581" s="306"/>
      <c r="E581" s="306"/>
      <c r="F581" s="324" t="s">
        <v>1375</v>
      </c>
      <c r="G581" s="325" t="s">
        <v>1376</v>
      </c>
      <c r="H581" s="204">
        <v>0</v>
      </c>
      <c r="I581" s="204">
        <v>0</v>
      </c>
      <c r="J581" s="204">
        <v>0</v>
      </c>
      <c r="K581" s="204">
        <v>0</v>
      </c>
      <c r="L581" s="204">
        <v>0</v>
      </c>
      <c r="M581" s="204">
        <v>0</v>
      </c>
      <c r="N581" s="204">
        <v>0</v>
      </c>
      <c r="O581" s="204">
        <v>0</v>
      </c>
      <c r="P581" s="204">
        <v>0</v>
      </c>
      <c r="Q581" s="204">
        <v>0</v>
      </c>
      <c r="R581" s="204">
        <v>0</v>
      </c>
      <c r="S581" s="204">
        <v>0</v>
      </c>
      <c r="T581" s="204">
        <v>0</v>
      </c>
      <c r="U581" s="204">
        <v>15366.68</v>
      </c>
      <c r="V581" s="204">
        <v>0</v>
      </c>
      <c r="W581" s="204">
        <v>0</v>
      </c>
      <c r="X581" s="204">
        <v>0</v>
      </c>
      <c r="Y581" s="204">
        <v>0</v>
      </c>
      <c r="Z581" s="204">
        <v>0</v>
      </c>
      <c r="AA581" s="204">
        <v>1284</v>
      </c>
      <c r="AB581" s="204">
        <v>0</v>
      </c>
      <c r="AC581" s="204">
        <v>0</v>
      </c>
      <c r="AD581" s="204">
        <v>79.650000000000006</v>
      </c>
      <c r="AE581" s="204">
        <v>0</v>
      </c>
      <c r="AF581" s="204">
        <v>0</v>
      </c>
      <c r="AG581" s="204">
        <v>0</v>
      </c>
      <c r="AH581" s="204">
        <v>0</v>
      </c>
      <c r="AI581" s="204">
        <v>0</v>
      </c>
      <c r="AJ581" s="204">
        <v>20222.759999999998</v>
      </c>
      <c r="AK581" s="204">
        <v>0</v>
      </c>
      <c r="AL581" s="204">
        <v>38562.53</v>
      </c>
      <c r="AM581" s="204">
        <v>0</v>
      </c>
      <c r="AN581" s="204">
        <v>22350.87</v>
      </c>
      <c r="AO581" s="204">
        <v>0</v>
      </c>
      <c r="AP581" s="204">
        <v>11934.33</v>
      </c>
      <c r="AQ581" s="204">
        <v>10977.04</v>
      </c>
      <c r="AR581" s="204">
        <v>81677.070000000007</v>
      </c>
      <c r="AS581" s="204">
        <v>35600</v>
      </c>
      <c r="AT581" s="204">
        <v>50162.95</v>
      </c>
      <c r="AU581" s="204">
        <v>891.64</v>
      </c>
      <c r="AV581" s="204">
        <v>0</v>
      </c>
      <c r="AW581" s="204">
        <v>0</v>
      </c>
      <c r="AX581" s="204">
        <v>0</v>
      </c>
      <c r="AY581" s="204">
        <v>23709.21</v>
      </c>
      <c r="AZ581" s="204">
        <v>0</v>
      </c>
      <c r="BA581" s="204">
        <v>0</v>
      </c>
      <c r="BB581" s="204">
        <v>0</v>
      </c>
      <c r="BC581" s="204">
        <v>0</v>
      </c>
      <c r="BD581" s="204">
        <v>72384.42</v>
      </c>
      <c r="BE581" s="204">
        <v>0</v>
      </c>
      <c r="BF581" s="204">
        <v>0</v>
      </c>
      <c r="BG581" s="204">
        <v>0</v>
      </c>
      <c r="BH581" s="204">
        <v>21897.52</v>
      </c>
      <c r="BI581" s="204">
        <v>14598.36</v>
      </c>
      <c r="BJ581" s="204">
        <v>0</v>
      </c>
      <c r="BK581" s="204">
        <v>0</v>
      </c>
      <c r="BL581" s="204">
        <v>0</v>
      </c>
      <c r="BM581" s="204">
        <v>0</v>
      </c>
      <c r="BN581" s="204">
        <v>0</v>
      </c>
      <c r="BO581" s="204">
        <v>0</v>
      </c>
      <c r="BP581" s="204">
        <v>0</v>
      </c>
      <c r="BQ581" s="204">
        <v>0</v>
      </c>
      <c r="BR581" s="204">
        <v>0</v>
      </c>
      <c r="BS581" s="204">
        <v>0</v>
      </c>
      <c r="BT581" s="204">
        <v>27102.53</v>
      </c>
      <c r="BU581" s="204">
        <v>0</v>
      </c>
      <c r="BV581" s="204">
        <v>0</v>
      </c>
      <c r="BW581" s="204">
        <v>0</v>
      </c>
      <c r="BX581" s="204">
        <v>0</v>
      </c>
      <c r="BY581" s="204">
        <v>0</v>
      </c>
      <c r="BZ581" s="204">
        <v>0</v>
      </c>
      <c r="CA581" s="204">
        <v>0</v>
      </c>
      <c r="CB581" s="204">
        <v>0</v>
      </c>
      <c r="CC581" s="205">
        <f t="shared" si="76"/>
        <v>448801.56000000006</v>
      </c>
      <c r="CD581" s="288"/>
      <c r="CE581" s="288"/>
      <c r="CF581" s="288"/>
      <c r="CG581" s="288"/>
      <c r="CH581" s="288"/>
      <c r="CI581" s="288"/>
    </row>
    <row r="582" spans="1:87" s="293" customFormat="1">
      <c r="A582" s="323"/>
      <c r="B582" s="322"/>
      <c r="C582" s="306"/>
      <c r="D582" s="306"/>
      <c r="E582" s="306"/>
      <c r="F582" s="324" t="s">
        <v>1377</v>
      </c>
      <c r="G582" s="325" t="s">
        <v>1378</v>
      </c>
      <c r="H582" s="204">
        <v>7128102.5499999998</v>
      </c>
      <c r="I582" s="204">
        <v>0</v>
      </c>
      <c r="J582" s="204">
        <v>0</v>
      </c>
      <c r="K582" s="204">
        <v>0</v>
      </c>
      <c r="L582" s="204">
        <v>0</v>
      </c>
      <c r="M582" s="204">
        <v>0</v>
      </c>
      <c r="N582" s="204">
        <v>0</v>
      </c>
      <c r="O582" s="204">
        <v>0</v>
      </c>
      <c r="P582" s="204">
        <v>0</v>
      </c>
      <c r="Q582" s="204">
        <v>0</v>
      </c>
      <c r="R582" s="204">
        <v>0</v>
      </c>
      <c r="S582" s="204">
        <v>0</v>
      </c>
      <c r="T582" s="204">
        <v>1544204</v>
      </c>
      <c r="U582" s="204">
        <v>0</v>
      </c>
      <c r="V582" s="204">
        <v>0</v>
      </c>
      <c r="W582" s="204">
        <v>0</v>
      </c>
      <c r="X582" s="204">
        <v>0</v>
      </c>
      <c r="Y582" s="204">
        <v>0</v>
      </c>
      <c r="Z582" s="204">
        <v>0</v>
      </c>
      <c r="AA582" s="204">
        <v>0</v>
      </c>
      <c r="AB582" s="204">
        <v>0</v>
      </c>
      <c r="AC582" s="204">
        <v>0</v>
      </c>
      <c r="AD582" s="204">
        <v>0</v>
      </c>
      <c r="AE582" s="204">
        <v>32269.07</v>
      </c>
      <c r="AF582" s="204">
        <v>0</v>
      </c>
      <c r="AG582" s="204">
        <v>327744.18</v>
      </c>
      <c r="AH582" s="204">
        <v>0</v>
      </c>
      <c r="AI582" s="204">
        <v>0</v>
      </c>
      <c r="AJ582" s="204">
        <v>0</v>
      </c>
      <c r="AK582" s="204">
        <v>0</v>
      </c>
      <c r="AL582" s="204">
        <v>0</v>
      </c>
      <c r="AM582" s="204">
        <v>0</v>
      </c>
      <c r="AN582" s="204">
        <v>0</v>
      </c>
      <c r="AO582" s="204">
        <v>0</v>
      </c>
      <c r="AP582" s="204">
        <v>0</v>
      </c>
      <c r="AQ582" s="204">
        <v>0</v>
      </c>
      <c r="AR582" s="204">
        <v>0</v>
      </c>
      <c r="AS582" s="204">
        <v>0</v>
      </c>
      <c r="AT582" s="204">
        <v>0</v>
      </c>
      <c r="AU582" s="204">
        <v>0</v>
      </c>
      <c r="AV582" s="204">
        <v>0</v>
      </c>
      <c r="AW582" s="204">
        <v>0</v>
      </c>
      <c r="AX582" s="204">
        <v>0</v>
      </c>
      <c r="AY582" s="204">
        <v>0</v>
      </c>
      <c r="AZ582" s="204">
        <v>0</v>
      </c>
      <c r="BA582" s="204">
        <v>0</v>
      </c>
      <c r="BB582" s="204">
        <v>0</v>
      </c>
      <c r="BC582" s="204">
        <v>0</v>
      </c>
      <c r="BD582" s="204">
        <v>0</v>
      </c>
      <c r="BE582" s="204">
        <v>0</v>
      </c>
      <c r="BF582" s="204">
        <v>0</v>
      </c>
      <c r="BG582" s="204">
        <v>0</v>
      </c>
      <c r="BH582" s="204">
        <v>0</v>
      </c>
      <c r="BI582" s="204">
        <v>0</v>
      </c>
      <c r="BJ582" s="204">
        <v>0</v>
      </c>
      <c r="BK582" s="204">
        <v>0</v>
      </c>
      <c r="BL582" s="204">
        <v>0</v>
      </c>
      <c r="BM582" s="204">
        <v>0</v>
      </c>
      <c r="BN582" s="204">
        <v>0</v>
      </c>
      <c r="BO582" s="204">
        <v>0</v>
      </c>
      <c r="BP582" s="204">
        <v>0</v>
      </c>
      <c r="BQ582" s="204">
        <v>0</v>
      </c>
      <c r="BR582" s="204">
        <v>0</v>
      </c>
      <c r="BS582" s="204">
        <v>0</v>
      </c>
      <c r="BT582" s="204">
        <v>0</v>
      </c>
      <c r="BU582" s="204">
        <v>0</v>
      </c>
      <c r="BV582" s="204">
        <v>0</v>
      </c>
      <c r="BW582" s="204">
        <v>0</v>
      </c>
      <c r="BX582" s="204">
        <v>0</v>
      </c>
      <c r="BY582" s="204">
        <v>0</v>
      </c>
      <c r="BZ582" s="204">
        <v>0</v>
      </c>
      <c r="CA582" s="204">
        <v>0</v>
      </c>
      <c r="CB582" s="204">
        <v>0</v>
      </c>
      <c r="CC582" s="205">
        <f t="shared" si="76"/>
        <v>9032319.8000000007</v>
      </c>
      <c r="CD582" s="288"/>
      <c r="CE582" s="288"/>
      <c r="CF582" s="288"/>
      <c r="CG582" s="288"/>
      <c r="CH582" s="288"/>
      <c r="CI582" s="288"/>
    </row>
    <row r="583" spans="1:87" s="293" customFormat="1">
      <c r="A583" s="323"/>
      <c r="B583" s="322"/>
      <c r="C583" s="306"/>
      <c r="D583" s="306"/>
      <c r="E583" s="306"/>
      <c r="F583" s="324" t="s">
        <v>1379</v>
      </c>
      <c r="G583" s="325" t="s">
        <v>1380</v>
      </c>
      <c r="H583" s="204">
        <v>0</v>
      </c>
      <c r="I583" s="204">
        <v>0</v>
      </c>
      <c r="J583" s="204">
        <v>0</v>
      </c>
      <c r="K583" s="204">
        <v>0</v>
      </c>
      <c r="L583" s="204">
        <v>0</v>
      </c>
      <c r="M583" s="204">
        <v>0</v>
      </c>
      <c r="N583" s="204">
        <v>0</v>
      </c>
      <c r="O583" s="204">
        <v>0</v>
      </c>
      <c r="P583" s="204">
        <v>0</v>
      </c>
      <c r="Q583" s="204">
        <v>0</v>
      </c>
      <c r="R583" s="204">
        <v>0</v>
      </c>
      <c r="S583" s="204">
        <v>0</v>
      </c>
      <c r="T583" s="204">
        <v>0</v>
      </c>
      <c r="U583" s="204">
        <v>0</v>
      </c>
      <c r="V583" s="204">
        <v>0</v>
      </c>
      <c r="W583" s="204">
        <v>0</v>
      </c>
      <c r="X583" s="204">
        <v>0</v>
      </c>
      <c r="Y583" s="204">
        <v>0</v>
      </c>
      <c r="Z583" s="204">
        <v>0</v>
      </c>
      <c r="AA583" s="204">
        <v>0</v>
      </c>
      <c r="AB583" s="204">
        <v>0</v>
      </c>
      <c r="AC583" s="204">
        <v>0</v>
      </c>
      <c r="AD583" s="204">
        <v>0</v>
      </c>
      <c r="AE583" s="204">
        <v>0</v>
      </c>
      <c r="AF583" s="204">
        <v>0</v>
      </c>
      <c r="AG583" s="204">
        <v>0</v>
      </c>
      <c r="AH583" s="204">
        <v>0</v>
      </c>
      <c r="AI583" s="204">
        <v>0</v>
      </c>
      <c r="AJ583" s="204">
        <v>0</v>
      </c>
      <c r="AK583" s="204">
        <v>0</v>
      </c>
      <c r="AL583" s="204">
        <v>0</v>
      </c>
      <c r="AM583" s="204">
        <v>0</v>
      </c>
      <c r="AN583" s="204">
        <v>0</v>
      </c>
      <c r="AO583" s="204">
        <v>0</v>
      </c>
      <c r="AP583" s="204">
        <v>0</v>
      </c>
      <c r="AQ583" s="204">
        <v>0</v>
      </c>
      <c r="AR583" s="204">
        <v>0</v>
      </c>
      <c r="AS583" s="204">
        <v>0</v>
      </c>
      <c r="AT583" s="204">
        <v>0</v>
      </c>
      <c r="AU583" s="204">
        <v>26400</v>
      </c>
      <c r="AV583" s="204">
        <v>0</v>
      </c>
      <c r="AW583" s="204">
        <v>0</v>
      </c>
      <c r="AX583" s="204">
        <v>0</v>
      </c>
      <c r="AY583" s="204">
        <v>0</v>
      </c>
      <c r="AZ583" s="204">
        <v>0</v>
      </c>
      <c r="BA583" s="204">
        <v>0</v>
      </c>
      <c r="BB583" s="204">
        <v>0</v>
      </c>
      <c r="BC583" s="204">
        <v>0</v>
      </c>
      <c r="BD583" s="204">
        <v>0</v>
      </c>
      <c r="BE583" s="204">
        <v>0</v>
      </c>
      <c r="BF583" s="204">
        <v>0</v>
      </c>
      <c r="BG583" s="204">
        <v>0</v>
      </c>
      <c r="BH583" s="204">
        <v>0</v>
      </c>
      <c r="BI583" s="204">
        <v>0</v>
      </c>
      <c r="BJ583" s="204">
        <v>0</v>
      </c>
      <c r="BK583" s="204">
        <v>0</v>
      </c>
      <c r="BL583" s="204">
        <v>0</v>
      </c>
      <c r="BM583" s="204">
        <v>0</v>
      </c>
      <c r="BN583" s="204">
        <v>0</v>
      </c>
      <c r="BO583" s="204">
        <v>0</v>
      </c>
      <c r="BP583" s="204">
        <v>0</v>
      </c>
      <c r="BQ583" s="204">
        <v>0</v>
      </c>
      <c r="BR583" s="204">
        <v>0</v>
      </c>
      <c r="BS583" s="204">
        <v>0</v>
      </c>
      <c r="BT583" s="204">
        <v>0</v>
      </c>
      <c r="BU583" s="204">
        <v>0</v>
      </c>
      <c r="BV583" s="204">
        <v>0</v>
      </c>
      <c r="BW583" s="204">
        <v>0</v>
      </c>
      <c r="BX583" s="204">
        <v>0</v>
      </c>
      <c r="BY583" s="204">
        <v>0</v>
      </c>
      <c r="BZ583" s="204">
        <v>0</v>
      </c>
      <c r="CA583" s="204">
        <v>0</v>
      </c>
      <c r="CB583" s="204">
        <v>0</v>
      </c>
      <c r="CC583" s="205">
        <f t="shared" si="76"/>
        <v>26400</v>
      </c>
      <c r="CD583" s="288"/>
      <c r="CE583" s="288"/>
      <c r="CF583" s="288"/>
      <c r="CG583" s="288"/>
      <c r="CH583" s="288"/>
      <c r="CI583" s="288"/>
    </row>
    <row r="584" spans="1:87" s="293" customFormat="1">
      <c r="A584" s="323"/>
      <c r="B584" s="322"/>
      <c r="C584" s="306"/>
      <c r="D584" s="306"/>
      <c r="E584" s="306"/>
      <c r="F584" s="324" t="s">
        <v>1381</v>
      </c>
      <c r="G584" s="325" t="s">
        <v>1382</v>
      </c>
      <c r="H584" s="250">
        <v>0</v>
      </c>
      <c r="I584" s="250">
        <v>0</v>
      </c>
      <c r="J584" s="250">
        <v>0</v>
      </c>
      <c r="K584" s="250">
        <v>0</v>
      </c>
      <c r="L584" s="250">
        <v>0</v>
      </c>
      <c r="M584" s="250">
        <v>0</v>
      </c>
      <c r="N584" s="250">
        <v>0</v>
      </c>
      <c r="O584" s="250">
        <v>0</v>
      </c>
      <c r="P584" s="250">
        <v>0</v>
      </c>
      <c r="Q584" s="250">
        <v>0</v>
      </c>
      <c r="R584" s="250">
        <v>0</v>
      </c>
      <c r="S584" s="250">
        <v>0</v>
      </c>
      <c r="T584" s="250">
        <v>0</v>
      </c>
      <c r="U584" s="250">
        <v>0</v>
      </c>
      <c r="V584" s="250">
        <v>0</v>
      </c>
      <c r="W584" s="250">
        <v>0</v>
      </c>
      <c r="X584" s="250">
        <v>0</v>
      </c>
      <c r="Y584" s="250">
        <v>0</v>
      </c>
      <c r="Z584" s="250">
        <v>0</v>
      </c>
      <c r="AA584" s="250">
        <v>0</v>
      </c>
      <c r="AB584" s="250">
        <v>0</v>
      </c>
      <c r="AC584" s="250">
        <v>0</v>
      </c>
      <c r="AD584" s="250">
        <v>0</v>
      </c>
      <c r="AE584" s="250">
        <v>0</v>
      </c>
      <c r="AF584" s="250">
        <v>0</v>
      </c>
      <c r="AG584" s="250">
        <v>0</v>
      </c>
      <c r="AH584" s="250">
        <v>0</v>
      </c>
      <c r="AI584" s="250">
        <v>0</v>
      </c>
      <c r="AJ584" s="250">
        <v>0</v>
      </c>
      <c r="AK584" s="250">
        <v>0</v>
      </c>
      <c r="AL584" s="250">
        <v>0</v>
      </c>
      <c r="AM584" s="250">
        <v>0</v>
      </c>
      <c r="AN584" s="250">
        <v>0</v>
      </c>
      <c r="AO584" s="250">
        <v>0</v>
      </c>
      <c r="AP584" s="250">
        <v>0</v>
      </c>
      <c r="AQ584" s="250">
        <v>0</v>
      </c>
      <c r="AR584" s="250">
        <v>0</v>
      </c>
      <c r="AS584" s="250">
        <v>0</v>
      </c>
      <c r="AT584" s="250">
        <v>0</v>
      </c>
      <c r="AU584" s="250">
        <v>0</v>
      </c>
      <c r="AV584" s="250">
        <v>0</v>
      </c>
      <c r="AW584" s="250">
        <v>0</v>
      </c>
      <c r="AX584" s="250">
        <v>0</v>
      </c>
      <c r="AY584" s="250">
        <v>0</v>
      </c>
      <c r="AZ584" s="250">
        <v>0</v>
      </c>
      <c r="BA584" s="250">
        <v>0</v>
      </c>
      <c r="BB584" s="250">
        <v>0</v>
      </c>
      <c r="BC584" s="250">
        <v>0</v>
      </c>
      <c r="BD584" s="250">
        <v>0</v>
      </c>
      <c r="BE584" s="250">
        <v>0</v>
      </c>
      <c r="BF584" s="250">
        <v>0</v>
      </c>
      <c r="BG584" s="250">
        <v>0</v>
      </c>
      <c r="BH584" s="250">
        <v>0</v>
      </c>
      <c r="BI584" s="250">
        <v>0</v>
      </c>
      <c r="BJ584" s="250">
        <v>0</v>
      </c>
      <c r="BK584" s="250">
        <v>0</v>
      </c>
      <c r="BL584" s="250">
        <v>0</v>
      </c>
      <c r="BM584" s="250">
        <v>0</v>
      </c>
      <c r="BN584" s="250">
        <v>0</v>
      </c>
      <c r="BO584" s="250">
        <v>0</v>
      </c>
      <c r="BP584" s="250">
        <v>0</v>
      </c>
      <c r="BQ584" s="250">
        <v>0</v>
      </c>
      <c r="BR584" s="250">
        <v>0</v>
      </c>
      <c r="BS584" s="250">
        <v>0</v>
      </c>
      <c r="BT584" s="250">
        <v>0</v>
      </c>
      <c r="BU584" s="250">
        <v>0</v>
      </c>
      <c r="BV584" s="250">
        <v>0</v>
      </c>
      <c r="BW584" s="250">
        <v>0</v>
      </c>
      <c r="BX584" s="250">
        <v>0</v>
      </c>
      <c r="BY584" s="250">
        <v>0</v>
      </c>
      <c r="BZ584" s="250">
        <v>0</v>
      </c>
      <c r="CA584" s="250">
        <v>0</v>
      </c>
      <c r="CB584" s="250">
        <v>0</v>
      </c>
      <c r="CC584" s="205">
        <f t="shared" si="76"/>
        <v>0</v>
      </c>
      <c r="CD584" s="288"/>
      <c r="CE584" s="288"/>
      <c r="CF584" s="288"/>
      <c r="CG584" s="288"/>
      <c r="CH584" s="288"/>
      <c r="CI584" s="288"/>
    </row>
    <row r="585" spans="1:87" s="108" customFormat="1">
      <c r="A585" s="107"/>
      <c r="B585" s="106"/>
      <c r="C585" s="412" t="s">
        <v>1383</v>
      </c>
      <c r="D585" s="413"/>
      <c r="E585" s="413"/>
      <c r="F585" s="413"/>
      <c r="G585" s="414"/>
      <c r="H585" s="212">
        <f t="shared" ref="H585:BS585" si="77">SUM(H470:H584)</f>
        <v>420362944.45000005</v>
      </c>
      <c r="I585" s="212">
        <f t="shared" si="77"/>
        <v>285225102.87000012</v>
      </c>
      <c r="J585" s="212">
        <f t="shared" si="77"/>
        <v>686823908.37</v>
      </c>
      <c r="K585" s="212">
        <f t="shared" si="77"/>
        <v>73163149.140000001</v>
      </c>
      <c r="L585" s="212">
        <f t="shared" si="77"/>
        <v>43839557.300000004</v>
      </c>
      <c r="M585" s="212">
        <f t="shared" si="77"/>
        <v>128176751.23999999</v>
      </c>
      <c r="N585" s="212">
        <f t="shared" si="77"/>
        <v>2078554459.3799999</v>
      </c>
      <c r="O585" s="212">
        <f t="shared" si="77"/>
        <v>205280726.87999997</v>
      </c>
      <c r="P585" s="212">
        <f t="shared" si="77"/>
        <v>42331574.140000001</v>
      </c>
      <c r="Q585" s="212">
        <f t="shared" si="77"/>
        <v>539986122.33000004</v>
      </c>
      <c r="R585" s="212">
        <f t="shared" si="77"/>
        <v>38126311.740000002</v>
      </c>
      <c r="S585" s="212">
        <f t="shared" si="77"/>
        <v>95964149.159999982</v>
      </c>
      <c r="T585" s="212">
        <f t="shared" si="77"/>
        <v>358377589.9799999</v>
      </c>
      <c r="U585" s="212">
        <f t="shared" si="77"/>
        <v>261009713.34000003</v>
      </c>
      <c r="V585" s="212">
        <f t="shared" si="77"/>
        <v>30902448.269999996</v>
      </c>
      <c r="W585" s="212">
        <f t="shared" si="77"/>
        <v>178266511.81999996</v>
      </c>
      <c r="X585" s="212">
        <f t="shared" si="77"/>
        <v>96292978.010000005</v>
      </c>
      <c r="Y585" s="212">
        <f t="shared" si="77"/>
        <v>65035056.872999988</v>
      </c>
      <c r="Z585" s="212">
        <f t="shared" si="77"/>
        <v>1195918345.9400003</v>
      </c>
      <c r="AA585" s="212">
        <f t="shared" si="77"/>
        <v>71698269.950000003</v>
      </c>
      <c r="AB585" s="212">
        <f t="shared" si="77"/>
        <v>57934129.089999996</v>
      </c>
      <c r="AC585" s="212">
        <f t="shared" si="77"/>
        <v>205370476.40000004</v>
      </c>
      <c r="AD585" s="212">
        <f t="shared" si="77"/>
        <v>32600133.139999997</v>
      </c>
      <c r="AE585" s="212">
        <f t="shared" si="77"/>
        <v>91373836.469999999</v>
      </c>
      <c r="AF585" s="212">
        <f t="shared" si="77"/>
        <v>100214051.81999999</v>
      </c>
      <c r="AG585" s="212">
        <f t="shared" si="77"/>
        <v>31559662.429999996</v>
      </c>
      <c r="AH585" s="212">
        <f t="shared" si="77"/>
        <v>118599848.39</v>
      </c>
      <c r="AI585" s="212">
        <f t="shared" si="77"/>
        <v>613924710.20999992</v>
      </c>
      <c r="AJ585" s="212">
        <f t="shared" si="77"/>
        <v>37725413.350000001</v>
      </c>
      <c r="AK585" s="212">
        <f t="shared" si="77"/>
        <v>35471170.75</v>
      </c>
      <c r="AL585" s="212">
        <f t="shared" si="77"/>
        <v>28101759.460000001</v>
      </c>
      <c r="AM585" s="212">
        <f t="shared" si="77"/>
        <v>37881575.050000004</v>
      </c>
      <c r="AN585" s="212">
        <f t="shared" si="77"/>
        <v>31969748.849999998</v>
      </c>
      <c r="AO585" s="212">
        <f t="shared" si="77"/>
        <v>18391517.970000003</v>
      </c>
      <c r="AP585" s="212">
        <f t="shared" si="77"/>
        <v>29365737.93</v>
      </c>
      <c r="AQ585" s="212">
        <f t="shared" si="77"/>
        <v>39621321.980000004</v>
      </c>
      <c r="AR585" s="212">
        <f t="shared" si="77"/>
        <v>30962676.850000005</v>
      </c>
      <c r="AS585" s="212">
        <f t="shared" si="77"/>
        <v>28710977.400000002</v>
      </c>
      <c r="AT585" s="212">
        <f t="shared" si="77"/>
        <v>40651834.980000012</v>
      </c>
      <c r="AU585" s="212">
        <f t="shared" si="77"/>
        <v>282126856.91999978</v>
      </c>
      <c r="AV585" s="212">
        <f t="shared" si="77"/>
        <v>23272850.13000001</v>
      </c>
      <c r="AW585" s="212">
        <f t="shared" si="77"/>
        <v>22440088.540000007</v>
      </c>
      <c r="AX585" s="212">
        <f t="shared" si="77"/>
        <v>25497912.920000002</v>
      </c>
      <c r="AY585" s="212">
        <f t="shared" si="77"/>
        <v>24314294.860000003</v>
      </c>
      <c r="AZ585" s="212">
        <f t="shared" si="77"/>
        <v>14185143.07</v>
      </c>
      <c r="BA585" s="212">
        <f t="shared" si="77"/>
        <v>23429292.080000002</v>
      </c>
      <c r="BB585" s="212">
        <f t="shared" si="77"/>
        <v>596756227.9000001</v>
      </c>
      <c r="BC585" s="212">
        <f t="shared" si="77"/>
        <v>36977224.109999999</v>
      </c>
      <c r="BD585" s="212">
        <f t="shared" si="77"/>
        <v>108889292.19000001</v>
      </c>
      <c r="BE585" s="212">
        <f t="shared" si="77"/>
        <v>37127241.29999999</v>
      </c>
      <c r="BF585" s="212">
        <f t="shared" si="77"/>
        <v>81603938.330000013</v>
      </c>
      <c r="BG585" s="212">
        <f t="shared" si="77"/>
        <v>67995455.190000013</v>
      </c>
      <c r="BH585" s="212">
        <f t="shared" si="77"/>
        <v>132209160.7604</v>
      </c>
      <c r="BI585" s="212">
        <f t="shared" si="77"/>
        <v>50979308.479999989</v>
      </c>
      <c r="BJ585" s="212">
        <f t="shared" si="77"/>
        <v>29145303.549999997</v>
      </c>
      <c r="BK585" s="212">
        <f t="shared" si="77"/>
        <v>13729196.769999998</v>
      </c>
      <c r="BL585" s="212">
        <f t="shared" si="77"/>
        <v>36580316.550000004</v>
      </c>
      <c r="BM585" s="212">
        <f t="shared" si="77"/>
        <v>519499108.49499995</v>
      </c>
      <c r="BN585" s="212">
        <f t="shared" si="77"/>
        <v>299666093.87</v>
      </c>
      <c r="BO585" s="212">
        <f t="shared" si="77"/>
        <v>36764866.509999998</v>
      </c>
      <c r="BP585" s="212">
        <f t="shared" si="77"/>
        <v>20445851.946000002</v>
      </c>
      <c r="BQ585" s="212">
        <f t="shared" si="77"/>
        <v>30765977.209999997</v>
      </c>
      <c r="BR585" s="212">
        <f t="shared" si="77"/>
        <v>34547805.309999987</v>
      </c>
      <c r="BS585" s="212">
        <f t="shared" si="77"/>
        <v>19277002.630000003</v>
      </c>
      <c r="BT585" s="212">
        <f t="shared" ref="BT585:CC585" si="78">SUM(BT470:BT584)</f>
        <v>455759182.88999999</v>
      </c>
      <c r="BU585" s="212">
        <f t="shared" si="78"/>
        <v>33157113.340000004</v>
      </c>
      <c r="BV585" s="212">
        <f t="shared" si="78"/>
        <v>74038744.160000011</v>
      </c>
      <c r="BW585" s="212">
        <f t="shared" si="78"/>
        <v>29949016.140000004</v>
      </c>
      <c r="BX585" s="212">
        <f t="shared" si="78"/>
        <v>58633457.579999998</v>
      </c>
      <c r="BY585" s="212">
        <f t="shared" si="78"/>
        <v>150864502.03</v>
      </c>
      <c r="BZ585" s="212">
        <f t="shared" si="78"/>
        <v>48197675.120000005</v>
      </c>
      <c r="CA585" s="212">
        <f t="shared" si="78"/>
        <v>34145338.550000004</v>
      </c>
      <c r="CB585" s="212">
        <f t="shared" si="78"/>
        <v>31393771.950000007</v>
      </c>
      <c r="CC585" s="212">
        <f t="shared" si="78"/>
        <v>11990130865.084394</v>
      </c>
      <c r="CD585" s="107"/>
      <c r="CE585" s="107"/>
      <c r="CF585" s="107"/>
      <c r="CG585" s="107"/>
      <c r="CH585" s="107"/>
      <c r="CI585" s="107"/>
    </row>
    <row r="586" spans="1:87" s="293" customFormat="1">
      <c r="A586" s="323"/>
      <c r="B586" s="322"/>
      <c r="C586" s="306"/>
      <c r="D586" s="306"/>
      <c r="E586" s="306"/>
      <c r="F586" s="324" t="s">
        <v>1384</v>
      </c>
      <c r="G586" s="327" t="s">
        <v>1385</v>
      </c>
      <c r="H586" s="250">
        <v>0</v>
      </c>
      <c r="I586" s="250">
        <v>0</v>
      </c>
      <c r="J586" s="250">
        <v>0</v>
      </c>
      <c r="K586" s="250">
        <v>0</v>
      </c>
      <c r="L586" s="250">
        <v>0</v>
      </c>
      <c r="M586" s="250">
        <v>0</v>
      </c>
      <c r="N586" s="250">
        <v>0</v>
      </c>
      <c r="O586" s="250">
        <v>0</v>
      </c>
      <c r="P586" s="250">
        <v>0</v>
      </c>
      <c r="Q586" s="250">
        <v>0</v>
      </c>
      <c r="R586" s="250">
        <v>0</v>
      </c>
      <c r="S586" s="250">
        <v>0</v>
      </c>
      <c r="T586" s="250">
        <v>0</v>
      </c>
      <c r="U586" s="250">
        <v>0</v>
      </c>
      <c r="V586" s="250">
        <v>0</v>
      </c>
      <c r="W586" s="250">
        <v>0</v>
      </c>
      <c r="X586" s="250">
        <v>0</v>
      </c>
      <c r="Y586" s="250">
        <v>0</v>
      </c>
      <c r="Z586" s="250">
        <v>0</v>
      </c>
      <c r="AA586" s="250">
        <v>0</v>
      </c>
      <c r="AB586" s="250">
        <v>0</v>
      </c>
      <c r="AC586" s="250">
        <v>0</v>
      </c>
      <c r="AD586" s="250">
        <v>0</v>
      </c>
      <c r="AE586" s="250">
        <v>0</v>
      </c>
      <c r="AF586" s="250">
        <v>0</v>
      </c>
      <c r="AG586" s="250">
        <v>0</v>
      </c>
      <c r="AH586" s="250">
        <v>0</v>
      </c>
      <c r="AI586" s="250">
        <v>0</v>
      </c>
      <c r="AJ586" s="250">
        <v>0</v>
      </c>
      <c r="AK586" s="250">
        <v>0</v>
      </c>
      <c r="AL586" s="250">
        <v>0</v>
      </c>
      <c r="AM586" s="250">
        <v>0</v>
      </c>
      <c r="AN586" s="250">
        <v>0</v>
      </c>
      <c r="AO586" s="250">
        <v>0</v>
      </c>
      <c r="AP586" s="250">
        <v>0</v>
      </c>
      <c r="AQ586" s="250">
        <v>0</v>
      </c>
      <c r="AR586" s="250">
        <v>0</v>
      </c>
      <c r="AS586" s="250">
        <v>0</v>
      </c>
      <c r="AT586" s="250">
        <v>0</v>
      </c>
      <c r="AU586" s="250">
        <v>0</v>
      </c>
      <c r="AV586" s="250">
        <v>0</v>
      </c>
      <c r="AW586" s="250">
        <v>0</v>
      </c>
      <c r="AX586" s="250">
        <v>0</v>
      </c>
      <c r="AY586" s="250">
        <v>0</v>
      </c>
      <c r="AZ586" s="250">
        <v>0</v>
      </c>
      <c r="BA586" s="250">
        <v>0</v>
      </c>
      <c r="BB586" s="250">
        <v>0</v>
      </c>
      <c r="BC586" s="250">
        <v>0</v>
      </c>
      <c r="BD586" s="250">
        <v>0</v>
      </c>
      <c r="BE586" s="250">
        <v>0</v>
      </c>
      <c r="BF586" s="250">
        <v>0</v>
      </c>
      <c r="BG586" s="250">
        <v>0</v>
      </c>
      <c r="BH586" s="250">
        <v>0</v>
      </c>
      <c r="BI586" s="250">
        <v>0</v>
      </c>
      <c r="BJ586" s="250">
        <v>0</v>
      </c>
      <c r="BK586" s="250">
        <v>0</v>
      </c>
      <c r="BL586" s="250">
        <v>0</v>
      </c>
      <c r="BM586" s="250">
        <v>0</v>
      </c>
      <c r="BN586" s="250">
        <v>0</v>
      </c>
      <c r="BO586" s="250">
        <v>0</v>
      </c>
      <c r="BP586" s="250">
        <v>0</v>
      </c>
      <c r="BQ586" s="250">
        <v>0</v>
      </c>
      <c r="BR586" s="250">
        <v>0</v>
      </c>
      <c r="BS586" s="250">
        <v>0</v>
      </c>
      <c r="BT586" s="250">
        <v>0</v>
      </c>
      <c r="BU586" s="250">
        <v>0</v>
      </c>
      <c r="BV586" s="250">
        <v>0</v>
      </c>
      <c r="BW586" s="250">
        <v>0</v>
      </c>
      <c r="BX586" s="250">
        <v>0</v>
      </c>
      <c r="BY586" s="250">
        <v>0</v>
      </c>
      <c r="BZ586" s="250">
        <v>0</v>
      </c>
      <c r="CA586" s="250">
        <v>0</v>
      </c>
      <c r="CB586" s="250">
        <v>0</v>
      </c>
      <c r="CC586" s="205">
        <f t="shared" si="76"/>
        <v>0</v>
      </c>
      <c r="CD586" s="288"/>
      <c r="CE586" s="288"/>
      <c r="CF586" s="288"/>
      <c r="CG586" s="288"/>
      <c r="CH586" s="288"/>
      <c r="CI586" s="288"/>
    </row>
    <row r="587" spans="1:87" s="293" customFormat="1">
      <c r="A587" s="323"/>
      <c r="B587" s="322"/>
      <c r="C587" s="306"/>
      <c r="D587" s="306"/>
      <c r="E587" s="306"/>
      <c r="F587" s="324" t="s">
        <v>1386</v>
      </c>
      <c r="G587" s="327" t="s">
        <v>1387</v>
      </c>
      <c r="H587" s="204">
        <v>90087498.859999999</v>
      </c>
      <c r="I587" s="204">
        <v>0</v>
      </c>
      <c r="J587" s="204">
        <v>0</v>
      </c>
      <c r="K587" s="204">
        <v>0</v>
      </c>
      <c r="L587" s="204">
        <v>0</v>
      </c>
      <c r="M587" s="204">
        <v>0</v>
      </c>
      <c r="N587" s="204">
        <v>90773534.170000002</v>
      </c>
      <c r="O587" s="204">
        <v>0</v>
      </c>
      <c r="P587" s="204">
        <v>99940</v>
      </c>
      <c r="Q587" s="204">
        <v>0</v>
      </c>
      <c r="R587" s="204">
        <v>0</v>
      </c>
      <c r="S587" s="204">
        <v>0</v>
      </c>
      <c r="T587" s="204">
        <v>0</v>
      </c>
      <c r="U587" s="204">
        <v>0</v>
      </c>
      <c r="V587" s="204">
        <v>0</v>
      </c>
      <c r="W587" s="204">
        <v>0</v>
      </c>
      <c r="X587" s="204">
        <v>0</v>
      </c>
      <c r="Y587" s="204">
        <v>0</v>
      </c>
      <c r="Z587" s="204">
        <v>0</v>
      </c>
      <c r="AA587" s="204">
        <v>0</v>
      </c>
      <c r="AB587" s="204">
        <v>0</v>
      </c>
      <c r="AC587" s="204">
        <v>0</v>
      </c>
      <c r="AD587" s="204">
        <v>0</v>
      </c>
      <c r="AE587" s="204">
        <v>0</v>
      </c>
      <c r="AF587" s="204">
        <v>0</v>
      </c>
      <c r="AG587" s="204">
        <v>0</v>
      </c>
      <c r="AH587" s="204">
        <v>0</v>
      </c>
      <c r="AI587" s="204">
        <v>0</v>
      </c>
      <c r="AJ587" s="204">
        <v>0</v>
      </c>
      <c r="AK587" s="204">
        <v>0</v>
      </c>
      <c r="AL587" s="204">
        <v>0</v>
      </c>
      <c r="AM587" s="204">
        <v>0</v>
      </c>
      <c r="AN587" s="204">
        <v>0</v>
      </c>
      <c r="AO587" s="204">
        <v>0</v>
      </c>
      <c r="AP587" s="204">
        <v>0</v>
      </c>
      <c r="AQ587" s="204">
        <v>0</v>
      </c>
      <c r="AR587" s="204">
        <v>0</v>
      </c>
      <c r="AS587" s="204">
        <v>0</v>
      </c>
      <c r="AT587" s="204">
        <v>0</v>
      </c>
      <c r="AU587" s="204">
        <v>77892</v>
      </c>
      <c r="AV587" s="204">
        <v>0</v>
      </c>
      <c r="AW587" s="204">
        <v>0</v>
      </c>
      <c r="AX587" s="204">
        <v>0</v>
      </c>
      <c r="AY587" s="204">
        <v>3957.66</v>
      </c>
      <c r="AZ587" s="204">
        <v>0</v>
      </c>
      <c r="BA587" s="204">
        <v>0</v>
      </c>
      <c r="BB587" s="204">
        <v>49906930.759999998</v>
      </c>
      <c r="BC587" s="204">
        <v>0</v>
      </c>
      <c r="BD587" s="204">
        <v>0</v>
      </c>
      <c r="BE587" s="204">
        <v>0</v>
      </c>
      <c r="BF587" s="204">
        <v>0</v>
      </c>
      <c r="BG587" s="204">
        <v>0</v>
      </c>
      <c r="BH587" s="204">
        <v>0</v>
      </c>
      <c r="BI587" s="204">
        <v>0</v>
      </c>
      <c r="BJ587" s="204">
        <v>0</v>
      </c>
      <c r="BK587" s="204">
        <v>0</v>
      </c>
      <c r="BL587" s="204">
        <v>0</v>
      </c>
      <c r="BM587" s="204">
        <v>25268385.079999998</v>
      </c>
      <c r="BN587" s="204">
        <v>0</v>
      </c>
      <c r="BO587" s="204">
        <v>0</v>
      </c>
      <c r="BP587" s="204">
        <v>0</v>
      </c>
      <c r="BQ587" s="204">
        <v>0</v>
      </c>
      <c r="BR587" s="204">
        <v>0</v>
      </c>
      <c r="BS587" s="204">
        <v>0</v>
      </c>
      <c r="BT587" s="204">
        <v>14902779.66</v>
      </c>
      <c r="BU587" s="204">
        <v>0</v>
      </c>
      <c r="BV587" s="204">
        <v>0</v>
      </c>
      <c r="BW587" s="204">
        <v>0</v>
      </c>
      <c r="BX587" s="204">
        <v>0</v>
      </c>
      <c r="BY587" s="204">
        <v>0</v>
      </c>
      <c r="BZ587" s="204">
        <v>0</v>
      </c>
      <c r="CA587" s="204">
        <v>0</v>
      </c>
      <c r="CB587" s="204">
        <v>0</v>
      </c>
      <c r="CC587" s="205">
        <f t="shared" si="76"/>
        <v>271120918.19</v>
      </c>
      <c r="CD587" s="288"/>
      <c r="CE587" s="288"/>
      <c r="CF587" s="288"/>
      <c r="CG587" s="288"/>
      <c r="CH587" s="288"/>
      <c r="CI587" s="288"/>
    </row>
    <row r="588" spans="1:87" s="293" customFormat="1">
      <c r="A588" s="323"/>
      <c r="B588" s="322"/>
      <c r="C588" s="306"/>
      <c r="D588" s="306"/>
      <c r="E588" s="306"/>
      <c r="F588" s="324" t="s">
        <v>1388</v>
      </c>
      <c r="G588" s="327" t="s">
        <v>1389</v>
      </c>
      <c r="H588" s="204">
        <v>56178722.43</v>
      </c>
      <c r="I588" s="204">
        <v>0</v>
      </c>
      <c r="J588" s="204">
        <v>0</v>
      </c>
      <c r="K588" s="204">
        <v>0</v>
      </c>
      <c r="L588" s="204">
        <v>0</v>
      </c>
      <c r="M588" s="204">
        <v>0</v>
      </c>
      <c r="N588" s="204">
        <v>25205377.030000001</v>
      </c>
      <c r="O588" s="204">
        <v>0</v>
      </c>
      <c r="P588" s="204">
        <v>0</v>
      </c>
      <c r="Q588" s="204">
        <v>0</v>
      </c>
      <c r="R588" s="204">
        <v>0</v>
      </c>
      <c r="S588" s="204">
        <v>0</v>
      </c>
      <c r="T588" s="204">
        <v>0</v>
      </c>
      <c r="U588" s="204">
        <v>0</v>
      </c>
      <c r="V588" s="204">
        <v>0</v>
      </c>
      <c r="W588" s="204">
        <v>0</v>
      </c>
      <c r="X588" s="204">
        <v>0</v>
      </c>
      <c r="Y588" s="204">
        <v>0</v>
      </c>
      <c r="Z588" s="204">
        <v>0</v>
      </c>
      <c r="AA588" s="204">
        <v>0</v>
      </c>
      <c r="AB588" s="204">
        <v>0</v>
      </c>
      <c r="AC588" s="204">
        <v>0</v>
      </c>
      <c r="AD588" s="204">
        <v>0</v>
      </c>
      <c r="AE588" s="204">
        <v>0</v>
      </c>
      <c r="AF588" s="204">
        <v>0</v>
      </c>
      <c r="AG588" s="204">
        <v>0</v>
      </c>
      <c r="AH588" s="204">
        <v>0</v>
      </c>
      <c r="AI588" s="204">
        <v>0</v>
      </c>
      <c r="AJ588" s="204">
        <v>0</v>
      </c>
      <c r="AK588" s="204">
        <v>0</v>
      </c>
      <c r="AL588" s="204">
        <v>0</v>
      </c>
      <c r="AM588" s="204">
        <v>0</v>
      </c>
      <c r="AN588" s="204">
        <v>0</v>
      </c>
      <c r="AO588" s="204">
        <v>0</v>
      </c>
      <c r="AP588" s="204">
        <v>0</v>
      </c>
      <c r="AQ588" s="204">
        <v>0</v>
      </c>
      <c r="AR588" s="204">
        <v>0</v>
      </c>
      <c r="AS588" s="204">
        <v>0</v>
      </c>
      <c r="AT588" s="204">
        <v>0</v>
      </c>
      <c r="AU588" s="204">
        <v>0</v>
      </c>
      <c r="AV588" s="204">
        <v>0</v>
      </c>
      <c r="AW588" s="204">
        <v>0</v>
      </c>
      <c r="AX588" s="204">
        <v>0</v>
      </c>
      <c r="AY588" s="204">
        <v>0</v>
      </c>
      <c r="AZ588" s="204">
        <v>0</v>
      </c>
      <c r="BA588" s="204">
        <v>0</v>
      </c>
      <c r="BB588" s="204">
        <v>18349841.460000001</v>
      </c>
      <c r="BC588" s="204">
        <v>0</v>
      </c>
      <c r="BD588" s="204">
        <v>0</v>
      </c>
      <c r="BE588" s="204">
        <v>0</v>
      </c>
      <c r="BF588" s="204">
        <v>0</v>
      </c>
      <c r="BG588" s="204">
        <v>0</v>
      </c>
      <c r="BH588" s="204">
        <v>0</v>
      </c>
      <c r="BI588" s="204">
        <v>0</v>
      </c>
      <c r="BJ588" s="204">
        <v>0</v>
      </c>
      <c r="BK588" s="204">
        <v>0</v>
      </c>
      <c r="BL588" s="204">
        <v>0</v>
      </c>
      <c r="BM588" s="204">
        <v>3973878.2</v>
      </c>
      <c r="BN588" s="204">
        <v>0</v>
      </c>
      <c r="BO588" s="204">
        <v>0</v>
      </c>
      <c r="BP588" s="204">
        <v>0</v>
      </c>
      <c r="BQ588" s="204">
        <v>0</v>
      </c>
      <c r="BR588" s="204">
        <v>0</v>
      </c>
      <c r="BS588" s="204">
        <v>0</v>
      </c>
      <c r="BT588" s="204">
        <v>10907412.17</v>
      </c>
      <c r="BU588" s="204">
        <v>0</v>
      </c>
      <c r="BV588" s="204">
        <v>0</v>
      </c>
      <c r="BW588" s="204">
        <v>0</v>
      </c>
      <c r="BX588" s="204">
        <v>0</v>
      </c>
      <c r="BY588" s="204">
        <v>0</v>
      </c>
      <c r="BZ588" s="204">
        <v>0</v>
      </c>
      <c r="CA588" s="204">
        <v>0</v>
      </c>
      <c r="CB588" s="204">
        <v>0</v>
      </c>
      <c r="CC588" s="205">
        <f t="shared" si="76"/>
        <v>114615231.29000002</v>
      </c>
      <c r="CD588" s="288"/>
      <c r="CE588" s="288"/>
      <c r="CF588" s="288"/>
      <c r="CG588" s="288"/>
      <c r="CH588" s="288"/>
      <c r="CI588" s="288"/>
    </row>
    <row r="589" spans="1:87" s="293" customFormat="1">
      <c r="A589" s="323"/>
      <c r="B589" s="322"/>
      <c r="C589" s="306"/>
      <c r="D589" s="306"/>
      <c r="E589" s="306"/>
      <c r="F589" s="324" t="s">
        <v>1390</v>
      </c>
      <c r="G589" s="327" t="s">
        <v>1391</v>
      </c>
      <c r="H589" s="204">
        <v>31771351.91</v>
      </c>
      <c r="I589" s="204">
        <v>0</v>
      </c>
      <c r="J589" s="204">
        <v>0</v>
      </c>
      <c r="K589" s="204">
        <v>0</v>
      </c>
      <c r="L589" s="204">
        <v>0</v>
      </c>
      <c r="M589" s="204">
        <v>0</v>
      </c>
      <c r="N589" s="204">
        <v>36399009.469999999</v>
      </c>
      <c r="O589" s="204">
        <v>0</v>
      </c>
      <c r="P589" s="204">
        <v>0</v>
      </c>
      <c r="Q589" s="204">
        <v>0</v>
      </c>
      <c r="R589" s="204">
        <v>0</v>
      </c>
      <c r="S589" s="204">
        <v>0</v>
      </c>
      <c r="T589" s="204">
        <v>0</v>
      </c>
      <c r="U589" s="204">
        <v>0</v>
      </c>
      <c r="V589" s="204">
        <v>0</v>
      </c>
      <c r="W589" s="204">
        <v>0</v>
      </c>
      <c r="X589" s="204">
        <v>0</v>
      </c>
      <c r="Y589" s="204">
        <v>0</v>
      </c>
      <c r="Z589" s="204">
        <v>0</v>
      </c>
      <c r="AA589" s="204">
        <v>0</v>
      </c>
      <c r="AB589" s="204">
        <v>0</v>
      </c>
      <c r="AC589" s="204">
        <v>0</v>
      </c>
      <c r="AD589" s="204">
        <v>0</v>
      </c>
      <c r="AE589" s="204">
        <v>0</v>
      </c>
      <c r="AF589" s="204">
        <v>0</v>
      </c>
      <c r="AG589" s="204">
        <v>0</v>
      </c>
      <c r="AH589" s="204">
        <v>0</v>
      </c>
      <c r="AI589" s="204">
        <v>0</v>
      </c>
      <c r="AJ589" s="204">
        <v>0</v>
      </c>
      <c r="AK589" s="204">
        <v>0</v>
      </c>
      <c r="AL589" s="204">
        <v>0</v>
      </c>
      <c r="AM589" s="204">
        <v>4300</v>
      </c>
      <c r="AN589" s="204">
        <v>0</v>
      </c>
      <c r="AO589" s="204">
        <v>0</v>
      </c>
      <c r="AP589" s="204">
        <v>0</v>
      </c>
      <c r="AQ589" s="204">
        <v>0</v>
      </c>
      <c r="AR589" s="204">
        <v>0</v>
      </c>
      <c r="AS589" s="204">
        <v>0</v>
      </c>
      <c r="AT589" s="204">
        <v>0</v>
      </c>
      <c r="AU589" s="204">
        <v>0</v>
      </c>
      <c r="AV589" s="204">
        <v>0</v>
      </c>
      <c r="AW589" s="204">
        <v>0</v>
      </c>
      <c r="AX589" s="204">
        <v>0</v>
      </c>
      <c r="AY589" s="204">
        <v>0</v>
      </c>
      <c r="AZ589" s="204">
        <v>0</v>
      </c>
      <c r="BA589" s="204">
        <v>0</v>
      </c>
      <c r="BB589" s="204">
        <v>9225487.3000000007</v>
      </c>
      <c r="BC589" s="204">
        <v>0</v>
      </c>
      <c r="BD589" s="204">
        <v>0</v>
      </c>
      <c r="BE589" s="204">
        <v>0</v>
      </c>
      <c r="BF589" s="204">
        <v>0</v>
      </c>
      <c r="BG589" s="204">
        <v>0</v>
      </c>
      <c r="BH589" s="204">
        <v>0</v>
      </c>
      <c r="BI589" s="204">
        <v>0</v>
      </c>
      <c r="BJ589" s="204">
        <v>0</v>
      </c>
      <c r="BK589" s="204">
        <v>0</v>
      </c>
      <c r="BL589" s="204">
        <v>0</v>
      </c>
      <c r="BM589" s="204">
        <v>6754809.7000000002</v>
      </c>
      <c r="BN589" s="204">
        <v>0</v>
      </c>
      <c r="BO589" s="204">
        <v>0</v>
      </c>
      <c r="BP589" s="204">
        <v>0</v>
      </c>
      <c r="BQ589" s="204">
        <v>0</v>
      </c>
      <c r="BR589" s="204">
        <v>0</v>
      </c>
      <c r="BS589" s="204">
        <v>0</v>
      </c>
      <c r="BT589" s="204">
        <v>4602971.3600000003</v>
      </c>
      <c r="BU589" s="204">
        <v>0</v>
      </c>
      <c r="BV589" s="204">
        <v>0</v>
      </c>
      <c r="BW589" s="204">
        <v>0</v>
      </c>
      <c r="BX589" s="204">
        <v>0</v>
      </c>
      <c r="BY589" s="204">
        <v>0</v>
      </c>
      <c r="BZ589" s="204">
        <v>0</v>
      </c>
      <c r="CA589" s="204">
        <v>0</v>
      </c>
      <c r="CB589" s="204">
        <v>0</v>
      </c>
      <c r="CC589" s="205">
        <f t="shared" si="76"/>
        <v>88757929.739999995</v>
      </c>
      <c r="CD589" s="288"/>
      <c r="CE589" s="288"/>
      <c r="CF589" s="288"/>
      <c r="CG589" s="288"/>
      <c r="CH589" s="288"/>
      <c r="CI589" s="288"/>
    </row>
    <row r="590" spans="1:87" s="293" customFormat="1">
      <c r="A590" s="323"/>
      <c r="B590" s="322"/>
      <c r="C590" s="306"/>
      <c r="D590" s="306"/>
      <c r="E590" s="306"/>
      <c r="F590" s="324" t="s">
        <v>1392</v>
      </c>
      <c r="G590" s="327" t="s">
        <v>1393</v>
      </c>
      <c r="H590" s="204">
        <v>17132767.199999999</v>
      </c>
      <c r="I590" s="204">
        <v>0</v>
      </c>
      <c r="J590" s="204">
        <v>0</v>
      </c>
      <c r="K590" s="204">
        <v>0</v>
      </c>
      <c r="L590" s="204">
        <v>0</v>
      </c>
      <c r="M590" s="204">
        <v>0</v>
      </c>
      <c r="N590" s="204">
        <v>13926240.83</v>
      </c>
      <c r="O590" s="204">
        <v>0</v>
      </c>
      <c r="P590" s="204">
        <v>0</v>
      </c>
      <c r="Q590" s="204">
        <v>0</v>
      </c>
      <c r="R590" s="204">
        <v>0</v>
      </c>
      <c r="S590" s="204">
        <v>0</v>
      </c>
      <c r="T590" s="204">
        <v>0</v>
      </c>
      <c r="U590" s="204">
        <v>0</v>
      </c>
      <c r="V590" s="204">
        <v>0</v>
      </c>
      <c r="W590" s="204">
        <v>0</v>
      </c>
      <c r="X590" s="204">
        <v>0</v>
      </c>
      <c r="Y590" s="204">
        <v>0</v>
      </c>
      <c r="Z590" s="204">
        <v>0</v>
      </c>
      <c r="AA590" s="204">
        <v>0</v>
      </c>
      <c r="AB590" s="204">
        <v>0</v>
      </c>
      <c r="AC590" s="204">
        <v>0</v>
      </c>
      <c r="AD590" s="204">
        <v>0</v>
      </c>
      <c r="AE590" s="204">
        <v>0</v>
      </c>
      <c r="AF590" s="204">
        <v>0</v>
      </c>
      <c r="AG590" s="204">
        <v>0</v>
      </c>
      <c r="AH590" s="204">
        <v>0</v>
      </c>
      <c r="AI590" s="204">
        <v>0</v>
      </c>
      <c r="AJ590" s="204">
        <v>0</v>
      </c>
      <c r="AK590" s="204">
        <v>0</v>
      </c>
      <c r="AL590" s="204">
        <v>0</v>
      </c>
      <c r="AM590" s="204">
        <v>0</v>
      </c>
      <c r="AN590" s="204">
        <v>0</v>
      </c>
      <c r="AO590" s="204">
        <v>0</v>
      </c>
      <c r="AP590" s="204">
        <v>0</v>
      </c>
      <c r="AQ590" s="204">
        <v>0</v>
      </c>
      <c r="AR590" s="204">
        <v>0</v>
      </c>
      <c r="AS590" s="204">
        <v>0</v>
      </c>
      <c r="AT590" s="204">
        <v>0</v>
      </c>
      <c r="AU590" s="204">
        <v>22095</v>
      </c>
      <c r="AV590" s="204">
        <v>0</v>
      </c>
      <c r="AW590" s="204">
        <v>0</v>
      </c>
      <c r="AX590" s="204">
        <v>0</v>
      </c>
      <c r="AY590" s="204">
        <v>0</v>
      </c>
      <c r="AZ590" s="204">
        <v>0</v>
      </c>
      <c r="BA590" s="204">
        <v>0</v>
      </c>
      <c r="BB590" s="204">
        <v>7795449</v>
      </c>
      <c r="BC590" s="204">
        <v>0</v>
      </c>
      <c r="BD590" s="204">
        <v>0</v>
      </c>
      <c r="BE590" s="204">
        <v>0</v>
      </c>
      <c r="BF590" s="204">
        <v>0</v>
      </c>
      <c r="BG590" s="204">
        <v>0</v>
      </c>
      <c r="BH590" s="204">
        <v>0</v>
      </c>
      <c r="BI590" s="204">
        <v>0</v>
      </c>
      <c r="BJ590" s="204">
        <v>0</v>
      </c>
      <c r="BK590" s="204">
        <v>0</v>
      </c>
      <c r="BL590" s="204">
        <v>0</v>
      </c>
      <c r="BM590" s="204">
        <v>5603996.96</v>
      </c>
      <c r="BN590" s="204">
        <v>0</v>
      </c>
      <c r="BO590" s="204">
        <v>0</v>
      </c>
      <c r="BP590" s="204">
        <v>0</v>
      </c>
      <c r="BQ590" s="204">
        <v>0</v>
      </c>
      <c r="BR590" s="204">
        <v>0</v>
      </c>
      <c r="BS590" s="204">
        <v>0</v>
      </c>
      <c r="BT590" s="204">
        <v>1740764.5</v>
      </c>
      <c r="BU590" s="204">
        <v>0</v>
      </c>
      <c r="BV590" s="204">
        <v>0</v>
      </c>
      <c r="BW590" s="204">
        <v>0</v>
      </c>
      <c r="BX590" s="204">
        <v>0</v>
      </c>
      <c r="BY590" s="204">
        <v>0</v>
      </c>
      <c r="BZ590" s="204">
        <v>0</v>
      </c>
      <c r="CA590" s="204">
        <v>0</v>
      </c>
      <c r="CB590" s="204">
        <v>0</v>
      </c>
      <c r="CC590" s="205">
        <f t="shared" si="76"/>
        <v>46221313.490000002</v>
      </c>
      <c r="CD590" s="288"/>
      <c r="CE590" s="288"/>
      <c r="CF590" s="288"/>
      <c r="CG590" s="288"/>
      <c r="CH590" s="288"/>
      <c r="CI590" s="288"/>
    </row>
    <row r="591" spans="1:87" s="293" customFormat="1">
      <c r="A591" s="323"/>
      <c r="B591" s="322"/>
      <c r="C591" s="306"/>
      <c r="D591" s="306"/>
      <c r="E591" s="306"/>
      <c r="F591" s="324" t="s">
        <v>1394</v>
      </c>
      <c r="G591" s="327" t="s">
        <v>1395</v>
      </c>
      <c r="H591" s="204">
        <v>82738890.010000005</v>
      </c>
      <c r="I591" s="204">
        <v>0</v>
      </c>
      <c r="J591" s="204">
        <v>0</v>
      </c>
      <c r="K591" s="204">
        <v>0</v>
      </c>
      <c r="L591" s="204">
        <v>0</v>
      </c>
      <c r="M591" s="204">
        <v>0</v>
      </c>
      <c r="N591" s="204">
        <v>21100645.739999998</v>
      </c>
      <c r="O591" s="204">
        <v>0</v>
      </c>
      <c r="P591" s="204">
        <v>3500</v>
      </c>
      <c r="Q591" s="204">
        <v>0</v>
      </c>
      <c r="R591" s="204">
        <v>0</v>
      </c>
      <c r="S591" s="204">
        <v>0</v>
      </c>
      <c r="T591" s="204">
        <v>0</v>
      </c>
      <c r="U591" s="204">
        <v>0</v>
      </c>
      <c r="V591" s="204">
        <v>0</v>
      </c>
      <c r="W591" s="204">
        <v>0</v>
      </c>
      <c r="X591" s="204">
        <v>0</v>
      </c>
      <c r="Y591" s="204">
        <v>0</v>
      </c>
      <c r="Z591" s="204">
        <v>0</v>
      </c>
      <c r="AA591" s="204">
        <v>0</v>
      </c>
      <c r="AB591" s="204">
        <v>0</v>
      </c>
      <c r="AC591" s="204">
        <v>0</v>
      </c>
      <c r="AD591" s="204">
        <v>0</v>
      </c>
      <c r="AE591" s="204">
        <v>0</v>
      </c>
      <c r="AF591" s="204">
        <v>0</v>
      </c>
      <c r="AG591" s="204">
        <v>0</v>
      </c>
      <c r="AH591" s="204">
        <v>0</v>
      </c>
      <c r="AI591" s="204">
        <v>2420000</v>
      </c>
      <c r="AJ591" s="204">
        <v>0</v>
      </c>
      <c r="AK591" s="204">
        <v>0</v>
      </c>
      <c r="AL591" s="204">
        <v>0</v>
      </c>
      <c r="AM591" s="204">
        <v>0</v>
      </c>
      <c r="AN591" s="204">
        <v>0</v>
      </c>
      <c r="AO591" s="204">
        <v>0</v>
      </c>
      <c r="AP591" s="204">
        <v>0</v>
      </c>
      <c r="AQ591" s="204">
        <v>0</v>
      </c>
      <c r="AR591" s="204">
        <v>0</v>
      </c>
      <c r="AS591" s="204">
        <v>0</v>
      </c>
      <c r="AT591" s="204">
        <v>0</v>
      </c>
      <c r="AU591" s="204">
        <v>16631250</v>
      </c>
      <c r="AV591" s="204">
        <v>0</v>
      </c>
      <c r="AW591" s="204">
        <v>0</v>
      </c>
      <c r="AX591" s="204">
        <v>0</v>
      </c>
      <c r="AY591" s="204">
        <v>0</v>
      </c>
      <c r="AZ591" s="204">
        <v>0</v>
      </c>
      <c r="BA591" s="204">
        <v>0</v>
      </c>
      <c r="BB591" s="204">
        <v>14243616.710000001</v>
      </c>
      <c r="BC591" s="204">
        <v>0</v>
      </c>
      <c r="BD591" s="204">
        <v>0</v>
      </c>
      <c r="BE591" s="204">
        <v>0</v>
      </c>
      <c r="BF591" s="204">
        <v>0</v>
      </c>
      <c r="BG591" s="204">
        <v>0</v>
      </c>
      <c r="BH591" s="204">
        <v>0</v>
      </c>
      <c r="BI591" s="204">
        <v>0</v>
      </c>
      <c r="BJ591" s="204">
        <v>0</v>
      </c>
      <c r="BK591" s="204">
        <v>0</v>
      </c>
      <c r="BL591" s="204">
        <v>0</v>
      </c>
      <c r="BM591" s="204">
        <v>20124392.34</v>
      </c>
      <c r="BN591" s="204">
        <v>0</v>
      </c>
      <c r="BO591" s="204">
        <v>0</v>
      </c>
      <c r="BP591" s="204">
        <v>0</v>
      </c>
      <c r="BQ591" s="204">
        <v>0</v>
      </c>
      <c r="BR591" s="204">
        <v>0</v>
      </c>
      <c r="BS591" s="204">
        <v>0</v>
      </c>
      <c r="BT591" s="204">
        <v>12363647.189999999</v>
      </c>
      <c r="BU591" s="204">
        <v>0</v>
      </c>
      <c r="BV591" s="204">
        <v>0</v>
      </c>
      <c r="BW591" s="204">
        <v>0</v>
      </c>
      <c r="BX591" s="204">
        <v>0</v>
      </c>
      <c r="BY591" s="204">
        <v>0</v>
      </c>
      <c r="BZ591" s="204">
        <v>0</v>
      </c>
      <c r="CA591" s="204">
        <v>0</v>
      </c>
      <c r="CB591" s="204">
        <v>0</v>
      </c>
      <c r="CC591" s="205">
        <f t="shared" si="76"/>
        <v>169625941.99000001</v>
      </c>
      <c r="CD591" s="288"/>
      <c r="CE591" s="288"/>
      <c r="CF591" s="288"/>
      <c r="CG591" s="288"/>
      <c r="CH591" s="288"/>
      <c r="CI591" s="288"/>
    </row>
    <row r="592" spans="1:87" s="293" customFormat="1">
      <c r="A592" s="323"/>
      <c r="B592" s="322"/>
      <c r="C592" s="306"/>
      <c r="D592" s="306"/>
      <c r="E592" s="306"/>
      <c r="F592" s="324" t="s">
        <v>1396</v>
      </c>
      <c r="G592" s="327" t="s">
        <v>1397</v>
      </c>
      <c r="H592" s="204">
        <v>14379012.49</v>
      </c>
      <c r="I592" s="204">
        <v>0</v>
      </c>
      <c r="J592" s="204">
        <v>0</v>
      </c>
      <c r="K592" s="204">
        <v>0</v>
      </c>
      <c r="L592" s="204">
        <v>0</v>
      </c>
      <c r="M592" s="204">
        <v>0</v>
      </c>
      <c r="N592" s="204">
        <v>27214934.850000001</v>
      </c>
      <c r="O592" s="204">
        <v>93600</v>
      </c>
      <c r="P592" s="204">
        <v>0</v>
      </c>
      <c r="Q592" s="204">
        <v>0</v>
      </c>
      <c r="R592" s="204">
        <v>0</v>
      </c>
      <c r="S592" s="204">
        <v>0</v>
      </c>
      <c r="T592" s="204">
        <v>0</v>
      </c>
      <c r="U592" s="204">
        <v>0</v>
      </c>
      <c r="V592" s="204">
        <v>0</v>
      </c>
      <c r="W592" s="204">
        <v>0</v>
      </c>
      <c r="X592" s="204">
        <v>0</v>
      </c>
      <c r="Y592" s="204">
        <v>0</v>
      </c>
      <c r="Z592" s="204">
        <v>0</v>
      </c>
      <c r="AA592" s="204">
        <v>0</v>
      </c>
      <c r="AB592" s="204">
        <v>0</v>
      </c>
      <c r="AC592" s="204">
        <v>0</v>
      </c>
      <c r="AD592" s="204">
        <v>0</v>
      </c>
      <c r="AE592" s="204">
        <v>0</v>
      </c>
      <c r="AF592" s="204">
        <v>0</v>
      </c>
      <c r="AG592" s="204">
        <v>0</v>
      </c>
      <c r="AH592" s="204">
        <v>0</v>
      </c>
      <c r="AI592" s="204">
        <v>0</v>
      </c>
      <c r="AJ592" s="204">
        <v>0</v>
      </c>
      <c r="AK592" s="204">
        <v>0</v>
      </c>
      <c r="AL592" s="204">
        <v>0</v>
      </c>
      <c r="AM592" s="204">
        <v>0</v>
      </c>
      <c r="AN592" s="204">
        <v>0</v>
      </c>
      <c r="AO592" s="204">
        <v>0</v>
      </c>
      <c r="AP592" s="204">
        <v>0</v>
      </c>
      <c r="AQ592" s="204">
        <v>0</v>
      </c>
      <c r="AR592" s="204">
        <v>0</v>
      </c>
      <c r="AS592" s="204">
        <v>0</v>
      </c>
      <c r="AT592" s="204">
        <v>0</v>
      </c>
      <c r="AU592" s="204">
        <v>171253.5</v>
      </c>
      <c r="AV592" s="204">
        <v>0</v>
      </c>
      <c r="AW592" s="204">
        <v>0</v>
      </c>
      <c r="AX592" s="204">
        <v>0</v>
      </c>
      <c r="AY592" s="204">
        <v>0</v>
      </c>
      <c r="AZ592" s="204">
        <v>0</v>
      </c>
      <c r="BA592" s="204">
        <v>0</v>
      </c>
      <c r="BB592" s="204">
        <v>0</v>
      </c>
      <c r="BC592" s="204">
        <v>0</v>
      </c>
      <c r="BD592" s="204">
        <v>0</v>
      </c>
      <c r="BE592" s="204">
        <v>0</v>
      </c>
      <c r="BF592" s="204">
        <v>0</v>
      </c>
      <c r="BG592" s="204">
        <v>0</v>
      </c>
      <c r="BH592" s="204">
        <v>0</v>
      </c>
      <c r="BI592" s="204">
        <v>0</v>
      </c>
      <c r="BJ592" s="204">
        <v>0</v>
      </c>
      <c r="BK592" s="204">
        <v>0</v>
      </c>
      <c r="BL592" s="204">
        <v>0</v>
      </c>
      <c r="BM592" s="204">
        <v>8974840.0700000003</v>
      </c>
      <c r="BN592" s="204">
        <v>0</v>
      </c>
      <c r="BO592" s="204">
        <v>0</v>
      </c>
      <c r="BP592" s="204">
        <v>0</v>
      </c>
      <c r="BQ592" s="204">
        <v>0</v>
      </c>
      <c r="BR592" s="204">
        <v>0</v>
      </c>
      <c r="BS592" s="204">
        <v>0</v>
      </c>
      <c r="BT592" s="204">
        <v>380196.18</v>
      </c>
      <c r="BU592" s="204">
        <v>0</v>
      </c>
      <c r="BV592" s="204">
        <v>0</v>
      </c>
      <c r="BW592" s="204">
        <v>0</v>
      </c>
      <c r="BX592" s="204">
        <v>0</v>
      </c>
      <c r="BY592" s="204">
        <v>0</v>
      </c>
      <c r="BZ592" s="204">
        <v>0</v>
      </c>
      <c r="CA592" s="204">
        <v>0</v>
      </c>
      <c r="CB592" s="204">
        <v>0</v>
      </c>
      <c r="CC592" s="205">
        <f t="shared" si="76"/>
        <v>51213837.090000004</v>
      </c>
      <c r="CD592" s="288"/>
      <c r="CE592" s="288"/>
      <c r="CF592" s="288"/>
      <c r="CG592" s="288"/>
      <c r="CH592" s="288"/>
      <c r="CI592" s="288"/>
    </row>
    <row r="593" spans="1:87" s="293" customFormat="1">
      <c r="A593" s="323"/>
      <c r="B593" s="322"/>
      <c r="C593" s="306"/>
      <c r="D593" s="306"/>
      <c r="E593" s="306"/>
      <c r="F593" s="324" t="s">
        <v>1398</v>
      </c>
      <c r="G593" s="327" t="s">
        <v>1399</v>
      </c>
      <c r="H593" s="204">
        <v>986791.86</v>
      </c>
      <c r="I593" s="204">
        <v>0</v>
      </c>
      <c r="J593" s="204">
        <v>0</v>
      </c>
      <c r="K593" s="204">
        <v>0</v>
      </c>
      <c r="L593" s="204">
        <v>0</v>
      </c>
      <c r="M593" s="204">
        <v>0</v>
      </c>
      <c r="N593" s="204">
        <v>667875.27</v>
      </c>
      <c r="O593" s="204">
        <v>0</v>
      </c>
      <c r="P593" s="204">
        <v>0</v>
      </c>
      <c r="Q593" s="204">
        <v>0</v>
      </c>
      <c r="R593" s="204">
        <v>0</v>
      </c>
      <c r="S593" s="204">
        <v>0</v>
      </c>
      <c r="T593" s="204">
        <v>0</v>
      </c>
      <c r="U593" s="204">
        <v>0</v>
      </c>
      <c r="V593" s="204">
        <v>0</v>
      </c>
      <c r="W593" s="204">
        <v>0</v>
      </c>
      <c r="X593" s="204">
        <v>0</v>
      </c>
      <c r="Y593" s="204">
        <v>0</v>
      </c>
      <c r="Z593" s="204">
        <v>0</v>
      </c>
      <c r="AA593" s="204">
        <v>0</v>
      </c>
      <c r="AB593" s="204">
        <v>0</v>
      </c>
      <c r="AC593" s="204">
        <v>0</v>
      </c>
      <c r="AD593" s="204">
        <v>0</v>
      </c>
      <c r="AE593" s="204">
        <v>0</v>
      </c>
      <c r="AF593" s="204">
        <v>0</v>
      </c>
      <c r="AG593" s="204">
        <v>0</v>
      </c>
      <c r="AH593" s="204">
        <v>0</v>
      </c>
      <c r="AI593" s="204">
        <v>0</v>
      </c>
      <c r="AJ593" s="204">
        <v>0</v>
      </c>
      <c r="AK593" s="204">
        <v>0</v>
      </c>
      <c r="AL593" s="204">
        <v>0</v>
      </c>
      <c r="AM593" s="204">
        <v>0</v>
      </c>
      <c r="AN593" s="204">
        <v>0</v>
      </c>
      <c r="AO593" s="204">
        <v>0</v>
      </c>
      <c r="AP593" s="204">
        <v>0</v>
      </c>
      <c r="AQ593" s="204">
        <v>0</v>
      </c>
      <c r="AR593" s="204">
        <v>0</v>
      </c>
      <c r="AS593" s="204">
        <v>0</v>
      </c>
      <c r="AT593" s="204">
        <v>0</v>
      </c>
      <c r="AU593" s="204">
        <v>0</v>
      </c>
      <c r="AV593" s="204">
        <v>0</v>
      </c>
      <c r="AW593" s="204">
        <v>0</v>
      </c>
      <c r="AX593" s="204">
        <v>0</v>
      </c>
      <c r="AY593" s="204">
        <v>0</v>
      </c>
      <c r="AZ593" s="204">
        <v>0</v>
      </c>
      <c r="BA593" s="204">
        <v>0</v>
      </c>
      <c r="BB593" s="204">
        <v>237704.9</v>
      </c>
      <c r="BC593" s="204">
        <v>0</v>
      </c>
      <c r="BD593" s="204">
        <v>0</v>
      </c>
      <c r="BE593" s="204">
        <v>0</v>
      </c>
      <c r="BF593" s="204">
        <v>0</v>
      </c>
      <c r="BG593" s="204">
        <v>0</v>
      </c>
      <c r="BH593" s="204">
        <v>0</v>
      </c>
      <c r="BI593" s="204">
        <v>0</v>
      </c>
      <c r="BJ593" s="204">
        <v>0</v>
      </c>
      <c r="BK593" s="204">
        <v>0</v>
      </c>
      <c r="BL593" s="204">
        <v>0</v>
      </c>
      <c r="BM593" s="204">
        <v>570828.96</v>
      </c>
      <c r="BN593" s="204">
        <v>0</v>
      </c>
      <c r="BO593" s="204">
        <v>0</v>
      </c>
      <c r="BP593" s="204">
        <v>0</v>
      </c>
      <c r="BQ593" s="204">
        <v>0</v>
      </c>
      <c r="BR593" s="204">
        <v>0</v>
      </c>
      <c r="BS593" s="204">
        <v>0</v>
      </c>
      <c r="BT593" s="204">
        <v>71032</v>
      </c>
      <c r="BU593" s="204">
        <v>0</v>
      </c>
      <c r="BV593" s="204">
        <v>0</v>
      </c>
      <c r="BW593" s="204">
        <v>0</v>
      </c>
      <c r="BX593" s="204">
        <v>0</v>
      </c>
      <c r="BY593" s="204">
        <v>0</v>
      </c>
      <c r="BZ593" s="204">
        <v>0</v>
      </c>
      <c r="CA593" s="204">
        <v>0</v>
      </c>
      <c r="CB593" s="204">
        <v>0</v>
      </c>
      <c r="CC593" s="205">
        <f t="shared" si="76"/>
        <v>2534232.9899999998</v>
      </c>
      <c r="CD593" s="288"/>
      <c r="CE593" s="288"/>
      <c r="CF593" s="288"/>
      <c r="CG593" s="288"/>
      <c r="CH593" s="288"/>
      <c r="CI593" s="288"/>
    </row>
    <row r="594" spans="1:87" s="293" customFormat="1">
      <c r="A594" s="323"/>
      <c r="B594" s="322"/>
      <c r="C594" s="306"/>
      <c r="D594" s="306"/>
      <c r="E594" s="306"/>
      <c r="F594" s="324" t="s">
        <v>1400</v>
      </c>
      <c r="G594" s="327" t="s">
        <v>1401</v>
      </c>
      <c r="H594" s="250">
        <v>0</v>
      </c>
      <c r="I594" s="250">
        <v>0</v>
      </c>
      <c r="J594" s="250">
        <v>0</v>
      </c>
      <c r="K594" s="250">
        <v>0</v>
      </c>
      <c r="L594" s="250">
        <v>0</v>
      </c>
      <c r="M594" s="250">
        <v>0</v>
      </c>
      <c r="N594" s="250">
        <v>0</v>
      </c>
      <c r="O594" s="250">
        <v>0</v>
      </c>
      <c r="P594" s="250">
        <v>0</v>
      </c>
      <c r="Q594" s="250">
        <v>0</v>
      </c>
      <c r="R594" s="250">
        <v>0</v>
      </c>
      <c r="S594" s="250">
        <v>0</v>
      </c>
      <c r="T594" s="250">
        <v>0</v>
      </c>
      <c r="U594" s="250">
        <v>0</v>
      </c>
      <c r="V594" s="250">
        <v>0</v>
      </c>
      <c r="W594" s="250">
        <v>0</v>
      </c>
      <c r="X594" s="250">
        <v>0</v>
      </c>
      <c r="Y594" s="250">
        <v>0</v>
      </c>
      <c r="Z594" s="250">
        <v>0</v>
      </c>
      <c r="AA594" s="250">
        <v>0</v>
      </c>
      <c r="AB594" s="250">
        <v>0</v>
      </c>
      <c r="AC594" s="250">
        <v>0</v>
      </c>
      <c r="AD594" s="250">
        <v>0</v>
      </c>
      <c r="AE594" s="250">
        <v>0</v>
      </c>
      <c r="AF594" s="250">
        <v>0</v>
      </c>
      <c r="AG594" s="250">
        <v>0</v>
      </c>
      <c r="AH594" s="250">
        <v>0</v>
      </c>
      <c r="AI594" s="250">
        <v>0</v>
      </c>
      <c r="AJ594" s="250">
        <v>0</v>
      </c>
      <c r="AK594" s="250">
        <v>0</v>
      </c>
      <c r="AL594" s="250">
        <v>0</v>
      </c>
      <c r="AM594" s="250">
        <v>0</v>
      </c>
      <c r="AN594" s="250">
        <v>0</v>
      </c>
      <c r="AO594" s="250">
        <v>0</v>
      </c>
      <c r="AP594" s="250">
        <v>0</v>
      </c>
      <c r="AQ594" s="250">
        <v>0</v>
      </c>
      <c r="AR594" s="250">
        <v>0</v>
      </c>
      <c r="AS594" s="250">
        <v>0</v>
      </c>
      <c r="AT594" s="250">
        <v>0</v>
      </c>
      <c r="AU594" s="250">
        <v>0</v>
      </c>
      <c r="AV594" s="250">
        <v>0</v>
      </c>
      <c r="AW594" s="250">
        <v>0</v>
      </c>
      <c r="AX594" s="250">
        <v>0</v>
      </c>
      <c r="AY594" s="250">
        <v>0</v>
      </c>
      <c r="AZ594" s="250">
        <v>0</v>
      </c>
      <c r="BA594" s="250">
        <v>0</v>
      </c>
      <c r="BB594" s="250">
        <v>0</v>
      </c>
      <c r="BC594" s="250">
        <v>0</v>
      </c>
      <c r="BD594" s="250">
        <v>0</v>
      </c>
      <c r="BE594" s="250">
        <v>0</v>
      </c>
      <c r="BF594" s="250">
        <v>0</v>
      </c>
      <c r="BG594" s="250">
        <v>0</v>
      </c>
      <c r="BH594" s="250">
        <v>0</v>
      </c>
      <c r="BI594" s="250">
        <v>0</v>
      </c>
      <c r="BJ594" s="250">
        <v>0</v>
      </c>
      <c r="BK594" s="250">
        <v>0</v>
      </c>
      <c r="BL594" s="250">
        <v>0</v>
      </c>
      <c r="BM594" s="250">
        <v>0</v>
      </c>
      <c r="BN594" s="250">
        <v>0</v>
      </c>
      <c r="BO594" s="250">
        <v>0</v>
      </c>
      <c r="BP594" s="250">
        <v>0</v>
      </c>
      <c r="BQ594" s="250">
        <v>0</v>
      </c>
      <c r="BR594" s="250">
        <v>0</v>
      </c>
      <c r="BS594" s="250">
        <v>0</v>
      </c>
      <c r="BT594" s="250">
        <v>0</v>
      </c>
      <c r="BU594" s="250">
        <v>0</v>
      </c>
      <c r="BV594" s="250">
        <v>0</v>
      </c>
      <c r="BW594" s="250">
        <v>0</v>
      </c>
      <c r="BX594" s="250">
        <v>0</v>
      </c>
      <c r="BY594" s="250">
        <v>0</v>
      </c>
      <c r="BZ594" s="250">
        <v>0</v>
      </c>
      <c r="CA594" s="250">
        <v>0</v>
      </c>
      <c r="CB594" s="250">
        <v>0</v>
      </c>
      <c r="CC594" s="205">
        <f t="shared" si="76"/>
        <v>0</v>
      </c>
      <c r="CD594" s="288"/>
      <c r="CE594" s="288"/>
      <c r="CF594" s="288"/>
      <c r="CG594" s="288"/>
      <c r="CH594" s="288"/>
      <c r="CI594" s="288"/>
    </row>
    <row r="595" spans="1:87" s="293" customFormat="1">
      <c r="A595" s="323"/>
      <c r="B595" s="322"/>
      <c r="C595" s="306"/>
      <c r="D595" s="306"/>
      <c r="E595" s="306"/>
      <c r="F595" s="324" t="s">
        <v>1402</v>
      </c>
      <c r="G595" s="327" t="s">
        <v>1403</v>
      </c>
      <c r="H595" s="204">
        <v>0</v>
      </c>
      <c r="I595" s="204">
        <v>0</v>
      </c>
      <c r="J595" s="204">
        <v>0</v>
      </c>
      <c r="K595" s="204">
        <v>0</v>
      </c>
      <c r="L595" s="204">
        <v>0</v>
      </c>
      <c r="M595" s="204">
        <v>0</v>
      </c>
      <c r="N595" s="204">
        <v>0</v>
      </c>
      <c r="O595" s="204">
        <v>0</v>
      </c>
      <c r="P595" s="204">
        <v>0</v>
      </c>
      <c r="Q595" s="204">
        <v>0</v>
      </c>
      <c r="R595" s="204">
        <v>0</v>
      </c>
      <c r="S595" s="204">
        <v>0</v>
      </c>
      <c r="T595" s="204">
        <v>0</v>
      </c>
      <c r="U595" s="204">
        <v>0</v>
      </c>
      <c r="V595" s="204">
        <v>0</v>
      </c>
      <c r="W595" s="204">
        <v>0</v>
      </c>
      <c r="X595" s="204">
        <v>0</v>
      </c>
      <c r="Y595" s="204">
        <v>0</v>
      </c>
      <c r="Z595" s="204">
        <v>35125032.710000001</v>
      </c>
      <c r="AA595" s="204">
        <v>0</v>
      </c>
      <c r="AB595" s="204">
        <v>0</v>
      </c>
      <c r="AC595" s="204">
        <v>1410000</v>
      </c>
      <c r="AD595" s="204">
        <v>0</v>
      </c>
      <c r="AE595" s="204">
        <v>0</v>
      </c>
      <c r="AF595" s="204">
        <v>0</v>
      </c>
      <c r="AG595" s="204">
        <v>0</v>
      </c>
      <c r="AH595" s="204">
        <v>0</v>
      </c>
      <c r="AI595" s="204">
        <v>0</v>
      </c>
      <c r="AJ595" s="204">
        <v>0</v>
      </c>
      <c r="AK595" s="204">
        <v>0</v>
      </c>
      <c r="AL595" s="204">
        <v>0</v>
      </c>
      <c r="AM595" s="204">
        <v>0</v>
      </c>
      <c r="AN595" s="204">
        <v>0</v>
      </c>
      <c r="AO595" s="204">
        <v>0</v>
      </c>
      <c r="AP595" s="204">
        <v>0</v>
      </c>
      <c r="AQ595" s="204">
        <v>0</v>
      </c>
      <c r="AR595" s="204">
        <v>0</v>
      </c>
      <c r="AS595" s="204">
        <v>0</v>
      </c>
      <c r="AT595" s="204">
        <v>0</v>
      </c>
      <c r="AU595" s="204">
        <v>0</v>
      </c>
      <c r="AV595" s="204">
        <v>0</v>
      </c>
      <c r="AW595" s="204">
        <v>0</v>
      </c>
      <c r="AX595" s="204">
        <v>0</v>
      </c>
      <c r="AY595" s="204">
        <v>0</v>
      </c>
      <c r="AZ595" s="204">
        <v>0</v>
      </c>
      <c r="BA595" s="204">
        <v>0</v>
      </c>
      <c r="BB595" s="204">
        <v>0</v>
      </c>
      <c r="BC595" s="204">
        <v>0</v>
      </c>
      <c r="BD595" s="204">
        <v>0</v>
      </c>
      <c r="BE595" s="204">
        <v>0</v>
      </c>
      <c r="BF595" s="204">
        <v>0</v>
      </c>
      <c r="BG595" s="204">
        <v>0</v>
      </c>
      <c r="BH595" s="204">
        <v>0</v>
      </c>
      <c r="BI595" s="204">
        <v>0</v>
      </c>
      <c r="BJ595" s="204">
        <v>0</v>
      </c>
      <c r="BK595" s="204">
        <v>0</v>
      </c>
      <c r="BL595" s="204">
        <v>0</v>
      </c>
      <c r="BM595" s="204">
        <v>1420000</v>
      </c>
      <c r="BN595" s="204">
        <v>0</v>
      </c>
      <c r="BO595" s="204">
        <v>0</v>
      </c>
      <c r="BP595" s="204">
        <v>0</v>
      </c>
      <c r="BQ595" s="204">
        <v>0</v>
      </c>
      <c r="BR595" s="204">
        <v>0</v>
      </c>
      <c r="BS595" s="204">
        <v>0</v>
      </c>
      <c r="BT595" s="204">
        <v>0</v>
      </c>
      <c r="BU595" s="204">
        <v>0</v>
      </c>
      <c r="BV595" s="204">
        <v>0</v>
      </c>
      <c r="BW595" s="204">
        <v>0</v>
      </c>
      <c r="BX595" s="204">
        <v>0</v>
      </c>
      <c r="BY595" s="204">
        <v>0</v>
      </c>
      <c r="BZ595" s="204">
        <v>0</v>
      </c>
      <c r="CA595" s="204">
        <v>0</v>
      </c>
      <c r="CB595" s="204">
        <v>0</v>
      </c>
      <c r="CC595" s="205">
        <f t="shared" si="76"/>
        <v>37955032.710000001</v>
      </c>
      <c r="CD595" s="288"/>
      <c r="CE595" s="288"/>
      <c r="CF595" s="288"/>
      <c r="CG595" s="288"/>
      <c r="CH595" s="288"/>
      <c r="CI595" s="288"/>
    </row>
    <row r="596" spans="1:87" s="293" customFormat="1">
      <c r="A596" s="323"/>
      <c r="B596" s="322"/>
      <c r="C596" s="306"/>
      <c r="D596" s="306"/>
      <c r="E596" s="306"/>
      <c r="F596" s="324" t="s">
        <v>1404</v>
      </c>
      <c r="G596" s="327" t="s">
        <v>1405</v>
      </c>
      <c r="H596" s="204">
        <v>0</v>
      </c>
      <c r="I596" s="204">
        <v>0</v>
      </c>
      <c r="J596" s="204">
        <v>0</v>
      </c>
      <c r="K596" s="204">
        <v>0</v>
      </c>
      <c r="L596" s="204">
        <v>0</v>
      </c>
      <c r="M596" s="204">
        <v>0</v>
      </c>
      <c r="N596" s="204">
        <v>0</v>
      </c>
      <c r="O596" s="204">
        <v>0</v>
      </c>
      <c r="P596" s="204">
        <v>0</v>
      </c>
      <c r="Q596" s="204">
        <v>0</v>
      </c>
      <c r="R596" s="204">
        <v>0</v>
      </c>
      <c r="S596" s="204">
        <v>0</v>
      </c>
      <c r="T596" s="204">
        <v>0</v>
      </c>
      <c r="U596" s="204">
        <v>0</v>
      </c>
      <c r="V596" s="204">
        <v>0</v>
      </c>
      <c r="W596" s="204">
        <v>0</v>
      </c>
      <c r="X596" s="204">
        <v>0</v>
      </c>
      <c r="Y596" s="204">
        <v>0</v>
      </c>
      <c r="Z596" s="204">
        <v>0</v>
      </c>
      <c r="AA596" s="204">
        <v>0</v>
      </c>
      <c r="AB596" s="204">
        <v>0</v>
      </c>
      <c r="AC596" s="204">
        <v>0</v>
      </c>
      <c r="AD596" s="204">
        <v>0</v>
      </c>
      <c r="AE596" s="204">
        <v>0</v>
      </c>
      <c r="AF596" s="204">
        <v>0</v>
      </c>
      <c r="AG596" s="204">
        <v>0</v>
      </c>
      <c r="AH596" s="204">
        <v>0</v>
      </c>
      <c r="AI596" s="204">
        <v>0</v>
      </c>
      <c r="AJ596" s="204">
        <v>0</v>
      </c>
      <c r="AK596" s="204">
        <v>0</v>
      </c>
      <c r="AL596" s="204">
        <v>0</v>
      </c>
      <c r="AM596" s="204">
        <v>0</v>
      </c>
      <c r="AN596" s="204">
        <v>0</v>
      </c>
      <c r="AO596" s="204">
        <v>0</v>
      </c>
      <c r="AP596" s="204">
        <v>0</v>
      </c>
      <c r="AQ596" s="204">
        <v>0</v>
      </c>
      <c r="AR596" s="204">
        <v>0</v>
      </c>
      <c r="AS596" s="204">
        <v>0</v>
      </c>
      <c r="AT596" s="204">
        <v>0</v>
      </c>
      <c r="AU596" s="204">
        <v>0</v>
      </c>
      <c r="AV596" s="204">
        <v>0</v>
      </c>
      <c r="AW596" s="204">
        <v>0</v>
      </c>
      <c r="AX596" s="204">
        <v>0</v>
      </c>
      <c r="AY596" s="204">
        <v>0</v>
      </c>
      <c r="AZ596" s="204">
        <v>0</v>
      </c>
      <c r="BA596" s="204">
        <v>0</v>
      </c>
      <c r="BB596" s="204">
        <v>289466</v>
      </c>
      <c r="BC596" s="204">
        <v>0</v>
      </c>
      <c r="BD596" s="204">
        <v>0</v>
      </c>
      <c r="BE596" s="204">
        <v>0</v>
      </c>
      <c r="BF596" s="204">
        <v>0</v>
      </c>
      <c r="BG596" s="204">
        <v>0</v>
      </c>
      <c r="BH596" s="204">
        <v>0</v>
      </c>
      <c r="BI596" s="204">
        <v>0</v>
      </c>
      <c r="BJ596" s="204">
        <v>0</v>
      </c>
      <c r="BK596" s="204">
        <v>0</v>
      </c>
      <c r="BL596" s="204">
        <v>0</v>
      </c>
      <c r="BM596" s="204">
        <v>0</v>
      </c>
      <c r="BN596" s="204">
        <v>0</v>
      </c>
      <c r="BO596" s="204">
        <v>0</v>
      </c>
      <c r="BP596" s="204">
        <v>0</v>
      </c>
      <c r="BQ596" s="204">
        <v>0</v>
      </c>
      <c r="BR596" s="204">
        <v>0</v>
      </c>
      <c r="BS596" s="204">
        <v>0</v>
      </c>
      <c r="BT596" s="204">
        <v>0</v>
      </c>
      <c r="BU596" s="204">
        <v>0</v>
      </c>
      <c r="BV596" s="204">
        <v>0</v>
      </c>
      <c r="BW596" s="204">
        <v>0</v>
      </c>
      <c r="BX596" s="204">
        <v>0</v>
      </c>
      <c r="BY596" s="204">
        <v>0</v>
      </c>
      <c r="BZ596" s="204">
        <v>0</v>
      </c>
      <c r="CA596" s="204">
        <v>0</v>
      </c>
      <c r="CB596" s="204">
        <v>0</v>
      </c>
      <c r="CC596" s="205">
        <f t="shared" si="76"/>
        <v>289466</v>
      </c>
      <c r="CD596" s="288"/>
      <c r="CE596" s="288"/>
      <c r="CF596" s="288"/>
      <c r="CG596" s="288"/>
      <c r="CH596" s="288"/>
      <c r="CI596" s="288"/>
    </row>
    <row r="597" spans="1:87" s="293" customFormat="1">
      <c r="A597" s="323"/>
      <c r="B597" s="322"/>
      <c r="C597" s="306"/>
      <c r="D597" s="306"/>
      <c r="E597" s="306"/>
      <c r="F597" s="324" t="s">
        <v>1406</v>
      </c>
      <c r="G597" s="327" t="s">
        <v>1407</v>
      </c>
      <c r="H597" s="204">
        <v>0</v>
      </c>
      <c r="I597" s="204">
        <v>0</v>
      </c>
      <c r="J597" s="204">
        <v>0</v>
      </c>
      <c r="K597" s="204">
        <v>0</v>
      </c>
      <c r="L597" s="204">
        <v>0</v>
      </c>
      <c r="M597" s="204">
        <v>0</v>
      </c>
      <c r="N597" s="204">
        <v>0</v>
      </c>
      <c r="O597" s="204">
        <v>0</v>
      </c>
      <c r="P597" s="204">
        <v>0</v>
      </c>
      <c r="Q597" s="204">
        <v>0</v>
      </c>
      <c r="R597" s="204">
        <v>0</v>
      </c>
      <c r="S597" s="204">
        <v>0</v>
      </c>
      <c r="T597" s="204">
        <v>0</v>
      </c>
      <c r="U597" s="204">
        <v>0</v>
      </c>
      <c r="V597" s="204">
        <v>0</v>
      </c>
      <c r="W597" s="204">
        <v>0</v>
      </c>
      <c r="X597" s="204">
        <v>0</v>
      </c>
      <c r="Y597" s="204">
        <v>0</v>
      </c>
      <c r="Z597" s="204">
        <v>0</v>
      </c>
      <c r="AA597" s="204">
        <v>0</v>
      </c>
      <c r="AB597" s="204">
        <v>0</v>
      </c>
      <c r="AC597" s="204">
        <v>0</v>
      </c>
      <c r="AD597" s="204">
        <v>0</v>
      </c>
      <c r="AE597" s="204">
        <v>0</v>
      </c>
      <c r="AF597" s="204">
        <v>0</v>
      </c>
      <c r="AG597" s="204">
        <v>0</v>
      </c>
      <c r="AH597" s="204">
        <v>0</v>
      </c>
      <c r="AI597" s="204">
        <v>0</v>
      </c>
      <c r="AJ597" s="204">
        <v>0</v>
      </c>
      <c r="AK597" s="204">
        <v>0</v>
      </c>
      <c r="AL597" s="204">
        <v>0</v>
      </c>
      <c r="AM597" s="204">
        <v>0</v>
      </c>
      <c r="AN597" s="204">
        <v>0</v>
      </c>
      <c r="AO597" s="204">
        <v>0</v>
      </c>
      <c r="AP597" s="204">
        <v>0</v>
      </c>
      <c r="AQ597" s="204">
        <v>0</v>
      </c>
      <c r="AR597" s="204">
        <v>0</v>
      </c>
      <c r="AS597" s="204">
        <v>0</v>
      </c>
      <c r="AT597" s="204">
        <v>0</v>
      </c>
      <c r="AU597" s="204">
        <v>0</v>
      </c>
      <c r="AV597" s="204">
        <v>0</v>
      </c>
      <c r="AW597" s="204">
        <v>0</v>
      </c>
      <c r="AX597" s="204">
        <v>0</v>
      </c>
      <c r="AY597" s="204">
        <v>0</v>
      </c>
      <c r="AZ597" s="204">
        <v>0</v>
      </c>
      <c r="BA597" s="204">
        <v>0</v>
      </c>
      <c r="BB597" s="204">
        <v>0</v>
      </c>
      <c r="BC597" s="204">
        <v>0</v>
      </c>
      <c r="BD597" s="204">
        <v>0</v>
      </c>
      <c r="BE597" s="204">
        <v>0</v>
      </c>
      <c r="BF597" s="204">
        <v>0</v>
      </c>
      <c r="BG597" s="204">
        <v>0</v>
      </c>
      <c r="BH597" s="204">
        <v>0</v>
      </c>
      <c r="BI597" s="204">
        <v>0</v>
      </c>
      <c r="BJ597" s="204">
        <v>0</v>
      </c>
      <c r="BK597" s="204">
        <v>0</v>
      </c>
      <c r="BL597" s="204">
        <v>0</v>
      </c>
      <c r="BM597" s="204">
        <v>0</v>
      </c>
      <c r="BN597" s="204">
        <v>0</v>
      </c>
      <c r="BO597" s="204">
        <v>0</v>
      </c>
      <c r="BP597" s="204">
        <v>0</v>
      </c>
      <c r="BQ597" s="204">
        <v>0</v>
      </c>
      <c r="BR597" s="204">
        <v>0</v>
      </c>
      <c r="BS597" s="204">
        <v>0</v>
      </c>
      <c r="BT597" s="204">
        <v>0</v>
      </c>
      <c r="BU597" s="204">
        <v>0</v>
      </c>
      <c r="BV597" s="204">
        <v>0</v>
      </c>
      <c r="BW597" s="204">
        <v>0</v>
      </c>
      <c r="BX597" s="204">
        <v>0</v>
      </c>
      <c r="BY597" s="204">
        <v>0</v>
      </c>
      <c r="BZ597" s="204">
        <v>0</v>
      </c>
      <c r="CA597" s="204">
        <v>0</v>
      </c>
      <c r="CB597" s="204">
        <v>0</v>
      </c>
      <c r="CC597" s="205">
        <f t="shared" si="76"/>
        <v>0</v>
      </c>
      <c r="CD597" s="288"/>
      <c r="CE597" s="288"/>
      <c r="CF597" s="288"/>
      <c r="CG597" s="288"/>
      <c r="CH597" s="288"/>
      <c r="CI597" s="288"/>
    </row>
    <row r="598" spans="1:87" s="293" customFormat="1">
      <c r="A598" s="323"/>
      <c r="B598" s="322"/>
      <c r="C598" s="306"/>
      <c r="D598" s="306"/>
      <c r="E598" s="306"/>
      <c r="F598" s="324" t="s">
        <v>1408</v>
      </c>
      <c r="G598" s="327" t="s">
        <v>1409</v>
      </c>
      <c r="H598" s="204">
        <v>21932102.25</v>
      </c>
      <c r="I598" s="204">
        <v>0</v>
      </c>
      <c r="J598" s="204">
        <v>0</v>
      </c>
      <c r="K598" s="204">
        <v>0</v>
      </c>
      <c r="L598" s="204">
        <v>0</v>
      </c>
      <c r="M598" s="204">
        <v>0</v>
      </c>
      <c r="N598" s="204">
        <v>0</v>
      </c>
      <c r="O598" s="204">
        <v>0</v>
      </c>
      <c r="P598" s="204">
        <v>0</v>
      </c>
      <c r="Q598" s="204">
        <v>0</v>
      </c>
      <c r="R598" s="204">
        <v>0</v>
      </c>
      <c r="S598" s="204">
        <v>0</v>
      </c>
      <c r="T598" s="204">
        <v>0</v>
      </c>
      <c r="U598" s="204">
        <v>0</v>
      </c>
      <c r="V598" s="204">
        <v>0</v>
      </c>
      <c r="W598" s="204">
        <v>0</v>
      </c>
      <c r="X598" s="204">
        <v>0</v>
      </c>
      <c r="Y598" s="204">
        <v>0</v>
      </c>
      <c r="Z598" s="204">
        <v>0</v>
      </c>
      <c r="AA598" s="204">
        <v>0</v>
      </c>
      <c r="AB598" s="204">
        <v>0</v>
      </c>
      <c r="AC598" s="204">
        <v>0</v>
      </c>
      <c r="AD598" s="204">
        <v>0</v>
      </c>
      <c r="AE598" s="204">
        <v>0</v>
      </c>
      <c r="AF598" s="204">
        <v>0</v>
      </c>
      <c r="AG598" s="204">
        <v>0</v>
      </c>
      <c r="AH598" s="204">
        <v>0</v>
      </c>
      <c r="AI598" s="204">
        <v>0</v>
      </c>
      <c r="AJ598" s="204">
        <v>0</v>
      </c>
      <c r="AK598" s="204">
        <v>0</v>
      </c>
      <c r="AL598" s="204">
        <v>0</v>
      </c>
      <c r="AM598" s="204">
        <v>0</v>
      </c>
      <c r="AN598" s="204">
        <v>0</v>
      </c>
      <c r="AO598" s="204">
        <v>0</v>
      </c>
      <c r="AP598" s="204">
        <v>0</v>
      </c>
      <c r="AQ598" s="204">
        <v>0</v>
      </c>
      <c r="AR598" s="204">
        <v>0</v>
      </c>
      <c r="AS598" s="204">
        <v>0</v>
      </c>
      <c r="AT598" s="204">
        <v>0</v>
      </c>
      <c r="AU598" s="204">
        <v>0</v>
      </c>
      <c r="AV598" s="204">
        <v>0</v>
      </c>
      <c r="AW598" s="204">
        <v>0</v>
      </c>
      <c r="AX598" s="204">
        <v>0</v>
      </c>
      <c r="AY598" s="204">
        <v>0</v>
      </c>
      <c r="AZ598" s="204">
        <v>0</v>
      </c>
      <c r="BA598" s="204">
        <v>0</v>
      </c>
      <c r="BB598" s="204">
        <v>0</v>
      </c>
      <c r="BC598" s="204">
        <v>0</v>
      </c>
      <c r="BD598" s="204">
        <v>0</v>
      </c>
      <c r="BE598" s="204">
        <v>0</v>
      </c>
      <c r="BF598" s="204">
        <v>0</v>
      </c>
      <c r="BG598" s="204">
        <v>0</v>
      </c>
      <c r="BH598" s="204">
        <v>0</v>
      </c>
      <c r="BI598" s="204">
        <v>0</v>
      </c>
      <c r="BJ598" s="204">
        <v>0</v>
      </c>
      <c r="BK598" s="204">
        <v>0</v>
      </c>
      <c r="BL598" s="204">
        <v>0</v>
      </c>
      <c r="BM598" s="204">
        <v>0</v>
      </c>
      <c r="BN598" s="204">
        <v>0</v>
      </c>
      <c r="BO598" s="204">
        <v>0</v>
      </c>
      <c r="BP598" s="204">
        <v>0</v>
      </c>
      <c r="BQ598" s="204">
        <v>0</v>
      </c>
      <c r="BR598" s="204">
        <v>0</v>
      </c>
      <c r="BS598" s="204">
        <v>0</v>
      </c>
      <c r="BT598" s="204">
        <v>0</v>
      </c>
      <c r="BU598" s="204">
        <v>0</v>
      </c>
      <c r="BV598" s="204">
        <v>0</v>
      </c>
      <c r="BW598" s="204">
        <v>0</v>
      </c>
      <c r="BX598" s="204">
        <v>0</v>
      </c>
      <c r="BY598" s="204">
        <v>0</v>
      </c>
      <c r="BZ598" s="204">
        <v>0</v>
      </c>
      <c r="CA598" s="204">
        <v>0</v>
      </c>
      <c r="CB598" s="204">
        <v>0</v>
      </c>
      <c r="CC598" s="205">
        <f t="shared" si="76"/>
        <v>21932102.25</v>
      </c>
      <c r="CD598" s="288"/>
      <c r="CE598" s="288"/>
      <c r="CF598" s="288"/>
      <c r="CG598" s="288"/>
      <c r="CH598" s="288"/>
      <c r="CI598" s="288"/>
    </row>
    <row r="599" spans="1:87" s="293" customFormat="1">
      <c r="A599" s="323"/>
      <c r="B599" s="322"/>
      <c r="C599" s="306"/>
      <c r="D599" s="306"/>
      <c r="E599" s="306"/>
      <c r="F599" s="324" t="s">
        <v>1410</v>
      </c>
      <c r="G599" s="327" t="s">
        <v>1411</v>
      </c>
      <c r="H599" s="250">
        <v>0</v>
      </c>
      <c r="I599" s="250">
        <v>0</v>
      </c>
      <c r="J599" s="250">
        <v>0</v>
      </c>
      <c r="K599" s="250">
        <v>0</v>
      </c>
      <c r="L599" s="250">
        <v>0</v>
      </c>
      <c r="M599" s="250">
        <v>0</v>
      </c>
      <c r="N599" s="250">
        <v>0</v>
      </c>
      <c r="O599" s="250">
        <v>0</v>
      </c>
      <c r="P599" s="250">
        <v>0</v>
      </c>
      <c r="Q599" s="250">
        <v>0</v>
      </c>
      <c r="R599" s="250">
        <v>0</v>
      </c>
      <c r="S599" s="250">
        <v>0</v>
      </c>
      <c r="T599" s="250">
        <v>0</v>
      </c>
      <c r="U599" s="250">
        <v>0</v>
      </c>
      <c r="V599" s="250">
        <v>0</v>
      </c>
      <c r="W599" s="250">
        <v>0</v>
      </c>
      <c r="X599" s="250">
        <v>0</v>
      </c>
      <c r="Y599" s="250">
        <v>0</v>
      </c>
      <c r="Z599" s="250">
        <v>0</v>
      </c>
      <c r="AA599" s="250">
        <v>0</v>
      </c>
      <c r="AB599" s="250">
        <v>0</v>
      </c>
      <c r="AC599" s="250">
        <v>0</v>
      </c>
      <c r="AD599" s="250">
        <v>0</v>
      </c>
      <c r="AE599" s="250">
        <v>0</v>
      </c>
      <c r="AF599" s="250">
        <v>0</v>
      </c>
      <c r="AG599" s="250">
        <v>0</v>
      </c>
      <c r="AH599" s="250">
        <v>0</v>
      </c>
      <c r="AI599" s="250">
        <v>0</v>
      </c>
      <c r="AJ599" s="250">
        <v>0</v>
      </c>
      <c r="AK599" s="250">
        <v>0</v>
      </c>
      <c r="AL599" s="250">
        <v>0</v>
      </c>
      <c r="AM599" s="250">
        <v>0</v>
      </c>
      <c r="AN599" s="250">
        <v>0</v>
      </c>
      <c r="AO599" s="250">
        <v>0</v>
      </c>
      <c r="AP599" s="250">
        <v>0</v>
      </c>
      <c r="AQ599" s="250">
        <v>0</v>
      </c>
      <c r="AR599" s="250">
        <v>0</v>
      </c>
      <c r="AS599" s="250">
        <v>0</v>
      </c>
      <c r="AT599" s="250">
        <v>0</v>
      </c>
      <c r="AU599" s="250">
        <v>0</v>
      </c>
      <c r="AV599" s="250">
        <v>0</v>
      </c>
      <c r="AW599" s="250">
        <v>0</v>
      </c>
      <c r="AX599" s="250">
        <v>0</v>
      </c>
      <c r="AY599" s="250">
        <v>0</v>
      </c>
      <c r="AZ599" s="250">
        <v>0</v>
      </c>
      <c r="BA599" s="250">
        <v>0</v>
      </c>
      <c r="BB599" s="250">
        <v>0</v>
      </c>
      <c r="BC599" s="250">
        <v>0</v>
      </c>
      <c r="BD599" s="250">
        <v>0</v>
      </c>
      <c r="BE599" s="250">
        <v>0</v>
      </c>
      <c r="BF599" s="250">
        <v>0</v>
      </c>
      <c r="BG599" s="250">
        <v>0</v>
      </c>
      <c r="BH599" s="250">
        <v>0</v>
      </c>
      <c r="BI599" s="250">
        <v>0</v>
      </c>
      <c r="BJ599" s="250">
        <v>0</v>
      </c>
      <c r="BK599" s="250">
        <v>0</v>
      </c>
      <c r="BL599" s="250">
        <v>0</v>
      </c>
      <c r="BM599" s="250">
        <v>0</v>
      </c>
      <c r="BN599" s="250">
        <v>0</v>
      </c>
      <c r="BO599" s="250">
        <v>0</v>
      </c>
      <c r="BP599" s="250">
        <v>0</v>
      </c>
      <c r="BQ599" s="250">
        <v>0</v>
      </c>
      <c r="BR599" s="250">
        <v>0</v>
      </c>
      <c r="BS599" s="250">
        <v>0</v>
      </c>
      <c r="BT599" s="250">
        <v>0</v>
      </c>
      <c r="BU599" s="250">
        <v>0</v>
      </c>
      <c r="BV599" s="250">
        <v>0</v>
      </c>
      <c r="BW599" s="250">
        <v>0</v>
      </c>
      <c r="BX599" s="250">
        <v>0</v>
      </c>
      <c r="BY599" s="250">
        <v>0</v>
      </c>
      <c r="BZ599" s="250">
        <v>0</v>
      </c>
      <c r="CA599" s="250">
        <v>0</v>
      </c>
      <c r="CB599" s="250">
        <v>0</v>
      </c>
      <c r="CC599" s="205">
        <f t="shared" ref="CC599:CC662" si="79">SUM(H599:CB599)</f>
        <v>0</v>
      </c>
      <c r="CD599" s="288"/>
      <c r="CE599" s="288"/>
      <c r="CF599" s="288"/>
      <c r="CG599" s="288"/>
      <c r="CH599" s="288"/>
      <c r="CI599" s="288"/>
    </row>
    <row r="600" spans="1:87" s="293" customFormat="1">
      <c r="A600" s="323"/>
      <c r="B600" s="322"/>
      <c r="C600" s="306"/>
      <c r="D600" s="306"/>
      <c r="E600" s="306"/>
      <c r="F600" s="324" t="s">
        <v>1412</v>
      </c>
      <c r="G600" s="327" t="s">
        <v>1413</v>
      </c>
      <c r="H600" s="204">
        <v>0</v>
      </c>
      <c r="I600" s="204">
        <v>0</v>
      </c>
      <c r="J600" s="204">
        <v>0</v>
      </c>
      <c r="K600" s="204">
        <v>0</v>
      </c>
      <c r="L600" s="204">
        <v>0</v>
      </c>
      <c r="M600" s="204">
        <v>0</v>
      </c>
      <c r="N600" s="204">
        <v>0</v>
      </c>
      <c r="O600" s="204">
        <v>0</v>
      </c>
      <c r="P600" s="204">
        <v>0</v>
      </c>
      <c r="Q600" s="204">
        <v>0</v>
      </c>
      <c r="R600" s="204">
        <v>0</v>
      </c>
      <c r="S600" s="204">
        <v>0</v>
      </c>
      <c r="T600" s="204">
        <v>0</v>
      </c>
      <c r="U600" s="204">
        <v>0</v>
      </c>
      <c r="V600" s="204">
        <v>0</v>
      </c>
      <c r="W600" s="204">
        <v>0</v>
      </c>
      <c r="X600" s="204">
        <v>0</v>
      </c>
      <c r="Y600" s="204">
        <v>0</v>
      </c>
      <c r="Z600" s="204">
        <v>0</v>
      </c>
      <c r="AA600" s="204">
        <v>0</v>
      </c>
      <c r="AB600" s="204">
        <v>0</v>
      </c>
      <c r="AC600" s="204">
        <v>0</v>
      </c>
      <c r="AD600" s="204">
        <v>0</v>
      </c>
      <c r="AE600" s="204">
        <v>0</v>
      </c>
      <c r="AF600" s="204">
        <v>0</v>
      </c>
      <c r="AG600" s="204">
        <v>0</v>
      </c>
      <c r="AH600" s="204">
        <v>0</v>
      </c>
      <c r="AI600" s="204">
        <v>0</v>
      </c>
      <c r="AJ600" s="204">
        <v>0</v>
      </c>
      <c r="AK600" s="204">
        <v>0</v>
      </c>
      <c r="AL600" s="204">
        <v>0</v>
      </c>
      <c r="AM600" s="204">
        <v>0</v>
      </c>
      <c r="AN600" s="204">
        <v>0</v>
      </c>
      <c r="AO600" s="204">
        <v>0</v>
      </c>
      <c r="AP600" s="204">
        <v>0</v>
      </c>
      <c r="AQ600" s="204">
        <v>0</v>
      </c>
      <c r="AR600" s="204">
        <v>0</v>
      </c>
      <c r="AS600" s="204">
        <v>0</v>
      </c>
      <c r="AT600" s="204">
        <v>0</v>
      </c>
      <c r="AU600" s="204">
        <v>0</v>
      </c>
      <c r="AV600" s="204">
        <v>0</v>
      </c>
      <c r="AW600" s="204">
        <v>0</v>
      </c>
      <c r="AX600" s="204">
        <v>87870</v>
      </c>
      <c r="AY600" s="204">
        <v>0</v>
      </c>
      <c r="AZ600" s="204">
        <v>0</v>
      </c>
      <c r="BA600" s="204">
        <v>0</v>
      </c>
      <c r="BB600" s="204">
        <v>0</v>
      </c>
      <c r="BC600" s="204">
        <v>0</v>
      </c>
      <c r="BD600" s="204">
        <v>0</v>
      </c>
      <c r="BE600" s="204">
        <v>0</v>
      </c>
      <c r="BF600" s="204">
        <v>0</v>
      </c>
      <c r="BG600" s="204">
        <v>0</v>
      </c>
      <c r="BH600" s="204">
        <v>0</v>
      </c>
      <c r="BI600" s="204">
        <v>0</v>
      </c>
      <c r="BJ600" s="204">
        <v>0</v>
      </c>
      <c r="BK600" s="204">
        <v>0</v>
      </c>
      <c r="BL600" s="204">
        <v>0</v>
      </c>
      <c r="BM600" s="204">
        <v>0</v>
      </c>
      <c r="BN600" s="204">
        <v>0</v>
      </c>
      <c r="BO600" s="204">
        <v>0</v>
      </c>
      <c r="BP600" s="204">
        <v>0</v>
      </c>
      <c r="BQ600" s="204">
        <v>0</v>
      </c>
      <c r="BR600" s="204">
        <v>0</v>
      </c>
      <c r="BS600" s="204">
        <v>0</v>
      </c>
      <c r="BT600" s="204">
        <v>0</v>
      </c>
      <c r="BU600" s="204">
        <v>0</v>
      </c>
      <c r="BV600" s="204">
        <v>0</v>
      </c>
      <c r="BW600" s="204">
        <v>0</v>
      </c>
      <c r="BX600" s="204">
        <v>0</v>
      </c>
      <c r="BY600" s="204">
        <v>0</v>
      </c>
      <c r="BZ600" s="204">
        <v>0</v>
      </c>
      <c r="CA600" s="204">
        <v>0</v>
      </c>
      <c r="CB600" s="204">
        <v>0</v>
      </c>
      <c r="CC600" s="205">
        <f t="shared" si="79"/>
        <v>87870</v>
      </c>
      <c r="CD600" s="288"/>
      <c r="CE600" s="288"/>
      <c r="CF600" s="288"/>
      <c r="CG600" s="288"/>
      <c r="CH600" s="288"/>
      <c r="CI600" s="288"/>
    </row>
    <row r="601" spans="1:87" s="293" customFormat="1">
      <c r="A601" s="323"/>
      <c r="B601" s="322"/>
      <c r="C601" s="306"/>
      <c r="D601" s="306"/>
      <c r="E601" s="306"/>
      <c r="F601" s="324" t="s">
        <v>1414</v>
      </c>
      <c r="G601" s="327" t="s">
        <v>1415</v>
      </c>
      <c r="H601" s="204">
        <v>0</v>
      </c>
      <c r="I601" s="204">
        <v>0</v>
      </c>
      <c r="J601" s="204">
        <v>0</v>
      </c>
      <c r="K601" s="204">
        <v>0</v>
      </c>
      <c r="L601" s="204">
        <v>0</v>
      </c>
      <c r="M601" s="204">
        <v>0</v>
      </c>
      <c r="N601" s="204">
        <v>0</v>
      </c>
      <c r="O601" s="204">
        <v>0</v>
      </c>
      <c r="P601" s="204">
        <v>0</v>
      </c>
      <c r="Q601" s="204">
        <v>0</v>
      </c>
      <c r="R601" s="204">
        <v>0</v>
      </c>
      <c r="S601" s="204">
        <v>0</v>
      </c>
      <c r="T601" s="204">
        <v>0</v>
      </c>
      <c r="U601" s="204">
        <v>0</v>
      </c>
      <c r="V601" s="204">
        <v>0</v>
      </c>
      <c r="W601" s="204">
        <v>0</v>
      </c>
      <c r="X601" s="204">
        <v>0</v>
      </c>
      <c r="Y601" s="204">
        <v>0</v>
      </c>
      <c r="Z601" s="204">
        <v>0</v>
      </c>
      <c r="AA601" s="204">
        <v>0</v>
      </c>
      <c r="AB601" s="204">
        <v>0</v>
      </c>
      <c r="AC601" s="204">
        <v>0</v>
      </c>
      <c r="AD601" s="204">
        <v>0</v>
      </c>
      <c r="AE601" s="204">
        <v>0</v>
      </c>
      <c r="AF601" s="204">
        <v>0</v>
      </c>
      <c r="AG601" s="204">
        <v>0</v>
      </c>
      <c r="AH601" s="204">
        <v>0</v>
      </c>
      <c r="AI601" s="204">
        <v>0</v>
      </c>
      <c r="AJ601" s="204">
        <v>0</v>
      </c>
      <c r="AK601" s="204">
        <v>0</v>
      </c>
      <c r="AL601" s="204">
        <v>0</v>
      </c>
      <c r="AM601" s="204">
        <v>0</v>
      </c>
      <c r="AN601" s="204">
        <v>0</v>
      </c>
      <c r="AO601" s="204">
        <v>0</v>
      </c>
      <c r="AP601" s="204">
        <v>0</v>
      </c>
      <c r="AQ601" s="204">
        <v>0</v>
      </c>
      <c r="AR601" s="204">
        <v>0</v>
      </c>
      <c r="AS601" s="204">
        <v>0</v>
      </c>
      <c r="AT601" s="204">
        <v>0</v>
      </c>
      <c r="AU601" s="204">
        <v>0</v>
      </c>
      <c r="AV601" s="204">
        <v>0</v>
      </c>
      <c r="AW601" s="204">
        <v>0</v>
      </c>
      <c r="AX601" s="204">
        <v>161307</v>
      </c>
      <c r="AY601" s="204">
        <v>0</v>
      </c>
      <c r="AZ601" s="204">
        <v>0</v>
      </c>
      <c r="BA601" s="204">
        <v>0</v>
      </c>
      <c r="BB601" s="204">
        <v>0</v>
      </c>
      <c r="BC601" s="204">
        <v>0</v>
      </c>
      <c r="BD601" s="204">
        <v>0</v>
      </c>
      <c r="BE601" s="204">
        <v>0</v>
      </c>
      <c r="BF601" s="204">
        <v>0</v>
      </c>
      <c r="BG601" s="204">
        <v>0</v>
      </c>
      <c r="BH601" s="204">
        <v>0</v>
      </c>
      <c r="BI601" s="204">
        <v>0</v>
      </c>
      <c r="BJ601" s="204">
        <v>0</v>
      </c>
      <c r="BK601" s="204">
        <v>0</v>
      </c>
      <c r="BL601" s="204">
        <v>0</v>
      </c>
      <c r="BM601" s="204">
        <v>0</v>
      </c>
      <c r="BN601" s="204">
        <v>0</v>
      </c>
      <c r="BO601" s="204">
        <v>0</v>
      </c>
      <c r="BP601" s="204">
        <v>0</v>
      </c>
      <c r="BQ601" s="204">
        <v>0</v>
      </c>
      <c r="BR601" s="204">
        <v>0</v>
      </c>
      <c r="BS601" s="204">
        <v>0</v>
      </c>
      <c r="BT601" s="204">
        <v>0</v>
      </c>
      <c r="BU601" s="204">
        <v>0</v>
      </c>
      <c r="BV601" s="204">
        <v>0</v>
      </c>
      <c r="BW601" s="204">
        <v>0</v>
      </c>
      <c r="BX601" s="204">
        <v>0</v>
      </c>
      <c r="BY601" s="204">
        <v>0</v>
      </c>
      <c r="BZ601" s="204">
        <v>0</v>
      </c>
      <c r="CA601" s="204">
        <v>0</v>
      </c>
      <c r="CB601" s="204">
        <v>0</v>
      </c>
      <c r="CC601" s="205">
        <f t="shared" si="79"/>
        <v>161307</v>
      </c>
      <c r="CD601" s="288"/>
      <c r="CE601" s="288"/>
      <c r="CF601" s="288"/>
      <c r="CG601" s="288"/>
      <c r="CH601" s="288"/>
      <c r="CI601" s="288"/>
    </row>
    <row r="602" spans="1:87" s="293" customFormat="1">
      <c r="A602" s="323"/>
      <c r="B602" s="322"/>
      <c r="C602" s="306"/>
      <c r="D602" s="306"/>
      <c r="E602" s="306"/>
      <c r="F602" s="324" t="s">
        <v>1416</v>
      </c>
      <c r="G602" s="327" t="s">
        <v>1417</v>
      </c>
      <c r="H602" s="204">
        <v>0</v>
      </c>
      <c r="I602" s="204">
        <v>0</v>
      </c>
      <c r="J602" s="204">
        <v>0</v>
      </c>
      <c r="K602" s="204">
        <v>0</v>
      </c>
      <c r="L602" s="204">
        <v>0</v>
      </c>
      <c r="M602" s="204">
        <v>0</v>
      </c>
      <c r="N602" s="204">
        <v>0</v>
      </c>
      <c r="O602" s="204">
        <v>0</v>
      </c>
      <c r="P602" s="204">
        <v>0</v>
      </c>
      <c r="Q602" s="204">
        <v>0</v>
      </c>
      <c r="R602" s="204">
        <v>0</v>
      </c>
      <c r="S602" s="204">
        <v>0</v>
      </c>
      <c r="T602" s="204">
        <v>0</v>
      </c>
      <c r="U602" s="204">
        <v>0</v>
      </c>
      <c r="V602" s="204">
        <v>0</v>
      </c>
      <c r="W602" s="204">
        <v>4520</v>
      </c>
      <c r="X602" s="204">
        <v>0</v>
      </c>
      <c r="Y602" s="204">
        <v>0</v>
      </c>
      <c r="Z602" s="204">
        <v>0</v>
      </c>
      <c r="AA602" s="204">
        <v>0</v>
      </c>
      <c r="AB602" s="204">
        <v>0</v>
      </c>
      <c r="AC602" s="204">
        <v>0</v>
      </c>
      <c r="AD602" s="204">
        <v>0</v>
      </c>
      <c r="AE602" s="204">
        <v>0</v>
      </c>
      <c r="AF602" s="204">
        <v>0</v>
      </c>
      <c r="AG602" s="204">
        <v>0</v>
      </c>
      <c r="AH602" s="204">
        <v>0</v>
      </c>
      <c r="AI602" s="204">
        <v>0</v>
      </c>
      <c r="AJ602" s="204">
        <v>0</v>
      </c>
      <c r="AK602" s="204">
        <v>0</v>
      </c>
      <c r="AL602" s="204">
        <v>0</v>
      </c>
      <c r="AM602" s="204">
        <v>0</v>
      </c>
      <c r="AN602" s="204">
        <v>0</v>
      </c>
      <c r="AO602" s="204">
        <v>0</v>
      </c>
      <c r="AP602" s="204">
        <v>0</v>
      </c>
      <c r="AQ602" s="204">
        <v>0</v>
      </c>
      <c r="AR602" s="204">
        <v>0</v>
      </c>
      <c r="AS602" s="204">
        <v>0</v>
      </c>
      <c r="AT602" s="204">
        <v>0</v>
      </c>
      <c r="AU602" s="204">
        <v>0</v>
      </c>
      <c r="AV602" s="204">
        <v>0</v>
      </c>
      <c r="AW602" s="204">
        <v>0</v>
      </c>
      <c r="AX602" s="204">
        <v>0</v>
      </c>
      <c r="AY602" s="204">
        <v>0</v>
      </c>
      <c r="AZ602" s="204">
        <v>0</v>
      </c>
      <c r="BA602" s="204">
        <v>0</v>
      </c>
      <c r="BB602" s="204">
        <v>0</v>
      </c>
      <c r="BC602" s="204">
        <v>0</v>
      </c>
      <c r="BD602" s="204">
        <v>0</v>
      </c>
      <c r="BE602" s="204">
        <v>0</v>
      </c>
      <c r="BF602" s="204">
        <v>0</v>
      </c>
      <c r="BG602" s="204">
        <v>0</v>
      </c>
      <c r="BH602" s="204">
        <v>0</v>
      </c>
      <c r="BI602" s="204">
        <v>0</v>
      </c>
      <c r="BJ602" s="204">
        <v>0</v>
      </c>
      <c r="BK602" s="204">
        <v>0</v>
      </c>
      <c r="BL602" s="204">
        <v>0</v>
      </c>
      <c r="BM602" s="204">
        <v>0</v>
      </c>
      <c r="BN602" s="204">
        <v>0</v>
      </c>
      <c r="BO602" s="204">
        <v>0</v>
      </c>
      <c r="BP602" s="204">
        <v>0</v>
      </c>
      <c r="BQ602" s="204">
        <v>0</v>
      </c>
      <c r="BR602" s="204">
        <v>0</v>
      </c>
      <c r="BS602" s="204">
        <v>0</v>
      </c>
      <c r="BT602" s="204">
        <v>0</v>
      </c>
      <c r="BU602" s="204">
        <v>0</v>
      </c>
      <c r="BV602" s="204">
        <v>0</v>
      </c>
      <c r="BW602" s="204">
        <v>0</v>
      </c>
      <c r="BX602" s="204">
        <v>0</v>
      </c>
      <c r="BY602" s="204">
        <v>0</v>
      </c>
      <c r="BZ602" s="204">
        <v>0</v>
      </c>
      <c r="CA602" s="204">
        <v>0</v>
      </c>
      <c r="CB602" s="204">
        <v>0</v>
      </c>
      <c r="CC602" s="205">
        <f t="shared" si="79"/>
        <v>4520</v>
      </c>
      <c r="CD602" s="288"/>
      <c r="CE602" s="288"/>
      <c r="CF602" s="288"/>
      <c r="CG602" s="288"/>
      <c r="CH602" s="288"/>
      <c r="CI602" s="288"/>
    </row>
    <row r="603" spans="1:87" s="293" customFormat="1">
      <c r="A603" s="323"/>
      <c r="B603" s="322"/>
      <c r="C603" s="306"/>
      <c r="D603" s="306"/>
      <c r="E603" s="306"/>
      <c r="F603" s="324" t="s">
        <v>1418</v>
      </c>
      <c r="G603" s="327" t="s">
        <v>1419</v>
      </c>
      <c r="H603" s="250">
        <v>0</v>
      </c>
      <c r="I603" s="250">
        <v>0</v>
      </c>
      <c r="J603" s="250">
        <v>0</v>
      </c>
      <c r="K603" s="250">
        <v>0</v>
      </c>
      <c r="L603" s="250">
        <v>0</v>
      </c>
      <c r="M603" s="250">
        <v>0</v>
      </c>
      <c r="N603" s="250">
        <v>0</v>
      </c>
      <c r="O603" s="250">
        <v>0</v>
      </c>
      <c r="P603" s="250">
        <v>0</v>
      </c>
      <c r="Q603" s="250">
        <v>0</v>
      </c>
      <c r="R603" s="250">
        <v>0</v>
      </c>
      <c r="S603" s="250">
        <v>0</v>
      </c>
      <c r="T603" s="250">
        <v>0</v>
      </c>
      <c r="U603" s="250">
        <v>0</v>
      </c>
      <c r="V603" s="250">
        <v>0</v>
      </c>
      <c r="W603" s="250">
        <v>0</v>
      </c>
      <c r="X603" s="250">
        <v>0</v>
      </c>
      <c r="Y603" s="250">
        <v>0</v>
      </c>
      <c r="Z603" s="250">
        <v>0</v>
      </c>
      <c r="AA603" s="250">
        <v>0</v>
      </c>
      <c r="AB603" s="250">
        <v>0</v>
      </c>
      <c r="AC603" s="250">
        <v>0</v>
      </c>
      <c r="AD603" s="250">
        <v>0</v>
      </c>
      <c r="AE603" s="250">
        <v>0</v>
      </c>
      <c r="AF603" s="250">
        <v>0</v>
      </c>
      <c r="AG603" s="250">
        <v>0</v>
      </c>
      <c r="AH603" s="250">
        <v>0</v>
      </c>
      <c r="AI603" s="250">
        <v>0</v>
      </c>
      <c r="AJ603" s="250">
        <v>0</v>
      </c>
      <c r="AK603" s="250">
        <v>0</v>
      </c>
      <c r="AL603" s="250">
        <v>0</v>
      </c>
      <c r="AM603" s="250">
        <v>0</v>
      </c>
      <c r="AN603" s="250">
        <v>0</v>
      </c>
      <c r="AO603" s="250">
        <v>0</v>
      </c>
      <c r="AP603" s="250">
        <v>0</v>
      </c>
      <c r="AQ603" s="250">
        <v>0</v>
      </c>
      <c r="AR603" s="250">
        <v>0</v>
      </c>
      <c r="AS603" s="250">
        <v>0</v>
      </c>
      <c r="AT603" s="250">
        <v>0</v>
      </c>
      <c r="AU603" s="250">
        <v>0</v>
      </c>
      <c r="AV603" s="250">
        <v>0</v>
      </c>
      <c r="AW603" s="250">
        <v>0</v>
      </c>
      <c r="AX603" s="250">
        <v>0</v>
      </c>
      <c r="AY603" s="250">
        <v>0</v>
      </c>
      <c r="AZ603" s="250">
        <v>0</v>
      </c>
      <c r="BA603" s="250">
        <v>0</v>
      </c>
      <c r="BB603" s="250">
        <v>0</v>
      </c>
      <c r="BC603" s="250">
        <v>0</v>
      </c>
      <c r="BD603" s="250">
        <v>0</v>
      </c>
      <c r="BE603" s="250">
        <v>0</v>
      </c>
      <c r="BF603" s="250">
        <v>0</v>
      </c>
      <c r="BG603" s="250">
        <v>0</v>
      </c>
      <c r="BH603" s="250">
        <v>0</v>
      </c>
      <c r="BI603" s="250">
        <v>0</v>
      </c>
      <c r="BJ603" s="250">
        <v>0</v>
      </c>
      <c r="BK603" s="250">
        <v>0</v>
      </c>
      <c r="BL603" s="250">
        <v>0</v>
      </c>
      <c r="BM603" s="250">
        <v>0</v>
      </c>
      <c r="BN603" s="250">
        <v>0</v>
      </c>
      <c r="BO603" s="250">
        <v>0</v>
      </c>
      <c r="BP603" s="250">
        <v>0</v>
      </c>
      <c r="BQ603" s="250">
        <v>0</v>
      </c>
      <c r="BR603" s="250">
        <v>0</v>
      </c>
      <c r="BS603" s="250">
        <v>0</v>
      </c>
      <c r="BT603" s="250">
        <v>0</v>
      </c>
      <c r="BU603" s="250">
        <v>0</v>
      </c>
      <c r="BV603" s="250">
        <v>0</v>
      </c>
      <c r="BW603" s="250">
        <v>0</v>
      </c>
      <c r="BX603" s="250">
        <v>0</v>
      </c>
      <c r="BY603" s="250">
        <v>0</v>
      </c>
      <c r="BZ603" s="250">
        <v>0</v>
      </c>
      <c r="CA603" s="250">
        <v>0</v>
      </c>
      <c r="CB603" s="250">
        <v>0</v>
      </c>
      <c r="CC603" s="205">
        <f t="shared" si="79"/>
        <v>0</v>
      </c>
      <c r="CD603" s="288"/>
      <c r="CE603" s="288"/>
      <c r="CF603" s="288"/>
      <c r="CG603" s="288"/>
      <c r="CH603" s="288"/>
      <c r="CI603" s="288"/>
    </row>
    <row r="604" spans="1:87" s="293" customFormat="1">
      <c r="A604" s="323"/>
      <c r="B604" s="322"/>
      <c r="C604" s="306"/>
      <c r="D604" s="306"/>
      <c r="E604" s="306"/>
      <c r="F604" s="324" t="s">
        <v>1420</v>
      </c>
      <c r="G604" s="327" t="s">
        <v>1421</v>
      </c>
      <c r="H604" s="250">
        <v>0</v>
      </c>
      <c r="I604" s="250">
        <v>0</v>
      </c>
      <c r="J604" s="250">
        <v>0</v>
      </c>
      <c r="K604" s="250">
        <v>0</v>
      </c>
      <c r="L604" s="250">
        <v>0</v>
      </c>
      <c r="M604" s="250">
        <v>0</v>
      </c>
      <c r="N604" s="250">
        <v>0</v>
      </c>
      <c r="O604" s="250">
        <v>0</v>
      </c>
      <c r="P604" s="250">
        <v>0</v>
      </c>
      <c r="Q604" s="250">
        <v>0</v>
      </c>
      <c r="R604" s="250">
        <v>0</v>
      </c>
      <c r="S604" s="250">
        <v>0</v>
      </c>
      <c r="T604" s="250">
        <v>0</v>
      </c>
      <c r="U604" s="250">
        <v>0</v>
      </c>
      <c r="V604" s="250">
        <v>0</v>
      </c>
      <c r="W604" s="250">
        <v>0</v>
      </c>
      <c r="X604" s="250">
        <v>0</v>
      </c>
      <c r="Y604" s="250">
        <v>0</v>
      </c>
      <c r="Z604" s="250">
        <v>0</v>
      </c>
      <c r="AA604" s="250">
        <v>0</v>
      </c>
      <c r="AB604" s="250">
        <v>0</v>
      </c>
      <c r="AC604" s="250">
        <v>0</v>
      </c>
      <c r="AD604" s="250">
        <v>0</v>
      </c>
      <c r="AE604" s="250">
        <v>0</v>
      </c>
      <c r="AF604" s="250">
        <v>0</v>
      </c>
      <c r="AG604" s="250">
        <v>0</v>
      </c>
      <c r="AH604" s="250">
        <v>0</v>
      </c>
      <c r="AI604" s="250">
        <v>0</v>
      </c>
      <c r="AJ604" s="250">
        <v>0</v>
      </c>
      <c r="AK604" s="250">
        <v>0</v>
      </c>
      <c r="AL604" s="250">
        <v>0</v>
      </c>
      <c r="AM604" s="250">
        <v>0</v>
      </c>
      <c r="AN604" s="250">
        <v>0</v>
      </c>
      <c r="AO604" s="250">
        <v>0</v>
      </c>
      <c r="AP604" s="250">
        <v>0</v>
      </c>
      <c r="AQ604" s="250">
        <v>0</v>
      </c>
      <c r="AR604" s="250">
        <v>0</v>
      </c>
      <c r="AS604" s="250">
        <v>0</v>
      </c>
      <c r="AT604" s="250">
        <v>0</v>
      </c>
      <c r="AU604" s="250">
        <v>0</v>
      </c>
      <c r="AV604" s="250">
        <v>0</v>
      </c>
      <c r="AW604" s="250">
        <v>0</v>
      </c>
      <c r="AX604" s="250">
        <v>0</v>
      </c>
      <c r="AY604" s="250">
        <v>0</v>
      </c>
      <c r="AZ604" s="250">
        <v>0</v>
      </c>
      <c r="BA604" s="250">
        <v>0</v>
      </c>
      <c r="BB604" s="250">
        <v>0</v>
      </c>
      <c r="BC604" s="250">
        <v>0</v>
      </c>
      <c r="BD604" s="250">
        <v>0</v>
      </c>
      <c r="BE604" s="250">
        <v>0</v>
      </c>
      <c r="BF604" s="250">
        <v>0</v>
      </c>
      <c r="BG604" s="250">
        <v>0</v>
      </c>
      <c r="BH604" s="250">
        <v>0</v>
      </c>
      <c r="BI604" s="250">
        <v>0</v>
      </c>
      <c r="BJ604" s="250">
        <v>0</v>
      </c>
      <c r="BK604" s="250">
        <v>0</v>
      </c>
      <c r="BL604" s="250">
        <v>0</v>
      </c>
      <c r="BM604" s="250">
        <v>0</v>
      </c>
      <c r="BN604" s="250">
        <v>0</v>
      </c>
      <c r="BO604" s="250">
        <v>0</v>
      </c>
      <c r="BP604" s="250">
        <v>0</v>
      </c>
      <c r="BQ604" s="250">
        <v>0</v>
      </c>
      <c r="BR604" s="250">
        <v>0</v>
      </c>
      <c r="BS604" s="250">
        <v>0</v>
      </c>
      <c r="BT604" s="250">
        <v>0</v>
      </c>
      <c r="BU604" s="250">
        <v>0</v>
      </c>
      <c r="BV604" s="250">
        <v>0</v>
      </c>
      <c r="BW604" s="250">
        <v>0</v>
      </c>
      <c r="BX604" s="250">
        <v>0</v>
      </c>
      <c r="BY604" s="250">
        <v>0</v>
      </c>
      <c r="BZ604" s="250">
        <v>0</v>
      </c>
      <c r="CA604" s="250">
        <v>0</v>
      </c>
      <c r="CB604" s="250">
        <v>0</v>
      </c>
      <c r="CC604" s="205">
        <f t="shared" si="79"/>
        <v>0</v>
      </c>
      <c r="CD604" s="288"/>
      <c r="CE604" s="288"/>
      <c r="CF604" s="288"/>
      <c r="CG604" s="288"/>
      <c r="CH604" s="288"/>
      <c r="CI604" s="288"/>
    </row>
    <row r="605" spans="1:87" s="293" customFormat="1">
      <c r="A605" s="323"/>
      <c r="B605" s="322"/>
      <c r="C605" s="306"/>
      <c r="D605" s="306"/>
      <c r="E605" s="306"/>
      <c r="F605" s="324" t="s">
        <v>1422</v>
      </c>
      <c r="G605" s="327" t="s">
        <v>1423</v>
      </c>
      <c r="H605" s="250">
        <v>0</v>
      </c>
      <c r="I605" s="250">
        <v>0</v>
      </c>
      <c r="J605" s="250">
        <v>0</v>
      </c>
      <c r="K605" s="250">
        <v>0</v>
      </c>
      <c r="L605" s="250">
        <v>0</v>
      </c>
      <c r="M605" s="250">
        <v>0</v>
      </c>
      <c r="N605" s="250">
        <v>0</v>
      </c>
      <c r="O605" s="250">
        <v>0</v>
      </c>
      <c r="P605" s="250">
        <v>0</v>
      </c>
      <c r="Q605" s="250">
        <v>0</v>
      </c>
      <c r="R605" s="250">
        <v>0</v>
      </c>
      <c r="S605" s="250">
        <v>0</v>
      </c>
      <c r="T605" s="250">
        <v>0</v>
      </c>
      <c r="U605" s="250">
        <v>0</v>
      </c>
      <c r="V605" s="250">
        <v>0</v>
      </c>
      <c r="W605" s="250">
        <v>0</v>
      </c>
      <c r="X605" s="250">
        <v>0</v>
      </c>
      <c r="Y605" s="250">
        <v>0</v>
      </c>
      <c r="Z605" s="250">
        <v>0</v>
      </c>
      <c r="AA605" s="250">
        <v>0</v>
      </c>
      <c r="AB605" s="250">
        <v>0</v>
      </c>
      <c r="AC605" s="250">
        <v>0</v>
      </c>
      <c r="AD605" s="250">
        <v>0</v>
      </c>
      <c r="AE605" s="250">
        <v>0</v>
      </c>
      <c r="AF605" s="250">
        <v>0</v>
      </c>
      <c r="AG605" s="250">
        <v>0</v>
      </c>
      <c r="AH605" s="250">
        <v>0</v>
      </c>
      <c r="AI605" s="250">
        <v>0</v>
      </c>
      <c r="AJ605" s="250">
        <v>0</v>
      </c>
      <c r="AK605" s="250">
        <v>0</v>
      </c>
      <c r="AL605" s="250">
        <v>0</v>
      </c>
      <c r="AM605" s="250">
        <v>0</v>
      </c>
      <c r="AN605" s="250">
        <v>0</v>
      </c>
      <c r="AO605" s="250">
        <v>0</v>
      </c>
      <c r="AP605" s="250">
        <v>0</v>
      </c>
      <c r="AQ605" s="250">
        <v>0</v>
      </c>
      <c r="AR605" s="250">
        <v>0</v>
      </c>
      <c r="AS605" s="250">
        <v>0</v>
      </c>
      <c r="AT605" s="250">
        <v>0</v>
      </c>
      <c r="AU605" s="250">
        <v>0</v>
      </c>
      <c r="AV605" s="250">
        <v>0</v>
      </c>
      <c r="AW605" s="250">
        <v>0</v>
      </c>
      <c r="AX605" s="250">
        <v>0</v>
      </c>
      <c r="AY605" s="250">
        <v>0</v>
      </c>
      <c r="AZ605" s="250">
        <v>0</v>
      </c>
      <c r="BA605" s="250">
        <v>0</v>
      </c>
      <c r="BB605" s="250">
        <v>0</v>
      </c>
      <c r="BC605" s="250">
        <v>0</v>
      </c>
      <c r="BD605" s="250">
        <v>0</v>
      </c>
      <c r="BE605" s="250">
        <v>0</v>
      </c>
      <c r="BF605" s="250">
        <v>0</v>
      </c>
      <c r="BG605" s="250">
        <v>0</v>
      </c>
      <c r="BH605" s="250">
        <v>0</v>
      </c>
      <c r="BI605" s="250">
        <v>0</v>
      </c>
      <c r="BJ605" s="250">
        <v>0</v>
      </c>
      <c r="BK605" s="250">
        <v>0</v>
      </c>
      <c r="BL605" s="250">
        <v>0</v>
      </c>
      <c r="BM605" s="250">
        <v>0</v>
      </c>
      <c r="BN605" s="250">
        <v>0</v>
      </c>
      <c r="BO605" s="250">
        <v>0</v>
      </c>
      <c r="BP605" s="250">
        <v>0</v>
      </c>
      <c r="BQ605" s="250">
        <v>0</v>
      </c>
      <c r="BR605" s="250">
        <v>0</v>
      </c>
      <c r="BS605" s="250">
        <v>0</v>
      </c>
      <c r="BT605" s="250">
        <v>0</v>
      </c>
      <c r="BU605" s="250">
        <v>0</v>
      </c>
      <c r="BV605" s="250">
        <v>0</v>
      </c>
      <c r="BW605" s="250">
        <v>0</v>
      </c>
      <c r="BX605" s="250">
        <v>0</v>
      </c>
      <c r="BY605" s="250">
        <v>0</v>
      </c>
      <c r="BZ605" s="250">
        <v>0</v>
      </c>
      <c r="CA605" s="250">
        <v>0</v>
      </c>
      <c r="CB605" s="250">
        <v>0</v>
      </c>
      <c r="CC605" s="205">
        <f t="shared" si="79"/>
        <v>0</v>
      </c>
      <c r="CD605" s="288"/>
      <c r="CE605" s="288"/>
      <c r="CF605" s="288"/>
      <c r="CG605" s="288"/>
      <c r="CH605" s="288"/>
      <c r="CI605" s="288"/>
    </row>
    <row r="606" spans="1:87" s="293" customFormat="1">
      <c r="A606" s="323"/>
      <c r="B606" s="322"/>
      <c r="C606" s="306"/>
      <c r="D606" s="306"/>
      <c r="E606" s="306"/>
      <c r="F606" s="324" t="s">
        <v>1424</v>
      </c>
      <c r="G606" s="325" t="s">
        <v>1425</v>
      </c>
      <c r="H606" s="204">
        <v>42612449.479999997</v>
      </c>
      <c r="I606" s="204">
        <v>16864651.879999999</v>
      </c>
      <c r="J606" s="204">
        <v>23590771.300000001</v>
      </c>
      <c r="K606" s="204">
        <v>5526230.0700000003</v>
      </c>
      <c r="L606" s="204">
        <v>8069677.5899999999</v>
      </c>
      <c r="M606" s="204">
        <v>3785595.48</v>
      </c>
      <c r="N606" s="204">
        <v>10200407.949999999</v>
      </c>
      <c r="O606" s="204">
        <v>3665353.55</v>
      </c>
      <c r="P606" s="204">
        <v>2883057.91</v>
      </c>
      <c r="Q606" s="204">
        <v>22175263.34</v>
      </c>
      <c r="R606" s="204">
        <v>2726104.68</v>
      </c>
      <c r="S606" s="204">
        <v>6452215.1500000004</v>
      </c>
      <c r="T606" s="204">
        <v>24921538.969999999</v>
      </c>
      <c r="U606" s="204">
        <v>12313455.699999999</v>
      </c>
      <c r="V606" s="204">
        <v>553214.31000000006</v>
      </c>
      <c r="W606" s="204">
        <v>3864810</v>
      </c>
      <c r="X606" s="204">
        <v>2004524.55</v>
      </c>
      <c r="Y606" s="204">
        <v>4791691.72</v>
      </c>
      <c r="Z606" s="204">
        <v>27363001.210000001</v>
      </c>
      <c r="AA606" s="204">
        <v>34207801.25</v>
      </c>
      <c r="AB606" s="204">
        <v>1900788.49</v>
      </c>
      <c r="AC606" s="204">
        <v>16733990.35</v>
      </c>
      <c r="AD606" s="204">
        <v>2909209.89</v>
      </c>
      <c r="AE606" s="204">
        <v>2696541.4</v>
      </c>
      <c r="AF606" s="204">
        <v>15597441.07</v>
      </c>
      <c r="AG606" s="204">
        <v>4165880.96</v>
      </c>
      <c r="AH606" s="204">
        <v>6219550.0199999996</v>
      </c>
      <c r="AI606" s="204">
        <v>75562013.609999999</v>
      </c>
      <c r="AJ606" s="204">
        <v>3880737.63</v>
      </c>
      <c r="AK606" s="204">
        <v>2831575.39</v>
      </c>
      <c r="AL606" s="204">
        <v>945313.09</v>
      </c>
      <c r="AM606" s="204">
        <v>2334883.33</v>
      </c>
      <c r="AN606" s="204">
        <v>2206292.2599999998</v>
      </c>
      <c r="AO606" s="204">
        <v>4205142.1100000003</v>
      </c>
      <c r="AP606" s="204">
        <v>2736266.39</v>
      </c>
      <c r="AQ606" s="204">
        <v>8127577.3300000001</v>
      </c>
      <c r="AR606" s="204">
        <v>2922236.9</v>
      </c>
      <c r="AS606" s="204">
        <v>2452758.13</v>
      </c>
      <c r="AT606" s="204">
        <v>2986278.43</v>
      </c>
      <c r="AU606" s="204">
        <v>24465833.199999999</v>
      </c>
      <c r="AV606" s="204">
        <v>1378768.49</v>
      </c>
      <c r="AW606" s="204">
        <v>1169450.1100000001</v>
      </c>
      <c r="AX606" s="204">
        <v>1187816.7</v>
      </c>
      <c r="AY606" s="204">
        <v>694800.22</v>
      </c>
      <c r="AZ606" s="204">
        <v>150323.96</v>
      </c>
      <c r="BA606" s="204">
        <v>373289.46</v>
      </c>
      <c r="BB606" s="204">
        <v>5793903.5999999996</v>
      </c>
      <c r="BC606" s="204">
        <v>3865245.57</v>
      </c>
      <c r="BD606" s="204">
        <v>3580952.66</v>
      </c>
      <c r="BE606" s="204">
        <v>10355130.43</v>
      </c>
      <c r="BF606" s="204">
        <v>7725338.8200000003</v>
      </c>
      <c r="BG606" s="204">
        <v>6408526.3499999996</v>
      </c>
      <c r="BH606" s="204">
        <v>5460426.8901000004</v>
      </c>
      <c r="BI606" s="204">
        <v>11156447.640000001</v>
      </c>
      <c r="BJ606" s="204">
        <v>2086536.97</v>
      </c>
      <c r="BK606" s="204">
        <v>2926266.06</v>
      </c>
      <c r="BL606" s="204">
        <v>982375.93</v>
      </c>
      <c r="BM606" s="204">
        <v>48912140.32</v>
      </c>
      <c r="BN606" s="204">
        <v>47972659.390000001</v>
      </c>
      <c r="BO606" s="204">
        <v>1541348</v>
      </c>
      <c r="BP606" s="204">
        <v>1800149.36</v>
      </c>
      <c r="BQ606" s="204">
        <v>2627826.15</v>
      </c>
      <c r="BR606" s="204">
        <v>4300004.34</v>
      </c>
      <c r="BS606" s="204">
        <v>2758004.28</v>
      </c>
      <c r="BT606" s="204">
        <v>5173522.2</v>
      </c>
      <c r="BU606" s="204">
        <v>4060068.34</v>
      </c>
      <c r="BV606" s="204">
        <v>421091</v>
      </c>
      <c r="BW606" s="204">
        <v>5935263.6699999999</v>
      </c>
      <c r="BX606" s="204">
        <v>5605588.6699999999</v>
      </c>
      <c r="BY606" s="204">
        <v>17968164.25</v>
      </c>
      <c r="BZ606" s="204">
        <v>3826808.12</v>
      </c>
      <c r="CA606" s="204">
        <v>1608711.72</v>
      </c>
      <c r="CB606" s="204">
        <v>2099551.87</v>
      </c>
      <c r="CC606" s="205">
        <f t="shared" si="79"/>
        <v>666358627.61009991</v>
      </c>
      <c r="CD606" s="288"/>
      <c r="CE606" s="288"/>
      <c r="CF606" s="288"/>
      <c r="CG606" s="288"/>
      <c r="CH606" s="288"/>
      <c r="CI606" s="288"/>
    </row>
    <row r="607" spans="1:87" s="293" customFormat="1">
      <c r="A607" s="323"/>
      <c r="B607" s="322"/>
      <c r="C607" s="306"/>
      <c r="D607" s="306"/>
      <c r="E607" s="306"/>
      <c r="F607" s="324" t="s">
        <v>1426</v>
      </c>
      <c r="G607" s="325" t="s">
        <v>1427</v>
      </c>
      <c r="H607" s="204">
        <v>1791145.7</v>
      </c>
      <c r="I607" s="204">
        <v>3982862.8</v>
      </c>
      <c r="J607" s="204">
        <v>5943898.0999999996</v>
      </c>
      <c r="K607" s="204">
        <v>3043600.61</v>
      </c>
      <c r="L607" s="204">
        <v>1098213.7</v>
      </c>
      <c r="M607" s="204">
        <v>1227144.94</v>
      </c>
      <c r="N607" s="204">
        <v>778449.5</v>
      </c>
      <c r="O607" s="204">
        <v>682985.35</v>
      </c>
      <c r="P607" s="204">
        <v>623395.96</v>
      </c>
      <c r="Q607" s="204">
        <v>25635166.510000002</v>
      </c>
      <c r="R607" s="204">
        <v>924349.02</v>
      </c>
      <c r="S607" s="204">
        <v>1981542.56</v>
      </c>
      <c r="T607" s="204">
        <v>11217643.949999999</v>
      </c>
      <c r="U607" s="204">
        <v>6108358.5700000003</v>
      </c>
      <c r="V607" s="204">
        <v>25356.400000000001</v>
      </c>
      <c r="W607" s="204">
        <v>987902.08</v>
      </c>
      <c r="X607" s="204">
        <v>80780</v>
      </c>
      <c r="Y607" s="204">
        <v>435524.26</v>
      </c>
      <c r="Z607" s="204">
        <v>12665058.24</v>
      </c>
      <c r="AA607" s="204">
        <v>16774211.140000001</v>
      </c>
      <c r="AB607" s="204">
        <v>704000.97</v>
      </c>
      <c r="AC607" s="204">
        <v>10473999.970000001</v>
      </c>
      <c r="AD607" s="204">
        <v>592894.29</v>
      </c>
      <c r="AE607" s="204">
        <v>2330065.52</v>
      </c>
      <c r="AF607" s="204">
        <v>7296217.2599999998</v>
      </c>
      <c r="AG607" s="204">
        <v>866887.65</v>
      </c>
      <c r="AH607" s="204">
        <v>1209281.2</v>
      </c>
      <c r="AI607" s="204">
        <v>68448605.590000004</v>
      </c>
      <c r="AJ607" s="204">
        <v>300468.8</v>
      </c>
      <c r="AK607" s="204">
        <v>209053.2</v>
      </c>
      <c r="AL607" s="204">
        <v>466554.12</v>
      </c>
      <c r="AM607" s="204">
        <v>797995.47</v>
      </c>
      <c r="AN607" s="204">
        <v>712277.35</v>
      </c>
      <c r="AO607" s="204">
        <v>1017039.95</v>
      </c>
      <c r="AP607" s="204">
        <v>658888.80000000005</v>
      </c>
      <c r="AQ607" s="204">
        <v>2733871.96</v>
      </c>
      <c r="AR607" s="204">
        <v>605209.39</v>
      </c>
      <c r="AS607" s="204">
        <v>139983.6</v>
      </c>
      <c r="AT607" s="204">
        <v>221948</v>
      </c>
      <c r="AU607" s="204">
        <v>10550107.51</v>
      </c>
      <c r="AV607" s="204">
        <v>41563.07</v>
      </c>
      <c r="AW607" s="204">
        <v>244762.39</v>
      </c>
      <c r="AX607" s="204">
        <v>244146.82</v>
      </c>
      <c r="AY607" s="204">
        <v>112094.94</v>
      </c>
      <c r="AZ607" s="204">
        <v>64026.65</v>
      </c>
      <c r="BA607" s="204">
        <v>92052.82</v>
      </c>
      <c r="BB607" s="204">
        <v>99050</v>
      </c>
      <c r="BC607" s="204">
        <v>1372790.76</v>
      </c>
      <c r="BD607" s="204">
        <v>651764.9</v>
      </c>
      <c r="BE607" s="204">
        <v>682189.12</v>
      </c>
      <c r="BF607" s="204">
        <v>3009680.69</v>
      </c>
      <c r="BG607" s="204">
        <v>605101.9</v>
      </c>
      <c r="BH607" s="204">
        <v>3889726.8897000002</v>
      </c>
      <c r="BI607" s="204">
        <v>6982633.1799999997</v>
      </c>
      <c r="BJ607" s="204">
        <v>784829.11</v>
      </c>
      <c r="BK607" s="204">
        <v>456224.1</v>
      </c>
      <c r="BL607" s="204">
        <v>417910.95</v>
      </c>
      <c r="BM607" s="204">
        <v>5577098.9100000001</v>
      </c>
      <c r="BN607" s="204">
        <v>7312675.5899999999</v>
      </c>
      <c r="BO607" s="204">
        <v>185087</v>
      </c>
      <c r="BP607" s="204">
        <v>915046.35</v>
      </c>
      <c r="BQ607" s="204">
        <v>679544.58</v>
      </c>
      <c r="BR607" s="204">
        <v>1863444.02</v>
      </c>
      <c r="BS607" s="204">
        <v>507440.81</v>
      </c>
      <c r="BT607" s="204">
        <v>544970.69999999995</v>
      </c>
      <c r="BU607" s="204">
        <v>1143912.74</v>
      </c>
      <c r="BV607" s="204">
        <v>79688.800000000003</v>
      </c>
      <c r="BW607" s="204">
        <v>991948.82</v>
      </c>
      <c r="BX607" s="204">
        <v>2043115.35</v>
      </c>
      <c r="BY607" s="204">
        <v>4068078.31</v>
      </c>
      <c r="BZ607" s="204">
        <v>1068764.99</v>
      </c>
      <c r="CA607" s="204">
        <v>629239.78</v>
      </c>
      <c r="CB607" s="204">
        <v>81669.3</v>
      </c>
      <c r="CC607" s="205">
        <f t="shared" si="79"/>
        <v>253785214.32970002</v>
      </c>
      <c r="CD607" s="288"/>
      <c r="CE607" s="288"/>
      <c r="CF607" s="288"/>
      <c r="CG607" s="288"/>
      <c r="CH607" s="288"/>
      <c r="CI607" s="288"/>
    </row>
    <row r="608" spans="1:87" s="293" customFormat="1">
      <c r="A608" s="323"/>
      <c r="B608" s="322"/>
      <c r="C608" s="306"/>
      <c r="D608" s="306"/>
      <c r="E608" s="306"/>
      <c r="F608" s="324" t="s">
        <v>1428</v>
      </c>
      <c r="G608" s="325" t="s">
        <v>1429</v>
      </c>
      <c r="H608" s="204">
        <v>491920</v>
      </c>
      <c r="I608" s="204">
        <v>3260921.31</v>
      </c>
      <c r="J608" s="204">
        <v>6120635.2699999996</v>
      </c>
      <c r="K608" s="204">
        <v>2237554.87</v>
      </c>
      <c r="L608" s="204">
        <v>1464028.85</v>
      </c>
      <c r="M608" s="204">
        <v>1101916.32</v>
      </c>
      <c r="N608" s="204">
        <v>1916782.27</v>
      </c>
      <c r="O608" s="204">
        <v>2001848.05</v>
      </c>
      <c r="P608" s="204">
        <v>562744</v>
      </c>
      <c r="Q608" s="204">
        <v>6978022.3600000003</v>
      </c>
      <c r="R608" s="204">
        <v>576621.93000000005</v>
      </c>
      <c r="S608" s="204">
        <v>697595.7</v>
      </c>
      <c r="T608" s="204">
        <v>3643554.07</v>
      </c>
      <c r="U608" s="204">
        <v>2044836.21</v>
      </c>
      <c r="V608" s="204">
        <v>151155</v>
      </c>
      <c r="W608" s="204">
        <v>0</v>
      </c>
      <c r="X608" s="204">
        <v>364867</v>
      </c>
      <c r="Y608" s="204">
        <v>1315830.6000000001</v>
      </c>
      <c r="Z608" s="204">
        <v>4736058</v>
      </c>
      <c r="AA608" s="204">
        <v>7953548.96</v>
      </c>
      <c r="AB608" s="204">
        <v>1022026.92</v>
      </c>
      <c r="AC608" s="204">
        <v>7790757</v>
      </c>
      <c r="AD608" s="204">
        <v>1133790.03</v>
      </c>
      <c r="AE608" s="204">
        <v>1489108.18</v>
      </c>
      <c r="AF608" s="204">
        <v>7275025.4900000002</v>
      </c>
      <c r="AG608" s="204">
        <v>1194854.25</v>
      </c>
      <c r="AH608" s="204">
        <v>4108824.01</v>
      </c>
      <c r="AI608" s="204">
        <v>33612240.159999996</v>
      </c>
      <c r="AJ608" s="204">
        <v>1602023.76</v>
      </c>
      <c r="AK608" s="204">
        <v>569141</v>
      </c>
      <c r="AL608" s="204">
        <v>1022676</v>
      </c>
      <c r="AM608" s="204">
        <v>543653.5</v>
      </c>
      <c r="AN608" s="204">
        <v>2284150.1</v>
      </c>
      <c r="AO608" s="204">
        <v>1880441</v>
      </c>
      <c r="AP608" s="204">
        <v>527355.6</v>
      </c>
      <c r="AQ608" s="204">
        <v>3054703.6</v>
      </c>
      <c r="AR608" s="204">
        <v>778262</v>
      </c>
      <c r="AS608" s="204">
        <v>1349308.1</v>
      </c>
      <c r="AT608" s="204">
        <v>849900</v>
      </c>
      <c r="AU608" s="204">
        <v>11513040.880000001</v>
      </c>
      <c r="AV608" s="204">
        <v>392278.42</v>
      </c>
      <c r="AW608" s="204">
        <v>842930.3</v>
      </c>
      <c r="AX608" s="204">
        <v>0</v>
      </c>
      <c r="AY608" s="204">
        <v>99166.27</v>
      </c>
      <c r="AZ608" s="204">
        <v>28001</v>
      </c>
      <c r="BA608" s="204">
        <v>147140</v>
      </c>
      <c r="BB608" s="204">
        <v>1146750</v>
      </c>
      <c r="BC608" s="204">
        <v>708663</v>
      </c>
      <c r="BD608" s="204">
        <v>669116.5</v>
      </c>
      <c r="BE608" s="204">
        <v>3261083.02</v>
      </c>
      <c r="BF608" s="204">
        <v>2292921.7000000002</v>
      </c>
      <c r="BG608" s="204">
        <v>740850.1</v>
      </c>
      <c r="BH608" s="204">
        <v>1330237</v>
      </c>
      <c r="BI608" s="204">
        <v>2183234.5</v>
      </c>
      <c r="BJ608" s="204">
        <v>1455504.4</v>
      </c>
      <c r="BK608" s="204">
        <v>577180.30000000005</v>
      </c>
      <c r="BL608" s="204">
        <v>35170</v>
      </c>
      <c r="BM608" s="204">
        <v>10577324.199999999</v>
      </c>
      <c r="BN608" s="204">
        <v>6979163</v>
      </c>
      <c r="BO608" s="204">
        <v>730583.9</v>
      </c>
      <c r="BP608" s="204">
        <v>444135.64</v>
      </c>
      <c r="BQ608" s="204">
        <v>268350</v>
      </c>
      <c r="BR608" s="204">
        <v>764417.3</v>
      </c>
      <c r="BS608" s="204">
        <v>278878.96999999997</v>
      </c>
      <c r="BT608" s="204">
        <v>84580</v>
      </c>
      <c r="BU608" s="204">
        <v>1510443.2</v>
      </c>
      <c r="BV608" s="204">
        <v>134000</v>
      </c>
      <c r="BW608" s="204">
        <v>1505134.79</v>
      </c>
      <c r="BX608" s="204">
        <v>756332.17</v>
      </c>
      <c r="BY608" s="204">
        <v>4259714.2</v>
      </c>
      <c r="BZ608" s="204">
        <v>489255</v>
      </c>
      <c r="CA608" s="204">
        <v>243425.44</v>
      </c>
      <c r="CB608" s="204">
        <v>230999</v>
      </c>
      <c r="CC608" s="205">
        <f t="shared" si="79"/>
        <v>176388685.66999993</v>
      </c>
      <c r="CD608" s="288"/>
      <c r="CE608" s="288"/>
      <c r="CF608" s="288"/>
      <c r="CG608" s="288"/>
      <c r="CH608" s="288"/>
      <c r="CI608" s="288"/>
    </row>
    <row r="609" spans="1:87" s="293" customFormat="1">
      <c r="A609" s="323"/>
      <c r="B609" s="322"/>
      <c r="C609" s="306"/>
      <c r="D609" s="306"/>
      <c r="E609" s="306"/>
      <c r="F609" s="324" t="s">
        <v>1430</v>
      </c>
      <c r="G609" s="325" t="s">
        <v>1431</v>
      </c>
      <c r="H609" s="204">
        <v>2317575.2799999998</v>
      </c>
      <c r="I609" s="204">
        <v>1123438.55</v>
      </c>
      <c r="J609" s="204">
        <v>1360229.18</v>
      </c>
      <c r="K609" s="204">
        <v>1448580.13</v>
      </c>
      <c r="L609" s="204">
        <v>330996.01</v>
      </c>
      <c r="M609" s="204">
        <v>229867.47</v>
      </c>
      <c r="N609" s="204">
        <v>2554503.9500000002</v>
      </c>
      <c r="O609" s="204">
        <v>244931.26</v>
      </c>
      <c r="P609" s="204">
        <v>568602.01</v>
      </c>
      <c r="Q609" s="204">
        <v>7573793.1299999999</v>
      </c>
      <c r="R609" s="204">
        <v>497765.27</v>
      </c>
      <c r="S609" s="204">
        <v>2050386.86</v>
      </c>
      <c r="T609" s="204">
        <v>2184975.69</v>
      </c>
      <c r="U609" s="204">
        <v>1541153.85</v>
      </c>
      <c r="V609" s="204">
        <v>110897.60000000001</v>
      </c>
      <c r="W609" s="204">
        <v>430530.13</v>
      </c>
      <c r="X609" s="204">
        <v>460689.45</v>
      </c>
      <c r="Y609" s="204">
        <v>1242509.22</v>
      </c>
      <c r="Z609" s="204">
        <v>2632988.2200000002</v>
      </c>
      <c r="AA609" s="204">
        <v>10143672.15</v>
      </c>
      <c r="AB609" s="204">
        <v>956724.66</v>
      </c>
      <c r="AC609" s="204">
        <v>4320495.82</v>
      </c>
      <c r="AD609" s="204">
        <v>381094.9</v>
      </c>
      <c r="AE609" s="204">
        <v>2008666.74</v>
      </c>
      <c r="AF609" s="204">
        <v>2039540.5</v>
      </c>
      <c r="AG609" s="204">
        <v>66347.12</v>
      </c>
      <c r="AH609" s="204">
        <v>1099563.51</v>
      </c>
      <c r="AI609" s="204">
        <v>7962189.2199999997</v>
      </c>
      <c r="AJ609" s="204">
        <v>392843.7</v>
      </c>
      <c r="AK609" s="204">
        <v>315780.61</v>
      </c>
      <c r="AL609" s="204">
        <v>297288</v>
      </c>
      <c r="AM609" s="204">
        <v>175348.04</v>
      </c>
      <c r="AN609" s="204">
        <v>653239.62</v>
      </c>
      <c r="AO609" s="204">
        <v>1022408.85</v>
      </c>
      <c r="AP609" s="204">
        <v>447476.35</v>
      </c>
      <c r="AQ609" s="204">
        <v>1300291.6000000001</v>
      </c>
      <c r="AR609" s="204">
        <v>707889</v>
      </c>
      <c r="AS609" s="204">
        <v>478261.07</v>
      </c>
      <c r="AT609" s="204">
        <v>417472.6</v>
      </c>
      <c r="AU609" s="204">
        <v>4474565.5999999996</v>
      </c>
      <c r="AV609" s="204">
        <v>604990.93999999994</v>
      </c>
      <c r="AW609" s="204">
        <v>780570.75</v>
      </c>
      <c r="AX609" s="204">
        <v>269416.81</v>
      </c>
      <c r="AY609" s="204">
        <v>166575.01</v>
      </c>
      <c r="AZ609" s="204">
        <v>34238.800000000003</v>
      </c>
      <c r="BA609" s="204">
        <v>50012.7</v>
      </c>
      <c r="BB609" s="204">
        <v>0</v>
      </c>
      <c r="BC609" s="204">
        <v>608142.31000000006</v>
      </c>
      <c r="BD609" s="204">
        <v>441898.88</v>
      </c>
      <c r="BE609" s="204">
        <v>1451434.18</v>
      </c>
      <c r="BF609" s="204">
        <v>1866307.01</v>
      </c>
      <c r="BG609" s="204">
        <v>317507.7</v>
      </c>
      <c r="BH609" s="204">
        <v>1534400.28</v>
      </c>
      <c r="BI609" s="204">
        <v>1597252.73</v>
      </c>
      <c r="BJ609" s="204">
        <v>935099.89</v>
      </c>
      <c r="BK609" s="204">
        <v>504901.61</v>
      </c>
      <c r="BL609" s="204">
        <v>85112.44</v>
      </c>
      <c r="BM609" s="204">
        <v>2920127.57</v>
      </c>
      <c r="BN609" s="204">
        <v>4794169.8899999997</v>
      </c>
      <c r="BO609" s="204">
        <v>285984</v>
      </c>
      <c r="BP609" s="204">
        <v>330429.53000000003</v>
      </c>
      <c r="BQ609" s="204">
        <v>72890</v>
      </c>
      <c r="BR609" s="204">
        <v>685022.47</v>
      </c>
      <c r="BS609" s="204">
        <v>344349.03</v>
      </c>
      <c r="BT609" s="204">
        <v>458902.35</v>
      </c>
      <c r="BU609" s="204">
        <v>734732.4</v>
      </c>
      <c r="BV609" s="204">
        <v>347296</v>
      </c>
      <c r="BW609" s="204">
        <v>887051</v>
      </c>
      <c r="BX609" s="204">
        <v>631910.06000000006</v>
      </c>
      <c r="BY609" s="204">
        <v>2859029.3</v>
      </c>
      <c r="BZ609" s="204">
        <v>351358</v>
      </c>
      <c r="CA609" s="204">
        <v>314491.8</v>
      </c>
      <c r="CB609" s="204">
        <v>449493.14</v>
      </c>
      <c r="CC609" s="205">
        <f t="shared" si="79"/>
        <v>96280671.5</v>
      </c>
      <c r="CD609" s="288"/>
      <c r="CE609" s="288"/>
      <c r="CF609" s="288"/>
      <c r="CG609" s="288"/>
      <c r="CH609" s="288"/>
      <c r="CI609" s="288"/>
    </row>
    <row r="610" spans="1:87" s="293" customFormat="1">
      <c r="A610" s="323"/>
      <c r="B610" s="322"/>
      <c r="C610" s="306"/>
      <c r="D610" s="306"/>
      <c r="E610" s="306"/>
      <c r="F610" s="324" t="s">
        <v>1432</v>
      </c>
      <c r="G610" s="325" t="s">
        <v>1433</v>
      </c>
      <c r="H610" s="204">
        <v>8377436.75</v>
      </c>
      <c r="I610" s="204">
        <v>5873645.3200000003</v>
      </c>
      <c r="J610" s="204">
        <v>11812813.859999999</v>
      </c>
      <c r="K610" s="204">
        <v>1946212.6</v>
      </c>
      <c r="L610" s="204">
        <v>476869.87</v>
      </c>
      <c r="M610" s="204">
        <v>743119.42</v>
      </c>
      <c r="N610" s="204">
        <v>16610191.51</v>
      </c>
      <c r="O610" s="204">
        <v>1570219.73</v>
      </c>
      <c r="P610" s="204">
        <v>879148.25</v>
      </c>
      <c r="Q610" s="204">
        <v>6799116.4500000002</v>
      </c>
      <c r="R610" s="204">
        <v>621718.25</v>
      </c>
      <c r="S610" s="204">
        <v>1235291.96</v>
      </c>
      <c r="T610" s="204">
        <v>3377389.11</v>
      </c>
      <c r="U610" s="204">
        <v>7639005.6399999997</v>
      </c>
      <c r="V610" s="204">
        <v>205227.51</v>
      </c>
      <c r="W610" s="204">
        <v>569718.80000000005</v>
      </c>
      <c r="X610" s="204">
        <v>639027.66</v>
      </c>
      <c r="Y610" s="204">
        <v>492691.03700000001</v>
      </c>
      <c r="Z610" s="204">
        <v>4496561.72</v>
      </c>
      <c r="AA610" s="204">
        <v>9991192.6099999994</v>
      </c>
      <c r="AB610" s="204">
        <v>149540.97</v>
      </c>
      <c r="AC610" s="204">
        <v>7809104.0300000003</v>
      </c>
      <c r="AD610" s="204">
        <v>779455.5</v>
      </c>
      <c r="AE610" s="204">
        <v>268720.67</v>
      </c>
      <c r="AF610" s="204">
        <v>1300104.8700000001</v>
      </c>
      <c r="AG610" s="204">
        <v>47950.8</v>
      </c>
      <c r="AH610" s="204">
        <v>765015.88</v>
      </c>
      <c r="AI610" s="204">
        <v>25695088.18</v>
      </c>
      <c r="AJ610" s="204">
        <v>349540.75</v>
      </c>
      <c r="AK610" s="204">
        <v>267815</v>
      </c>
      <c r="AL610" s="204">
        <v>181483</v>
      </c>
      <c r="AM610" s="204">
        <v>250215.96</v>
      </c>
      <c r="AN610" s="204">
        <v>935232.73</v>
      </c>
      <c r="AO610" s="204">
        <v>812352.73</v>
      </c>
      <c r="AP610" s="204">
        <v>259169.5</v>
      </c>
      <c r="AQ610" s="204">
        <v>1027824</v>
      </c>
      <c r="AR610" s="204">
        <v>262290.40000000002</v>
      </c>
      <c r="AS610" s="204">
        <v>1125967.2</v>
      </c>
      <c r="AT610" s="204">
        <v>332296.95</v>
      </c>
      <c r="AU610" s="204">
        <v>1788243.33</v>
      </c>
      <c r="AV610" s="204">
        <v>171980.94</v>
      </c>
      <c r="AW610" s="204">
        <v>501092.37</v>
      </c>
      <c r="AX610" s="204">
        <v>368381.3</v>
      </c>
      <c r="AY610" s="204">
        <v>163611.54</v>
      </c>
      <c r="AZ610" s="204">
        <v>278323</v>
      </c>
      <c r="BA610" s="204">
        <v>122750</v>
      </c>
      <c r="BB610" s="204">
        <v>570140</v>
      </c>
      <c r="BC610" s="204">
        <v>932603.11</v>
      </c>
      <c r="BD610" s="204">
        <v>466093.38</v>
      </c>
      <c r="BE610" s="204">
        <v>1048847.75</v>
      </c>
      <c r="BF610" s="204">
        <v>2806899.08</v>
      </c>
      <c r="BG610" s="204">
        <v>4298011.51</v>
      </c>
      <c r="BH610" s="204">
        <v>2883971.86</v>
      </c>
      <c r="BI610" s="204">
        <v>3404148.06</v>
      </c>
      <c r="BJ610" s="204">
        <v>0</v>
      </c>
      <c r="BK610" s="204">
        <v>220759.33</v>
      </c>
      <c r="BL610" s="204">
        <v>561130.56999999995</v>
      </c>
      <c r="BM610" s="204">
        <v>5276249.12</v>
      </c>
      <c r="BN610" s="204">
        <v>6228658.1200000001</v>
      </c>
      <c r="BO610" s="204">
        <v>1690438.62</v>
      </c>
      <c r="BP610" s="204">
        <v>184018.5</v>
      </c>
      <c r="BQ610" s="204">
        <v>70924</v>
      </c>
      <c r="BR610" s="204">
        <v>723724.22</v>
      </c>
      <c r="BS610" s="204">
        <v>1185927.32</v>
      </c>
      <c r="BT610" s="204">
        <v>583098.31999999995</v>
      </c>
      <c r="BU610" s="204">
        <v>699324.17</v>
      </c>
      <c r="BV610" s="204">
        <v>104962.87</v>
      </c>
      <c r="BW610" s="204">
        <v>1277164.6399999999</v>
      </c>
      <c r="BX610" s="204">
        <v>597110.06000000006</v>
      </c>
      <c r="BY610" s="204">
        <v>652640.93999999994</v>
      </c>
      <c r="BZ610" s="204">
        <v>507251.51</v>
      </c>
      <c r="CA610" s="204">
        <v>2342521.7999999998</v>
      </c>
      <c r="CB610" s="204">
        <v>293704.09999999998</v>
      </c>
      <c r="CC610" s="205">
        <f t="shared" si="79"/>
        <v>169980472.61699998</v>
      </c>
      <c r="CD610" s="288"/>
      <c r="CE610" s="288"/>
      <c r="CF610" s="288"/>
      <c r="CG610" s="288"/>
      <c r="CH610" s="288"/>
      <c r="CI610" s="288"/>
    </row>
    <row r="611" spans="1:87" s="293" customFormat="1">
      <c r="A611" s="323"/>
      <c r="B611" s="322"/>
      <c r="C611" s="306"/>
      <c r="D611" s="306"/>
      <c r="E611" s="306"/>
      <c r="F611" s="324" t="s">
        <v>1434</v>
      </c>
      <c r="G611" s="325" t="s">
        <v>1435</v>
      </c>
      <c r="H611" s="204">
        <v>4152098.41</v>
      </c>
      <c r="I611" s="204">
        <v>793017.07</v>
      </c>
      <c r="J611" s="204">
        <v>9455785.6600000001</v>
      </c>
      <c r="K611" s="204">
        <v>881827.5</v>
      </c>
      <c r="L611" s="204">
        <v>47000</v>
      </c>
      <c r="M611" s="204">
        <v>622403</v>
      </c>
      <c r="N611" s="204">
        <v>12431877.960000001</v>
      </c>
      <c r="O611" s="204">
        <v>991115.12</v>
      </c>
      <c r="P611" s="204">
        <v>1036980</v>
      </c>
      <c r="Q611" s="204">
        <v>12601140.970000001</v>
      </c>
      <c r="R611" s="204">
        <v>51427.11</v>
      </c>
      <c r="S611" s="204">
        <v>1843784.7</v>
      </c>
      <c r="T611" s="204">
        <v>2901283</v>
      </c>
      <c r="U611" s="204">
        <v>5599604.5899999999</v>
      </c>
      <c r="V611" s="204">
        <v>293300</v>
      </c>
      <c r="W611" s="204">
        <v>1611873.29</v>
      </c>
      <c r="X611" s="204">
        <v>13790</v>
      </c>
      <c r="Y611" s="204">
        <v>2160116.46</v>
      </c>
      <c r="Z611" s="204">
        <v>13067532</v>
      </c>
      <c r="AA611" s="204">
        <v>2758190.71</v>
      </c>
      <c r="AB611" s="204">
        <v>237897.8</v>
      </c>
      <c r="AC611" s="204">
        <v>8908550.4900000002</v>
      </c>
      <c r="AD611" s="204">
        <v>345197</v>
      </c>
      <c r="AE611" s="204">
        <v>1749716.85</v>
      </c>
      <c r="AF611" s="204">
        <v>1512547.1</v>
      </c>
      <c r="AG611" s="204">
        <v>69626.73</v>
      </c>
      <c r="AH611" s="204">
        <v>2000816</v>
      </c>
      <c r="AI611" s="204">
        <v>37553248</v>
      </c>
      <c r="AJ611" s="204">
        <v>1875309.67</v>
      </c>
      <c r="AK611" s="204">
        <v>103880</v>
      </c>
      <c r="AL611" s="204">
        <v>157300</v>
      </c>
      <c r="AM611" s="204">
        <v>133070</v>
      </c>
      <c r="AN611" s="204">
        <v>656088</v>
      </c>
      <c r="AO611" s="204">
        <v>2250705</v>
      </c>
      <c r="AP611" s="204">
        <v>2316481.6</v>
      </c>
      <c r="AQ611" s="204">
        <v>1180445.7</v>
      </c>
      <c r="AR611" s="204">
        <v>390080</v>
      </c>
      <c r="AS611" s="204">
        <v>361869</v>
      </c>
      <c r="AT611" s="204">
        <v>138000</v>
      </c>
      <c r="AU611" s="204">
        <v>0</v>
      </c>
      <c r="AV611" s="204">
        <v>71980</v>
      </c>
      <c r="AW611" s="204">
        <v>1743800</v>
      </c>
      <c r="AX611" s="204">
        <v>171200</v>
      </c>
      <c r="AY611" s="204">
        <v>146000</v>
      </c>
      <c r="AZ611" s="204">
        <v>212460</v>
      </c>
      <c r="BA611" s="204">
        <v>31160</v>
      </c>
      <c r="BB611" s="204">
        <v>8389790.0999999996</v>
      </c>
      <c r="BC611" s="204">
        <v>338398</v>
      </c>
      <c r="BD611" s="204">
        <v>116500</v>
      </c>
      <c r="BE611" s="204">
        <v>721636.8</v>
      </c>
      <c r="BF611" s="204">
        <v>408545</v>
      </c>
      <c r="BG611" s="204">
        <v>165202</v>
      </c>
      <c r="BH611" s="204">
        <v>1682039.1</v>
      </c>
      <c r="BI611" s="204">
        <v>15700</v>
      </c>
      <c r="BJ611" s="204">
        <v>1030414.38</v>
      </c>
      <c r="BK611" s="204">
        <v>707505</v>
      </c>
      <c r="BL611" s="204">
        <v>240000</v>
      </c>
      <c r="BM611" s="204">
        <v>11102672.4</v>
      </c>
      <c r="BN611" s="204">
        <v>7050775</v>
      </c>
      <c r="BO611" s="204">
        <v>958404.93</v>
      </c>
      <c r="BP611" s="204">
        <v>405000</v>
      </c>
      <c r="BQ611" s="204">
        <v>87400</v>
      </c>
      <c r="BR611" s="204">
        <v>42000</v>
      </c>
      <c r="BS611" s="204">
        <v>495979</v>
      </c>
      <c r="BT611" s="204">
        <v>6401400</v>
      </c>
      <c r="BU611" s="204">
        <v>21000</v>
      </c>
      <c r="BV611" s="204">
        <v>177450</v>
      </c>
      <c r="BW611" s="204">
        <v>1696379.64</v>
      </c>
      <c r="BX611" s="204">
        <v>815600</v>
      </c>
      <c r="BY611" s="204">
        <v>321540</v>
      </c>
      <c r="BZ611" s="204">
        <v>170850</v>
      </c>
      <c r="CA611" s="204">
        <v>164800</v>
      </c>
      <c r="CB611" s="204">
        <v>436128.05</v>
      </c>
      <c r="CC611" s="205">
        <f t="shared" si="79"/>
        <v>181794685.88999999</v>
      </c>
      <c r="CD611" s="288"/>
      <c r="CE611" s="288"/>
      <c r="CF611" s="288"/>
      <c r="CG611" s="288"/>
      <c r="CH611" s="288"/>
      <c r="CI611" s="288"/>
    </row>
    <row r="612" spans="1:87" s="293" customFormat="1">
      <c r="A612" s="323"/>
      <c r="B612" s="322"/>
      <c r="C612" s="306"/>
      <c r="D612" s="306"/>
      <c r="E612" s="306"/>
      <c r="F612" s="324" t="s">
        <v>1436</v>
      </c>
      <c r="G612" s="325" t="s">
        <v>1437</v>
      </c>
      <c r="H612" s="204">
        <v>0</v>
      </c>
      <c r="I612" s="204">
        <v>0</v>
      </c>
      <c r="J612" s="204">
        <v>0</v>
      </c>
      <c r="K612" s="204">
        <v>0</v>
      </c>
      <c r="L612" s="204">
        <v>0</v>
      </c>
      <c r="M612" s="204">
        <v>0</v>
      </c>
      <c r="N612" s="204">
        <v>0</v>
      </c>
      <c r="O612" s="204">
        <v>0</v>
      </c>
      <c r="P612" s="204">
        <v>0</v>
      </c>
      <c r="Q612" s="204">
        <v>8558600</v>
      </c>
      <c r="R612" s="204">
        <v>0</v>
      </c>
      <c r="S612" s="204">
        <v>0</v>
      </c>
      <c r="T612" s="204">
        <v>0</v>
      </c>
      <c r="U612" s="204">
        <v>0</v>
      </c>
      <c r="V612" s="204">
        <v>0</v>
      </c>
      <c r="W612" s="204">
        <v>0</v>
      </c>
      <c r="X612" s="204">
        <v>0</v>
      </c>
      <c r="Y612" s="204">
        <v>0</v>
      </c>
      <c r="Z612" s="204">
        <v>519801.4</v>
      </c>
      <c r="AA612" s="204">
        <v>313686.96999999997</v>
      </c>
      <c r="AB612" s="204">
        <v>0</v>
      </c>
      <c r="AC612" s="204">
        <v>0</v>
      </c>
      <c r="AD612" s="204">
        <v>0</v>
      </c>
      <c r="AE612" s="204">
        <v>0</v>
      </c>
      <c r="AF612" s="204">
        <v>0</v>
      </c>
      <c r="AG612" s="204">
        <v>61860</v>
      </c>
      <c r="AH612" s="204">
        <v>0</v>
      </c>
      <c r="AI612" s="204">
        <v>0</v>
      </c>
      <c r="AJ612" s="204">
        <v>0</v>
      </c>
      <c r="AK612" s="204">
        <v>0</v>
      </c>
      <c r="AL612" s="204">
        <v>0</v>
      </c>
      <c r="AM612" s="204">
        <v>0</v>
      </c>
      <c r="AN612" s="204">
        <v>0</v>
      </c>
      <c r="AO612" s="204">
        <v>55440</v>
      </c>
      <c r="AP612" s="204">
        <v>0</v>
      </c>
      <c r="AQ612" s="204">
        <v>0</v>
      </c>
      <c r="AR612" s="204">
        <v>0</v>
      </c>
      <c r="AS612" s="204">
        <v>0</v>
      </c>
      <c r="AT612" s="204">
        <v>0</v>
      </c>
      <c r="AU612" s="204">
        <v>0</v>
      </c>
      <c r="AV612" s="204">
        <v>0</v>
      </c>
      <c r="AW612" s="204">
        <v>0</v>
      </c>
      <c r="AX612" s="204">
        <v>0</v>
      </c>
      <c r="AY612" s="204">
        <v>0</v>
      </c>
      <c r="AZ612" s="204">
        <v>0</v>
      </c>
      <c r="BA612" s="204">
        <v>0</v>
      </c>
      <c r="BB612" s="204">
        <v>0</v>
      </c>
      <c r="BC612" s="204">
        <v>0</v>
      </c>
      <c r="BD612" s="204">
        <v>0</v>
      </c>
      <c r="BE612" s="204">
        <v>0</v>
      </c>
      <c r="BF612" s="204">
        <v>0</v>
      </c>
      <c r="BG612" s="204">
        <v>0</v>
      </c>
      <c r="BH612" s="204">
        <v>321000</v>
      </c>
      <c r="BI612" s="204">
        <v>0</v>
      </c>
      <c r="BJ612" s="204">
        <v>0</v>
      </c>
      <c r="BK612" s="204">
        <v>0</v>
      </c>
      <c r="BL612" s="204">
        <v>0</v>
      </c>
      <c r="BM612" s="204">
        <v>0</v>
      </c>
      <c r="BN612" s="204">
        <v>0</v>
      </c>
      <c r="BO612" s="204">
        <v>0</v>
      </c>
      <c r="BP612" s="204">
        <v>0</v>
      </c>
      <c r="BQ612" s="204">
        <v>0</v>
      </c>
      <c r="BR612" s="204">
        <v>0</v>
      </c>
      <c r="BS612" s="204">
        <v>0</v>
      </c>
      <c r="BT612" s="204">
        <v>0</v>
      </c>
      <c r="BU612" s="204">
        <v>0</v>
      </c>
      <c r="BV612" s="204">
        <v>0</v>
      </c>
      <c r="BW612" s="204">
        <v>0</v>
      </c>
      <c r="BX612" s="204">
        <v>0</v>
      </c>
      <c r="BY612" s="204">
        <v>0</v>
      </c>
      <c r="BZ612" s="204">
        <v>0</v>
      </c>
      <c r="CA612" s="204">
        <v>0</v>
      </c>
      <c r="CB612" s="204">
        <v>0</v>
      </c>
      <c r="CC612" s="205">
        <f t="shared" si="79"/>
        <v>9830388.370000001</v>
      </c>
      <c r="CD612" s="288"/>
      <c r="CE612" s="288"/>
      <c r="CF612" s="288"/>
      <c r="CG612" s="288"/>
      <c r="CH612" s="288"/>
      <c r="CI612" s="288"/>
    </row>
    <row r="613" spans="1:87" s="293" customFormat="1">
      <c r="A613" s="323"/>
      <c r="B613" s="322"/>
      <c r="C613" s="306"/>
      <c r="D613" s="306"/>
      <c r="E613" s="306"/>
      <c r="F613" s="324" t="s">
        <v>1438</v>
      </c>
      <c r="G613" s="325" t="s">
        <v>1439</v>
      </c>
      <c r="H613" s="204">
        <v>0</v>
      </c>
      <c r="I613" s="204">
        <v>0</v>
      </c>
      <c r="J613" s="204">
        <v>0</v>
      </c>
      <c r="K613" s="204">
        <v>0</v>
      </c>
      <c r="L613" s="204">
        <v>0</v>
      </c>
      <c r="M613" s="204">
        <v>0</v>
      </c>
      <c r="N613" s="204">
        <v>0</v>
      </c>
      <c r="O613" s="204">
        <v>0</v>
      </c>
      <c r="P613" s="204">
        <v>0</v>
      </c>
      <c r="Q613" s="204">
        <v>0</v>
      </c>
      <c r="R613" s="204">
        <v>0</v>
      </c>
      <c r="S613" s="204">
        <v>0</v>
      </c>
      <c r="T613" s="204">
        <v>3304</v>
      </c>
      <c r="U613" s="204">
        <v>0</v>
      </c>
      <c r="V613" s="204">
        <v>0</v>
      </c>
      <c r="W613" s="204">
        <v>0</v>
      </c>
      <c r="X613" s="204">
        <v>0</v>
      </c>
      <c r="Y613" s="204">
        <v>0</v>
      </c>
      <c r="Z613" s="204">
        <v>0</v>
      </c>
      <c r="AA613" s="204">
        <v>0</v>
      </c>
      <c r="AB613" s="204">
        <v>0</v>
      </c>
      <c r="AC613" s="204">
        <v>0</v>
      </c>
      <c r="AD613" s="204">
        <v>0</v>
      </c>
      <c r="AE613" s="204">
        <v>0</v>
      </c>
      <c r="AF613" s="204">
        <v>0</v>
      </c>
      <c r="AG613" s="204">
        <v>0</v>
      </c>
      <c r="AH613" s="204">
        <v>0</v>
      </c>
      <c r="AI613" s="204">
        <v>0</v>
      </c>
      <c r="AJ613" s="204">
        <v>0</v>
      </c>
      <c r="AK613" s="204">
        <v>0</v>
      </c>
      <c r="AL613" s="204">
        <v>0</v>
      </c>
      <c r="AM613" s="204">
        <v>0</v>
      </c>
      <c r="AN613" s="204">
        <v>0</v>
      </c>
      <c r="AO613" s="204">
        <v>0</v>
      </c>
      <c r="AP613" s="204">
        <v>0</v>
      </c>
      <c r="AQ613" s="204">
        <v>0</v>
      </c>
      <c r="AR613" s="204">
        <v>0</v>
      </c>
      <c r="AS613" s="204">
        <v>0</v>
      </c>
      <c r="AT613" s="204">
        <v>584603.6</v>
      </c>
      <c r="AU613" s="204">
        <v>0</v>
      </c>
      <c r="AV613" s="204">
        <v>0</v>
      </c>
      <c r="AW613" s="204">
        <v>0</v>
      </c>
      <c r="AX613" s="204">
        <v>0</v>
      </c>
      <c r="AY613" s="204">
        <v>0</v>
      </c>
      <c r="AZ613" s="204">
        <v>0</v>
      </c>
      <c r="BA613" s="204">
        <v>0</v>
      </c>
      <c r="BB613" s="204">
        <v>0</v>
      </c>
      <c r="BC613" s="204">
        <v>0</v>
      </c>
      <c r="BD613" s="204">
        <v>0</v>
      </c>
      <c r="BE613" s="204">
        <v>0</v>
      </c>
      <c r="BF613" s="204">
        <v>0</v>
      </c>
      <c r="BG613" s="204">
        <v>0</v>
      </c>
      <c r="BH613" s="204">
        <v>0</v>
      </c>
      <c r="BI613" s="204">
        <v>0</v>
      </c>
      <c r="BJ613" s="204">
        <v>0</v>
      </c>
      <c r="BK613" s="204">
        <v>0</v>
      </c>
      <c r="BL613" s="204">
        <v>0</v>
      </c>
      <c r="BM613" s="204">
        <v>0</v>
      </c>
      <c r="BN613" s="204">
        <v>0</v>
      </c>
      <c r="BO613" s="204">
        <v>0</v>
      </c>
      <c r="BP613" s="204">
        <v>0</v>
      </c>
      <c r="BQ613" s="204">
        <v>0</v>
      </c>
      <c r="BR613" s="204">
        <v>0</v>
      </c>
      <c r="BS613" s="204">
        <v>0</v>
      </c>
      <c r="BT613" s="204">
        <v>0</v>
      </c>
      <c r="BU613" s="204">
        <v>0</v>
      </c>
      <c r="BV613" s="204">
        <v>0</v>
      </c>
      <c r="BW613" s="204">
        <v>61527.1</v>
      </c>
      <c r="BX613" s="204">
        <v>0</v>
      </c>
      <c r="BY613" s="204">
        <v>0</v>
      </c>
      <c r="BZ613" s="204">
        <v>0</v>
      </c>
      <c r="CA613" s="204">
        <v>0</v>
      </c>
      <c r="CB613" s="204">
        <v>0</v>
      </c>
      <c r="CC613" s="205">
        <f t="shared" si="79"/>
        <v>649434.69999999995</v>
      </c>
      <c r="CD613" s="288"/>
      <c r="CE613" s="288"/>
      <c r="CF613" s="288"/>
      <c r="CG613" s="288"/>
      <c r="CH613" s="288"/>
      <c r="CI613" s="288"/>
    </row>
    <row r="614" spans="1:87" s="293" customFormat="1">
      <c r="A614" s="323"/>
      <c r="B614" s="322"/>
      <c r="C614" s="306"/>
      <c r="D614" s="306"/>
      <c r="E614" s="306"/>
      <c r="F614" s="324" t="s">
        <v>1440</v>
      </c>
      <c r="G614" s="325" t="s">
        <v>1441</v>
      </c>
      <c r="H614" s="250">
        <v>0</v>
      </c>
      <c r="I614" s="250">
        <v>0</v>
      </c>
      <c r="J614" s="250">
        <v>0</v>
      </c>
      <c r="K614" s="250">
        <v>0</v>
      </c>
      <c r="L614" s="250">
        <v>0</v>
      </c>
      <c r="M614" s="250">
        <v>0</v>
      </c>
      <c r="N614" s="250">
        <v>0</v>
      </c>
      <c r="O614" s="250">
        <v>0</v>
      </c>
      <c r="P614" s="250">
        <v>0</v>
      </c>
      <c r="Q614" s="250">
        <v>0</v>
      </c>
      <c r="R614" s="250">
        <v>0</v>
      </c>
      <c r="S614" s="250">
        <v>0</v>
      </c>
      <c r="T614" s="250">
        <v>0</v>
      </c>
      <c r="U614" s="250">
        <v>0</v>
      </c>
      <c r="V614" s="250">
        <v>0</v>
      </c>
      <c r="W614" s="250">
        <v>0</v>
      </c>
      <c r="X614" s="250">
        <v>0</v>
      </c>
      <c r="Y614" s="250">
        <v>0</v>
      </c>
      <c r="Z614" s="250">
        <v>0</v>
      </c>
      <c r="AA614" s="250">
        <v>0</v>
      </c>
      <c r="AB614" s="250">
        <v>0</v>
      </c>
      <c r="AC614" s="250">
        <v>0</v>
      </c>
      <c r="AD614" s="250">
        <v>0</v>
      </c>
      <c r="AE614" s="250">
        <v>0</v>
      </c>
      <c r="AF614" s="250">
        <v>0</v>
      </c>
      <c r="AG614" s="250">
        <v>0</v>
      </c>
      <c r="AH614" s="250">
        <v>0</v>
      </c>
      <c r="AI614" s="250">
        <v>0</v>
      </c>
      <c r="AJ614" s="250">
        <v>0</v>
      </c>
      <c r="AK614" s="250">
        <v>0</v>
      </c>
      <c r="AL614" s="250">
        <v>0</v>
      </c>
      <c r="AM614" s="250">
        <v>0</v>
      </c>
      <c r="AN614" s="250">
        <v>0</v>
      </c>
      <c r="AO614" s="250">
        <v>0</v>
      </c>
      <c r="AP614" s="250">
        <v>0</v>
      </c>
      <c r="AQ614" s="250">
        <v>0</v>
      </c>
      <c r="AR614" s="250">
        <v>0</v>
      </c>
      <c r="AS614" s="250">
        <v>0</v>
      </c>
      <c r="AT614" s="250">
        <v>0</v>
      </c>
      <c r="AU614" s="250">
        <v>0</v>
      </c>
      <c r="AV614" s="250">
        <v>0</v>
      </c>
      <c r="AW614" s="250">
        <v>0</v>
      </c>
      <c r="AX614" s="250">
        <v>0</v>
      </c>
      <c r="AY614" s="250">
        <v>0</v>
      </c>
      <c r="AZ614" s="250">
        <v>0</v>
      </c>
      <c r="BA614" s="250">
        <v>0</v>
      </c>
      <c r="BB614" s="250">
        <v>0</v>
      </c>
      <c r="BC614" s="250">
        <v>0</v>
      </c>
      <c r="BD614" s="250">
        <v>0</v>
      </c>
      <c r="BE614" s="250">
        <v>0</v>
      </c>
      <c r="BF614" s="250">
        <v>0</v>
      </c>
      <c r="BG614" s="250">
        <v>0</v>
      </c>
      <c r="BH614" s="250">
        <v>0</v>
      </c>
      <c r="BI614" s="250">
        <v>0</v>
      </c>
      <c r="BJ614" s="250">
        <v>0</v>
      </c>
      <c r="BK614" s="250">
        <v>0</v>
      </c>
      <c r="BL614" s="250">
        <v>0</v>
      </c>
      <c r="BM614" s="250">
        <v>0</v>
      </c>
      <c r="BN614" s="250">
        <v>0</v>
      </c>
      <c r="BO614" s="250">
        <v>0</v>
      </c>
      <c r="BP614" s="250">
        <v>0</v>
      </c>
      <c r="BQ614" s="250">
        <v>0</v>
      </c>
      <c r="BR614" s="250">
        <v>0</v>
      </c>
      <c r="BS614" s="250">
        <v>0</v>
      </c>
      <c r="BT614" s="250">
        <v>0</v>
      </c>
      <c r="BU614" s="250">
        <v>0</v>
      </c>
      <c r="BV614" s="250">
        <v>0</v>
      </c>
      <c r="BW614" s="250">
        <v>0</v>
      </c>
      <c r="BX614" s="250">
        <v>0</v>
      </c>
      <c r="BY614" s="250">
        <v>0</v>
      </c>
      <c r="BZ614" s="250">
        <v>0</v>
      </c>
      <c r="CA614" s="250">
        <v>0</v>
      </c>
      <c r="CB614" s="250">
        <v>0</v>
      </c>
      <c r="CC614" s="205">
        <f t="shared" si="79"/>
        <v>0</v>
      </c>
      <c r="CD614" s="288"/>
      <c r="CE614" s="288"/>
      <c r="CF614" s="288"/>
      <c r="CG614" s="288"/>
      <c r="CH614" s="288"/>
      <c r="CI614" s="288"/>
    </row>
    <row r="615" spans="1:87" s="293" customFormat="1">
      <c r="A615" s="323"/>
      <c r="B615" s="322"/>
      <c r="C615" s="306"/>
      <c r="D615" s="306"/>
      <c r="E615" s="306"/>
      <c r="F615" s="324" t="s">
        <v>1442</v>
      </c>
      <c r="G615" s="325" t="s">
        <v>1443</v>
      </c>
      <c r="H615" s="204">
        <v>4095393.9</v>
      </c>
      <c r="I615" s="204">
        <v>487774.49</v>
      </c>
      <c r="J615" s="204">
        <v>4984934.12</v>
      </c>
      <c r="K615" s="204">
        <v>0</v>
      </c>
      <c r="L615" s="204">
        <v>0</v>
      </c>
      <c r="M615" s="204">
        <v>0</v>
      </c>
      <c r="N615" s="204">
        <v>529180.38</v>
      </c>
      <c r="O615" s="204">
        <v>1529604.1</v>
      </c>
      <c r="P615" s="204">
        <v>1179802.3600000001</v>
      </c>
      <c r="Q615" s="204">
        <v>144001.60000000001</v>
      </c>
      <c r="R615" s="204">
        <v>0</v>
      </c>
      <c r="S615" s="204">
        <v>39007</v>
      </c>
      <c r="T615" s="204">
        <v>1759927.96</v>
      </c>
      <c r="U615" s="204">
        <v>46755.5</v>
      </c>
      <c r="V615" s="204">
        <v>77266.8</v>
      </c>
      <c r="W615" s="204">
        <v>1726738.18</v>
      </c>
      <c r="X615" s="204">
        <v>642781.5</v>
      </c>
      <c r="Y615" s="204">
        <v>1307486.54</v>
      </c>
      <c r="Z615" s="204">
        <v>108342.52</v>
      </c>
      <c r="AA615" s="204">
        <v>85888.35</v>
      </c>
      <c r="AB615" s="204">
        <v>679398.76</v>
      </c>
      <c r="AC615" s="204">
        <v>263839.48</v>
      </c>
      <c r="AD615" s="204">
        <v>0</v>
      </c>
      <c r="AE615" s="204">
        <v>317381.69</v>
      </c>
      <c r="AF615" s="204">
        <v>0</v>
      </c>
      <c r="AG615" s="204">
        <v>0</v>
      </c>
      <c r="AH615" s="204">
        <v>0</v>
      </c>
      <c r="AI615" s="204">
        <v>388904.2</v>
      </c>
      <c r="AJ615" s="204">
        <v>86405</v>
      </c>
      <c r="AK615" s="204">
        <v>755553.88</v>
      </c>
      <c r="AL615" s="204">
        <v>0</v>
      </c>
      <c r="AM615" s="204">
        <v>65649.600000000006</v>
      </c>
      <c r="AN615" s="204">
        <v>55351.38</v>
      </c>
      <c r="AO615" s="204">
        <v>96400</v>
      </c>
      <c r="AP615" s="204">
        <v>0</v>
      </c>
      <c r="AQ615" s="204">
        <v>48520</v>
      </c>
      <c r="AR615" s="204">
        <v>16895</v>
      </c>
      <c r="AS615" s="204">
        <v>923759.82</v>
      </c>
      <c r="AT615" s="204">
        <v>1111981.2</v>
      </c>
      <c r="AU615" s="204">
        <v>0</v>
      </c>
      <c r="AV615" s="204">
        <v>0</v>
      </c>
      <c r="AW615" s="204">
        <v>0</v>
      </c>
      <c r="AX615" s="204">
        <v>0</v>
      </c>
      <c r="AY615" s="204">
        <v>0</v>
      </c>
      <c r="AZ615" s="204">
        <v>0</v>
      </c>
      <c r="BA615" s="204">
        <v>0</v>
      </c>
      <c r="BB615" s="204">
        <v>0</v>
      </c>
      <c r="BC615" s="204">
        <v>0</v>
      </c>
      <c r="BD615" s="204">
        <v>0</v>
      </c>
      <c r="BE615" s="204">
        <v>0</v>
      </c>
      <c r="BF615" s="204">
        <v>0</v>
      </c>
      <c r="BG615" s="204">
        <v>0</v>
      </c>
      <c r="BH615" s="204">
        <v>2359963.6900999998</v>
      </c>
      <c r="BI615" s="204">
        <v>141650</v>
      </c>
      <c r="BJ615" s="204">
        <v>146625.60000000001</v>
      </c>
      <c r="BK615" s="204">
        <v>36000</v>
      </c>
      <c r="BL615" s="204">
        <v>0</v>
      </c>
      <c r="BM615" s="204">
        <v>18208688.629999999</v>
      </c>
      <c r="BN615" s="204">
        <v>6147516.9699999997</v>
      </c>
      <c r="BO615" s="204">
        <v>558628.4</v>
      </c>
      <c r="BP615" s="204">
        <v>0</v>
      </c>
      <c r="BQ615" s="204">
        <v>174185</v>
      </c>
      <c r="BR615" s="204">
        <v>0</v>
      </c>
      <c r="BS615" s="204">
        <v>0</v>
      </c>
      <c r="BT615" s="204">
        <v>238400</v>
      </c>
      <c r="BU615" s="204">
        <v>48750</v>
      </c>
      <c r="BV615" s="204">
        <v>0</v>
      </c>
      <c r="BW615" s="204">
        <v>5250</v>
      </c>
      <c r="BX615" s="204">
        <v>122000</v>
      </c>
      <c r="BY615" s="204">
        <v>348750</v>
      </c>
      <c r="BZ615" s="204">
        <v>30200</v>
      </c>
      <c r="CA615" s="204">
        <v>1440</v>
      </c>
      <c r="CB615" s="204">
        <v>313910.40000000002</v>
      </c>
      <c r="CC615" s="205">
        <f t="shared" si="79"/>
        <v>52436884.000100002</v>
      </c>
      <c r="CD615" s="288"/>
      <c r="CE615" s="288"/>
      <c r="CF615" s="288"/>
      <c r="CG615" s="288"/>
      <c r="CH615" s="288"/>
      <c r="CI615" s="288"/>
    </row>
    <row r="616" spans="1:87" s="293" customFormat="1">
      <c r="A616" s="323"/>
      <c r="B616" s="322"/>
      <c r="C616" s="306"/>
      <c r="D616" s="306"/>
      <c r="E616" s="306"/>
      <c r="F616" s="324" t="s">
        <v>1444</v>
      </c>
      <c r="G616" s="325" t="s">
        <v>1445</v>
      </c>
      <c r="H616" s="204">
        <v>22806.28</v>
      </c>
      <c r="I616" s="204">
        <v>259443.78</v>
      </c>
      <c r="J616" s="204">
        <v>1005397.09</v>
      </c>
      <c r="K616" s="204">
        <v>70397</v>
      </c>
      <c r="L616" s="204">
        <v>77183.899999999994</v>
      </c>
      <c r="M616" s="204">
        <v>238361.89</v>
      </c>
      <c r="N616" s="204">
        <v>70549.149999999994</v>
      </c>
      <c r="O616" s="204">
        <v>241821.54</v>
      </c>
      <c r="P616" s="204">
        <v>402953.13</v>
      </c>
      <c r="Q616" s="204">
        <v>123274.5</v>
      </c>
      <c r="R616" s="204">
        <v>135050</v>
      </c>
      <c r="S616" s="204">
        <v>254404.33</v>
      </c>
      <c r="T616" s="204">
        <v>503872.2</v>
      </c>
      <c r="U616" s="204">
        <v>3087666.8</v>
      </c>
      <c r="V616" s="204">
        <v>34280.870000000003</v>
      </c>
      <c r="W616" s="204">
        <v>140204.85</v>
      </c>
      <c r="X616" s="204">
        <v>29004.87</v>
      </c>
      <c r="Y616" s="204">
        <v>312000.71000000002</v>
      </c>
      <c r="Z616" s="204">
        <v>691348.15</v>
      </c>
      <c r="AA616" s="204">
        <v>964669.68</v>
      </c>
      <c r="AB616" s="204">
        <v>273450</v>
      </c>
      <c r="AC616" s="204">
        <v>485823.7</v>
      </c>
      <c r="AD616" s="204">
        <v>36943.199999999997</v>
      </c>
      <c r="AE616" s="204">
        <v>262431.07</v>
      </c>
      <c r="AF616" s="204">
        <v>155315.82</v>
      </c>
      <c r="AG616" s="204">
        <v>66539.12</v>
      </c>
      <c r="AH616" s="204">
        <v>136386.72</v>
      </c>
      <c r="AI616" s="204">
        <v>674148.93</v>
      </c>
      <c r="AJ616" s="204">
        <v>266070.5</v>
      </c>
      <c r="AK616" s="204">
        <v>100549.55</v>
      </c>
      <c r="AL616" s="204">
        <v>46748</v>
      </c>
      <c r="AM616" s="204">
        <v>71947.199999999997</v>
      </c>
      <c r="AN616" s="204">
        <v>253226.73</v>
      </c>
      <c r="AO616" s="204">
        <v>166888.01</v>
      </c>
      <c r="AP616" s="204">
        <v>108400</v>
      </c>
      <c r="AQ616" s="204">
        <v>53487.8</v>
      </c>
      <c r="AR616" s="204">
        <v>202129.5</v>
      </c>
      <c r="AS616" s="204">
        <v>51192.4</v>
      </c>
      <c r="AT616" s="204">
        <v>27300</v>
      </c>
      <c r="AU616" s="204">
        <v>632130</v>
      </c>
      <c r="AV616" s="204">
        <v>0</v>
      </c>
      <c r="AW616" s="204">
        <v>252649.7</v>
      </c>
      <c r="AX616" s="204">
        <v>77212.710000000006</v>
      </c>
      <c r="AY616" s="204">
        <v>80330</v>
      </c>
      <c r="AZ616" s="204">
        <v>26407.61</v>
      </c>
      <c r="BA616" s="204">
        <v>25982</v>
      </c>
      <c r="BB616" s="204">
        <v>0</v>
      </c>
      <c r="BC616" s="204">
        <v>535675.1</v>
      </c>
      <c r="BD616" s="204">
        <v>190757.65</v>
      </c>
      <c r="BE616" s="204">
        <v>171744.4</v>
      </c>
      <c r="BF616" s="204">
        <v>218368.92</v>
      </c>
      <c r="BG616" s="204">
        <v>243907.65</v>
      </c>
      <c r="BH616" s="204">
        <v>106561.57</v>
      </c>
      <c r="BI616" s="204">
        <v>460678.81</v>
      </c>
      <c r="BJ616" s="204">
        <v>166204</v>
      </c>
      <c r="BK616" s="204">
        <v>173665.28</v>
      </c>
      <c r="BL616" s="204">
        <v>1725</v>
      </c>
      <c r="BM616" s="204">
        <v>872884.75</v>
      </c>
      <c r="BN616" s="204">
        <v>421839</v>
      </c>
      <c r="BO616" s="204">
        <v>153815.4</v>
      </c>
      <c r="BP616" s="204">
        <v>221353.56</v>
      </c>
      <c r="BQ616" s="204">
        <v>59213.04</v>
      </c>
      <c r="BR616" s="204">
        <v>123397.1</v>
      </c>
      <c r="BS616" s="204">
        <v>308748.84000000003</v>
      </c>
      <c r="BT616" s="204">
        <v>11060</v>
      </c>
      <c r="BU616" s="204">
        <v>198630.31</v>
      </c>
      <c r="BV616" s="204">
        <v>9472</v>
      </c>
      <c r="BW616" s="204">
        <v>293882</v>
      </c>
      <c r="BX616" s="204">
        <v>45000.3</v>
      </c>
      <c r="BY616" s="204">
        <v>178577.39</v>
      </c>
      <c r="BZ616" s="204">
        <v>150938</v>
      </c>
      <c r="CA616" s="204">
        <v>112542.48</v>
      </c>
      <c r="CB616" s="204">
        <v>116945.78</v>
      </c>
      <c r="CC616" s="205">
        <f t="shared" si="79"/>
        <v>18745969.32</v>
      </c>
      <c r="CD616" s="288"/>
      <c r="CE616" s="288"/>
      <c r="CF616" s="288"/>
      <c r="CG616" s="288"/>
      <c r="CH616" s="288"/>
      <c r="CI616" s="288"/>
    </row>
    <row r="617" spans="1:87" s="293" customFormat="1">
      <c r="A617" s="323"/>
      <c r="B617" s="322"/>
      <c r="C617" s="306"/>
      <c r="D617" s="306"/>
      <c r="E617" s="306"/>
      <c r="F617" s="324" t="s">
        <v>1446</v>
      </c>
      <c r="G617" s="325" t="s">
        <v>1447</v>
      </c>
      <c r="H617" s="204">
        <v>0</v>
      </c>
      <c r="I617" s="204">
        <v>0</v>
      </c>
      <c r="J617" s="204">
        <v>0</v>
      </c>
      <c r="K617" s="204">
        <v>0</v>
      </c>
      <c r="L617" s="204">
        <v>0</v>
      </c>
      <c r="M617" s="204">
        <v>0</v>
      </c>
      <c r="N617" s="204">
        <v>0</v>
      </c>
      <c r="O617" s="204">
        <v>0</v>
      </c>
      <c r="P617" s="204">
        <v>0</v>
      </c>
      <c r="Q617" s="204">
        <v>0</v>
      </c>
      <c r="R617" s="204">
        <v>0</v>
      </c>
      <c r="S617" s="204">
        <v>0</v>
      </c>
      <c r="T617" s="204">
        <v>0</v>
      </c>
      <c r="U617" s="204">
        <v>0</v>
      </c>
      <c r="V617" s="204">
        <v>0</v>
      </c>
      <c r="W617" s="204">
        <v>0</v>
      </c>
      <c r="X617" s="204">
        <v>0</v>
      </c>
      <c r="Y617" s="204">
        <v>0</v>
      </c>
      <c r="Z617" s="204">
        <v>0</v>
      </c>
      <c r="AA617" s="204">
        <v>0</v>
      </c>
      <c r="AB617" s="204">
        <v>0</v>
      </c>
      <c r="AC617" s="204">
        <v>0</v>
      </c>
      <c r="AD617" s="204">
        <v>0</v>
      </c>
      <c r="AE617" s="204">
        <v>1307.9000000000001</v>
      </c>
      <c r="AF617" s="204">
        <v>0</v>
      </c>
      <c r="AG617" s="204">
        <v>0</v>
      </c>
      <c r="AH617" s="204">
        <v>0</v>
      </c>
      <c r="AI617" s="204">
        <v>554617.5</v>
      </c>
      <c r="AJ617" s="204">
        <v>0</v>
      </c>
      <c r="AK617" s="204">
        <v>0</v>
      </c>
      <c r="AL617" s="204">
        <v>0</v>
      </c>
      <c r="AM617" s="204">
        <v>0</v>
      </c>
      <c r="AN617" s="204">
        <v>0</v>
      </c>
      <c r="AO617" s="204">
        <v>0</v>
      </c>
      <c r="AP617" s="204">
        <v>0</v>
      </c>
      <c r="AQ617" s="204">
        <v>0</v>
      </c>
      <c r="AR617" s="204">
        <v>0</v>
      </c>
      <c r="AS617" s="204">
        <v>0</v>
      </c>
      <c r="AT617" s="204">
        <v>0</v>
      </c>
      <c r="AU617" s="204">
        <v>0</v>
      </c>
      <c r="AV617" s="204">
        <v>0</v>
      </c>
      <c r="AW617" s="204">
        <v>0</v>
      </c>
      <c r="AX617" s="204">
        <v>0</v>
      </c>
      <c r="AY617" s="204">
        <v>0</v>
      </c>
      <c r="AZ617" s="204">
        <v>0</v>
      </c>
      <c r="BA617" s="204">
        <v>0</v>
      </c>
      <c r="BB617" s="204">
        <v>0</v>
      </c>
      <c r="BC617" s="204">
        <v>0</v>
      </c>
      <c r="BD617" s="204">
        <v>0</v>
      </c>
      <c r="BE617" s="204">
        <v>0</v>
      </c>
      <c r="BF617" s="204">
        <v>0</v>
      </c>
      <c r="BG617" s="204">
        <v>0</v>
      </c>
      <c r="BH617" s="204">
        <v>0</v>
      </c>
      <c r="BI617" s="204">
        <v>0</v>
      </c>
      <c r="BJ617" s="204">
        <v>0</v>
      </c>
      <c r="BK617" s="204">
        <v>0</v>
      </c>
      <c r="BL617" s="204">
        <v>0</v>
      </c>
      <c r="BM617" s="204">
        <v>0</v>
      </c>
      <c r="BN617" s="204">
        <v>0</v>
      </c>
      <c r="BO617" s="204">
        <v>0</v>
      </c>
      <c r="BP617" s="204">
        <v>0</v>
      </c>
      <c r="BQ617" s="204">
        <v>52680</v>
      </c>
      <c r="BR617" s="204">
        <v>0</v>
      </c>
      <c r="BS617" s="204">
        <v>0</v>
      </c>
      <c r="BT617" s="204">
        <v>3500</v>
      </c>
      <c r="BU617" s="204">
        <v>1350</v>
      </c>
      <c r="BV617" s="204">
        <v>0</v>
      </c>
      <c r="BW617" s="204">
        <v>0</v>
      </c>
      <c r="BX617" s="204">
        <v>0</v>
      </c>
      <c r="BY617" s="204">
        <v>0</v>
      </c>
      <c r="BZ617" s="204">
        <v>0</v>
      </c>
      <c r="CA617" s="204">
        <v>0</v>
      </c>
      <c r="CB617" s="204">
        <v>0</v>
      </c>
      <c r="CC617" s="205">
        <f t="shared" si="79"/>
        <v>613455.4</v>
      </c>
      <c r="CD617" s="288"/>
      <c r="CE617" s="288"/>
      <c r="CF617" s="288"/>
      <c r="CG617" s="288"/>
      <c r="CH617" s="288"/>
      <c r="CI617" s="288"/>
    </row>
    <row r="618" spans="1:87" s="293" customFormat="1">
      <c r="A618" s="323"/>
      <c r="B618" s="322"/>
      <c r="C618" s="306"/>
      <c r="D618" s="306"/>
      <c r="E618" s="306"/>
      <c r="F618" s="324" t="s">
        <v>1448</v>
      </c>
      <c r="G618" s="325" t="s">
        <v>1449</v>
      </c>
      <c r="H618" s="204">
        <v>1301343.96</v>
      </c>
      <c r="I618" s="204">
        <v>78676.850000000006</v>
      </c>
      <c r="J618" s="204">
        <v>40671572.100000001</v>
      </c>
      <c r="K618" s="204">
        <v>0</v>
      </c>
      <c r="L618" s="204">
        <v>142130.42000000001</v>
      </c>
      <c r="M618" s="204">
        <v>2645</v>
      </c>
      <c r="N618" s="204">
        <v>392960</v>
      </c>
      <c r="O618" s="204">
        <v>0</v>
      </c>
      <c r="P618" s="204">
        <v>0</v>
      </c>
      <c r="Q618" s="204">
        <v>131600</v>
      </c>
      <c r="R618" s="204">
        <v>0</v>
      </c>
      <c r="S618" s="204">
        <v>1018100</v>
      </c>
      <c r="T618" s="204">
        <v>0</v>
      </c>
      <c r="U618" s="204">
        <v>0</v>
      </c>
      <c r="V618" s="204">
        <v>0</v>
      </c>
      <c r="W618" s="204">
        <v>0</v>
      </c>
      <c r="X618" s="204">
        <v>0</v>
      </c>
      <c r="Y618" s="204">
        <v>0</v>
      </c>
      <c r="Z618" s="204">
        <v>0</v>
      </c>
      <c r="AA618" s="204">
        <v>0</v>
      </c>
      <c r="AB618" s="204">
        <v>0</v>
      </c>
      <c r="AC618" s="204">
        <v>694250</v>
      </c>
      <c r="AD618" s="204">
        <v>404320</v>
      </c>
      <c r="AE618" s="204">
        <v>0</v>
      </c>
      <c r="AF618" s="204">
        <v>5606.8</v>
      </c>
      <c r="AG618" s="204">
        <v>0</v>
      </c>
      <c r="AH618" s="204">
        <v>0</v>
      </c>
      <c r="AI618" s="204">
        <v>205000</v>
      </c>
      <c r="AJ618" s="204">
        <v>0</v>
      </c>
      <c r="AK618" s="204">
        <v>0</v>
      </c>
      <c r="AL618" s="204">
        <v>0</v>
      </c>
      <c r="AM618" s="204">
        <v>22602.6</v>
      </c>
      <c r="AN618" s="204">
        <v>0</v>
      </c>
      <c r="AO618" s="204">
        <v>0</v>
      </c>
      <c r="AP618" s="204">
        <v>54912</v>
      </c>
      <c r="AQ618" s="204">
        <v>0</v>
      </c>
      <c r="AR618" s="204">
        <v>0</v>
      </c>
      <c r="AS618" s="204">
        <v>0</v>
      </c>
      <c r="AT618" s="204">
        <v>0</v>
      </c>
      <c r="AU618" s="204">
        <v>486640.55</v>
      </c>
      <c r="AV618" s="204">
        <v>0</v>
      </c>
      <c r="AW618" s="204">
        <v>0</v>
      </c>
      <c r="AX618" s="204">
        <v>4320</v>
      </c>
      <c r="AY618" s="204">
        <v>0</v>
      </c>
      <c r="AZ618" s="204">
        <v>0</v>
      </c>
      <c r="BA618" s="204">
        <v>0</v>
      </c>
      <c r="BB618" s="204">
        <v>0</v>
      </c>
      <c r="BC618" s="204">
        <v>0</v>
      </c>
      <c r="BD618" s="204">
        <v>315060</v>
      </c>
      <c r="BE618" s="204">
        <v>660390</v>
      </c>
      <c r="BF618" s="204">
        <v>374350</v>
      </c>
      <c r="BG618" s="204">
        <v>0</v>
      </c>
      <c r="BH618" s="204">
        <v>31900</v>
      </c>
      <c r="BI618" s="204">
        <v>0</v>
      </c>
      <c r="BJ618" s="204">
        <v>0</v>
      </c>
      <c r="BK618" s="204">
        <v>0</v>
      </c>
      <c r="BL618" s="204">
        <v>0</v>
      </c>
      <c r="BM618" s="204">
        <v>447570</v>
      </c>
      <c r="BN618" s="204">
        <v>0</v>
      </c>
      <c r="BO618" s="204">
        <v>0</v>
      </c>
      <c r="BP618" s="204">
        <v>9665</v>
      </c>
      <c r="BQ618" s="204">
        <v>0</v>
      </c>
      <c r="BR618" s="204">
        <v>0</v>
      </c>
      <c r="BS618" s="204">
        <v>0</v>
      </c>
      <c r="BT618" s="204">
        <v>0</v>
      </c>
      <c r="BU618" s="204">
        <v>172658</v>
      </c>
      <c r="BV618" s="204">
        <v>0</v>
      </c>
      <c r="BW618" s="204">
        <v>0</v>
      </c>
      <c r="BX618" s="204">
        <v>0</v>
      </c>
      <c r="BY618" s="204">
        <v>1122475</v>
      </c>
      <c r="BZ618" s="204">
        <v>0</v>
      </c>
      <c r="CA618" s="204">
        <v>50000</v>
      </c>
      <c r="CB618" s="204">
        <v>0</v>
      </c>
      <c r="CC618" s="205">
        <f t="shared" si="79"/>
        <v>48800748.280000001</v>
      </c>
      <c r="CD618" s="288"/>
      <c r="CE618" s="288"/>
      <c r="CF618" s="288"/>
      <c r="CG618" s="288"/>
      <c r="CH618" s="288"/>
      <c r="CI618" s="288"/>
    </row>
    <row r="619" spans="1:87" s="293" customFormat="1">
      <c r="A619" s="323"/>
      <c r="B619" s="322"/>
      <c r="C619" s="306"/>
      <c r="D619" s="306"/>
      <c r="E619" s="306"/>
      <c r="F619" s="324" t="s">
        <v>1450</v>
      </c>
      <c r="G619" s="325" t="s">
        <v>1451</v>
      </c>
      <c r="H619" s="204">
        <v>61280</v>
      </c>
      <c r="I619" s="204">
        <v>989897.6</v>
      </c>
      <c r="J619" s="204">
        <v>1225927.3</v>
      </c>
      <c r="K619" s="204">
        <v>671129.3</v>
      </c>
      <c r="L619" s="204">
        <v>245030</v>
      </c>
      <c r="M619" s="204">
        <v>632567</v>
      </c>
      <c r="N619" s="204">
        <v>5216821.5</v>
      </c>
      <c r="O619" s="204">
        <v>172880</v>
      </c>
      <c r="P619" s="204">
        <v>207310</v>
      </c>
      <c r="Q619" s="204">
        <v>1110721</v>
      </c>
      <c r="R619" s="204">
        <v>82155</v>
      </c>
      <c r="S619" s="204">
        <v>437189</v>
      </c>
      <c r="T619" s="204">
        <v>724305.15</v>
      </c>
      <c r="U619" s="204">
        <v>222919.15</v>
      </c>
      <c r="V619" s="204">
        <v>0</v>
      </c>
      <c r="W619" s="204">
        <v>0</v>
      </c>
      <c r="X619" s="204">
        <v>224111.25</v>
      </c>
      <c r="Y619" s="204">
        <v>185596.66</v>
      </c>
      <c r="Z619" s="204">
        <v>0</v>
      </c>
      <c r="AA619" s="204">
        <v>2261919</v>
      </c>
      <c r="AB619" s="204">
        <v>434708</v>
      </c>
      <c r="AC619" s="204">
        <v>1221344.17</v>
      </c>
      <c r="AD619" s="204">
        <v>128955</v>
      </c>
      <c r="AE619" s="204">
        <v>92310</v>
      </c>
      <c r="AF619" s="204">
        <v>3313680.55</v>
      </c>
      <c r="AG619" s="204">
        <v>163170.35</v>
      </c>
      <c r="AH619" s="204">
        <v>0</v>
      </c>
      <c r="AI619" s="204">
        <v>8226199.2000000002</v>
      </c>
      <c r="AJ619" s="204">
        <v>266927</v>
      </c>
      <c r="AK619" s="204">
        <v>246588.5</v>
      </c>
      <c r="AL619" s="204">
        <v>186264</v>
      </c>
      <c r="AM619" s="204">
        <v>602629.5</v>
      </c>
      <c r="AN619" s="204">
        <v>913937.5</v>
      </c>
      <c r="AO619" s="204">
        <v>583680.23</v>
      </c>
      <c r="AP619" s="204">
        <v>112681.06</v>
      </c>
      <c r="AQ619" s="204">
        <v>419799</v>
      </c>
      <c r="AR619" s="204">
        <v>488268</v>
      </c>
      <c r="AS619" s="204">
        <v>1232268</v>
      </c>
      <c r="AT619" s="204">
        <v>179556.6</v>
      </c>
      <c r="AU619" s="204">
        <v>1204453</v>
      </c>
      <c r="AV619" s="204">
        <v>60615</v>
      </c>
      <c r="AW619" s="204">
        <v>263118.13</v>
      </c>
      <c r="AX619" s="204">
        <v>158875.70000000001</v>
      </c>
      <c r="AY619" s="204">
        <v>13230</v>
      </c>
      <c r="AZ619" s="204">
        <v>425</v>
      </c>
      <c r="BA619" s="204">
        <v>24581</v>
      </c>
      <c r="BB619" s="204">
        <v>499701.5</v>
      </c>
      <c r="BC619" s="204">
        <v>172700</v>
      </c>
      <c r="BD619" s="204">
        <v>181174</v>
      </c>
      <c r="BE619" s="204">
        <v>507725.8</v>
      </c>
      <c r="BF619" s="204">
        <v>669299.4</v>
      </c>
      <c r="BG619" s="204">
        <v>202053.5</v>
      </c>
      <c r="BH619" s="204">
        <v>2424897.75</v>
      </c>
      <c r="BI619" s="204">
        <v>4024691.82</v>
      </c>
      <c r="BJ619" s="204">
        <v>709653.5</v>
      </c>
      <c r="BK619" s="204">
        <v>309669.09999999998</v>
      </c>
      <c r="BL619" s="204">
        <v>90080</v>
      </c>
      <c r="BM619" s="204">
        <v>772630</v>
      </c>
      <c r="BN619" s="204">
        <v>1023587</v>
      </c>
      <c r="BO619" s="204">
        <v>172438</v>
      </c>
      <c r="BP619" s="204">
        <v>70616</v>
      </c>
      <c r="BQ619" s="204">
        <v>0</v>
      </c>
      <c r="BR619" s="204">
        <v>1019559.6</v>
      </c>
      <c r="BS619" s="204">
        <v>371402.88</v>
      </c>
      <c r="BT619" s="204">
        <v>573902.69999999995</v>
      </c>
      <c r="BU619" s="204">
        <v>418078.9</v>
      </c>
      <c r="BV619" s="204">
        <v>101875.6</v>
      </c>
      <c r="BW619" s="204">
        <v>230085</v>
      </c>
      <c r="BX619" s="204">
        <v>149176.5</v>
      </c>
      <c r="BY619" s="204">
        <v>577869.6</v>
      </c>
      <c r="BZ619" s="204">
        <v>156666.70000000001</v>
      </c>
      <c r="CA619" s="204">
        <v>125423.1</v>
      </c>
      <c r="CB619" s="204">
        <v>45467</v>
      </c>
      <c r="CC619" s="205">
        <f t="shared" si="79"/>
        <v>50810448.350000016</v>
      </c>
      <c r="CD619" s="288"/>
      <c r="CE619" s="288"/>
      <c r="CF619" s="288"/>
      <c r="CG619" s="288"/>
      <c r="CH619" s="288"/>
      <c r="CI619" s="288"/>
    </row>
    <row r="620" spans="1:87" s="293" customFormat="1">
      <c r="A620" s="323"/>
      <c r="B620" s="322"/>
      <c r="C620" s="306"/>
      <c r="D620" s="306"/>
      <c r="E620" s="306"/>
      <c r="F620" s="324" t="s">
        <v>1452</v>
      </c>
      <c r="G620" s="325" t="s">
        <v>1453</v>
      </c>
      <c r="H620" s="204">
        <v>465927</v>
      </c>
      <c r="I620" s="204">
        <v>2219970.65</v>
      </c>
      <c r="J620" s="204">
        <v>1006712</v>
      </c>
      <c r="K620" s="204">
        <v>859620</v>
      </c>
      <c r="L620" s="204">
        <v>103550</v>
      </c>
      <c r="M620" s="204">
        <v>663213</v>
      </c>
      <c r="N620" s="204">
        <v>1298445</v>
      </c>
      <c r="O620" s="204">
        <v>577500</v>
      </c>
      <c r="P620" s="204">
        <v>41500</v>
      </c>
      <c r="Q620" s="204">
        <v>2506050.5499999998</v>
      </c>
      <c r="R620" s="204">
        <v>0</v>
      </c>
      <c r="S620" s="204">
        <v>0</v>
      </c>
      <c r="T620" s="204">
        <v>505950</v>
      </c>
      <c r="U620" s="204">
        <v>160200</v>
      </c>
      <c r="V620" s="204">
        <v>0</v>
      </c>
      <c r="W620" s="204">
        <v>0</v>
      </c>
      <c r="X620" s="204">
        <v>0</v>
      </c>
      <c r="Y620" s="204">
        <v>93000</v>
      </c>
      <c r="Z620" s="204">
        <v>1772099</v>
      </c>
      <c r="AA620" s="204">
        <v>3886662.1</v>
      </c>
      <c r="AB620" s="204">
        <v>117228.7</v>
      </c>
      <c r="AC620" s="204">
        <v>3326476.5</v>
      </c>
      <c r="AD620" s="204">
        <v>2164080.5</v>
      </c>
      <c r="AE620" s="204">
        <v>24216.6</v>
      </c>
      <c r="AF620" s="204">
        <v>2903015.3</v>
      </c>
      <c r="AG620" s="204">
        <v>0</v>
      </c>
      <c r="AH620" s="204">
        <v>0</v>
      </c>
      <c r="AI620" s="204">
        <v>2381700</v>
      </c>
      <c r="AJ620" s="204">
        <v>0</v>
      </c>
      <c r="AK620" s="204">
        <v>0</v>
      </c>
      <c r="AL620" s="204">
        <v>0</v>
      </c>
      <c r="AM620" s="204">
        <v>250718.6</v>
      </c>
      <c r="AN620" s="204">
        <v>0</v>
      </c>
      <c r="AO620" s="204">
        <v>17000</v>
      </c>
      <c r="AP620" s="204">
        <v>0</v>
      </c>
      <c r="AQ620" s="204">
        <v>111500</v>
      </c>
      <c r="AR620" s="204">
        <v>325201.40000000002</v>
      </c>
      <c r="AS620" s="204">
        <v>477802.6</v>
      </c>
      <c r="AT620" s="204">
        <v>0</v>
      </c>
      <c r="AU620" s="204">
        <v>626410</v>
      </c>
      <c r="AV620" s="204">
        <v>0</v>
      </c>
      <c r="AW620" s="204">
        <v>0</v>
      </c>
      <c r="AX620" s="204">
        <v>0</v>
      </c>
      <c r="AY620" s="204">
        <v>0</v>
      </c>
      <c r="AZ620" s="204">
        <v>0</v>
      </c>
      <c r="BA620" s="204">
        <v>0</v>
      </c>
      <c r="BB620" s="204">
        <v>2990</v>
      </c>
      <c r="BC620" s="204">
        <v>15158</v>
      </c>
      <c r="BD620" s="204">
        <v>217542</v>
      </c>
      <c r="BE620" s="204">
        <v>933745</v>
      </c>
      <c r="BF620" s="204">
        <v>0</v>
      </c>
      <c r="BG620" s="204">
        <v>492388</v>
      </c>
      <c r="BH620" s="204">
        <v>861560</v>
      </c>
      <c r="BI620" s="204">
        <v>2173362</v>
      </c>
      <c r="BJ620" s="204">
        <v>180991</v>
      </c>
      <c r="BK620" s="204">
        <v>320465.5</v>
      </c>
      <c r="BL620" s="204">
        <v>118250</v>
      </c>
      <c r="BM620" s="204">
        <v>172024</v>
      </c>
      <c r="BN620" s="204">
        <v>1240110</v>
      </c>
      <c r="BO620" s="204">
        <v>394850</v>
      </c>
      <c r="BP620" s="204">
        <v>39999.980000000003</v>
      </c>
      <c r="BQ620" s="204">
        <v>66950</v>
      </c>
      <c r="BR620" s="204">
        <v>0</v>
      </c>
      <c r="BS620" s="204">
        <v>144000</v>
      </c>
      <c r="BT620" s="204">
        <v>187672</v>
      </c>
      <c r="BU620" s="204">
        <v>145896</v>
      </c>
      <c r="BV620" s="204">
        <v>227546</v>
      </c>
      <c r="BW620" s="204">
        <v>139700</v>
      </c>
      <c r="BX620" s="204">
        <v>407411.7</v>
      </c>
      <c r="BY620" s="204">
        <v>2706292</v>
      </c>
      <c r="BZ620" s="204">
        <v>58080</v>
      </c>
      <c r="CA620" s="204">
        <v>0</v>
      </c>
      <c r="CB620" s="204">
        <v>83250</v>
      </c>
      <c r="CC620" s="205">
        <f t="shared" si="79"/>
        <v>40215982.68</v>
      </c>
      <c r="CD620" s="288"/>
      <c r="CE620" s="288"/>
      <c r="CF620" s="288"/>
      <c r="CG620" s="288"/>
      <c r="CH620" s="288"/>
      <c r="CI620" s="288"/>
    </row>
    <row r="621" spans="1:87" s="293" customFormat="1">
      <c r="A621" s="323"/>
      <c r="B621" s="322"/>
      <c r="C621" s="306"/>
      <c r="D621" s="306"/>
      <c r="E621" s="306"/>
      <c r="F621" s="324" t="s">
        <v>1454</v>
      </c>
      <c r="G621" s="325" t="s">
        <v>1455</v>
      </c>
      <c r="H621" s="204">
        <v>0</v>
      </c>
      <c r="I621" s="204">
        <v>0</v>
      </c>
      <c r="J621" s="204">
        <v>0</v>
      </c>
      <c r="K621" s="204">
        <v>0</v>
      </c>
      <c r="L621" s="204">
        <v>0</v>
      </c>
      <c r="M621" s="204">
        <v>0</v>
      </c>
      <c r="N621" s="204">
        <v>0</v>
      </c>
      <c r="O621" s="204">
        <v>0</v>
      </c>
      <c r="P621" s="204">
        <v>0</v>
      </c>
      <c r="Q621" s="204">
        <v>0</v>
      </c>
      <c r="R621" s="204">
        <v>0</v>
      </c>
      <c r="S621" s="204">
        <v>0</v>
      </c>
      <c r="T621" s="204">
        <v>0</v>
      </c>
      <c r="U621" s="204">
        <v>181520</v>
      </c>
      <c r="V621" s="204">
        <v>0</v>
      </c>
      <c r="W621" s="204">
        <v>0</v>
      </c>
      <c r="X621" s="204">
        <v>0</v>
      </c>
      <c r="Y621" s="204">
        <v>0</v>
      </c>
      <c r="Z621" s="204">
        <v>0</v>
      </c>
      <c r="AA621" s="204">
        <v>0</v>
      </c>
      <c r="AB621" s="204">
        <v>0</v>
      </c>
      <c r="AC621" s="204">
        <v>0</v>
      </c>
      <c r="AD621" s="204">
        <v>0</v>
      </c>
      <c r="AE621" s="204">
        <v>0</v>
      </c>
      <c r="AF621" s="204">
        <v>0</v>
      </c>
      <c r="AG621" s="204">
        <v>0</v>
      </c>
      <c r="AH621" s="204">
        <v>0</v>
      </c>
      <c r="AI621" s="204">
        <v>0</v>
      </c>
      <c r="AJ621" s="204">
        <v>0</v>
      </c>
      <c r="AK621" s="204">
        <v>0</v>
      </c>
      <c r="AL621" s="204">
        <v>0</v>
      </c>
      <c r="AM621" s="204">
        <v>0</v>
      </c>
      <c r="AN621" s="204">
        <v>0</v>
      </c>
      <c r="AO621" s="204">
        <v>0</v>
      </c>
      <c r="AP621" s="204">
        <v>0</v>
      </c>
      <c r="AQ621" s="204">
        <v>0</v>
      </c>
      <c r="AR621" s="204">
        <v>0</v>
      </c>
      <c r="AS621" s="204">
        <v>0</v>
      </c>
      <c r="AT621" s="204">
        <v>0</v>
      </c>
      <c r="AU621" s="204">
        <v>0</v>
      </c>
      <c r="AV621" s="204">
        <v>0</v>
      </c>
      <c r="AW621" s="204">
        <v>0</v>
      </c>
      <c r="AX621" s="204">
        <v>0</v>
      </c>
      <c r="AY621" s="204">
        <v>0</v>
      </c>
      <c r="AZ621" s="204">
        <v>0</v>
      </c>
      <c r="BA621" s="204">
        <v>0</v>
      </c>
      <c r="BB621" s="204">
        <v>0</v>
      </c>
      <c r="BC621" s="204">
        <v>2016356</v>
      </c>
      <c r="BD621" s="204">
        <v>0</v>
      </c>
      <c r="BE621" s="204">
        <v>0</v>
      </c>
      <c r="BF621" s="204">
        <v>0</v>
      </c>
      <c r="BG621" s="204">
        <v>0</v>
      </c>
      <c r="BH621" s="204">
        <v>0</v>
      </c>
      <c r="BI621" s="204">
        <v>0</v>
      </c>
      <c r="BJ621" s="204">
        <v>0</v>
      </c>
      <c r="BK621" s="204">
        <v>58877</v>
      </c>
      <c r="BL621" s="204">
        <v>0</v>
      </c>
      <c r="BM621" s="204">
        <v>202583.25</v>
      </c>
      <c r="BN621" s="204">
        <v>0</v>
      </c>
      <c r="BO621" s="204">
        <v>0</v>
      </c>
      <c r="BP621" s="204">
        <v>0</v>
      </c>
      <c r="BQ621" s="204">
        <v>0</v>
      </c>
      <c r="BR621" s="204">
        <v>0</v>
      </c>
      <c r="BS621" s="204">
        <v>0</v>
      </c>
      <c r="BT621" s="204">
        <v>0</v>
      </c>
      <c r="BU621" s="204">
        <v>0</v>
      </c>
      <c r="BV621" s="204">
        <v>0</v>
      </c>
      <c r="BW621" s="204">
        <v>0</v>
      </c>
      <c r="BX621" s="204">
        <v>0</v>
      </c>
      <c r="BY621" s="204">
        <v>0</v>
      </c>
      <c r="BZ621" s="204">
        <v>0</v>
      </c>
      <c r="CA621" s="204">
        <v>0</v>
      </c>
      <c r="CB621" s="204">
        <v>0</v>
      </c>
      <c r="CC621" s="205">
        <f t="shared" si="79"/>
        <v>2459336.25</v>
      </c>
      <c r="CD621" s="288"/>
      <c r="CE621" s="288"/>
      <c r="CF621" s="288"/>
      <c r="CG621" s="288"/>
      <c r="CH621" s="288"/>
      <c r="CI621" s="288"/>
    </row>
    <row r="622" spans="1:87" s="293" customFormat="1">
      <c r="A622" s="323"/>
      <c r="B622" s="322"/>
      <c r="C622" s="306"/>
      <c r="D622" s="306"/>
      <c r="E622" s="306"/>
      <c r="F622" s="324" t="s">
        <v>1456</v>
      </c>
      <c r="G622" s="325" t="s">
        <v>1457</v>
      </c>
      <c r="H622" s="204">
        <v>0</v>
      </c>
      <c r="I622" s="204">
        <v>0</v>
      </c>
      <c r="J622" s="204">
        <v>0</v>
      </c>
      <c r="K622" s="204">
        <v>0</v>
      </c>
      <c r="L622" s="204">
        <v>0</v>
      </c>
      <c r="M622" s="204">
        <v>0</v>
      </c>
      <c r="N622" s="204">
        <v>0</v>
      </c>
      <c r="O622" s="204">
        <v>0</v>
      </c>
      <c r="P622" s="204">
        <v>0</v>
      </c>
      <c r="Q622" s="204">
        <v>0</v>
      </c>
      <c r="R622" s="204">
        <v>0</v>
      </c>
      <c r="S622" s="204">
        <v>0</v>
      </c>
      <c r="T622" s="204">
        <v>0</v>
      </c>
      <c r="U622" s="204">
        <v>0</v>
      </c>
      <c r="V622" s="204">
        <v>0</v>
      </c>
      <c r="W622" s="204">
        <v>0</v>
      </c>
      <c r="X622" s="204">
        <v>0</v>
      </c>
      <c r="Y622" s="204">
        <v>0</v>
      </c>
      <c r="Z622" s="204">
        <v>0</v>
      </c>
      <c r="AA622" s="204">
        <v>0</v>
      </c>
      <c r="AB622" s="204">
        <v>0</v>
      </c>
      <c r="AC622" s="204">
        <v>0</v>
      </c>
      <c r="AD622" s="204">
        <v>0</v>
      </c>
      <c r="AE622" s="204">
        <v>0</v>
      </c>
      <c r="AF622" s="204">
        <v>51090</v>
      </c>
      <c r="AG622" s="204">
        <v>0</v>
      </c>
      <c r="AH622" s="204">
        <v>0</v>
      </c>
      <c r="AI622" s="204">
        <v>0</v>
      </c>
      <c r="AJ622" s="204">
        <v>0</v>
      </c>
      <c r="AK622" s="204">
        <v>0</v>
      </c>
      <c r="AL622" s="204">
        <v>0</v>
      </c>
      <c r="AM622" s="204">
        <v>0</v>
      </c>
      <c r="AN622" s="204">
        <v>0</v>
      </c>
      <c r="AO622" s="204">
        <v>0</v>
      </c>
      <c r="AP622" s="204">
        <v>0</v>
      </c>
      <c r="AQ622" s="204">
        <v>0</v>
      </c>
      <c r="AR622" s="204">
        <v>0</v>
      </c>
      <c r="AS622" s="204">
        <v>0</v>
      </c>
      <c r="AT622" s="204">
        <v>0</v>
      </c>
      <c r="AU622" s="204">
        <v>0</v>
      </c>
      <c r="AV622" s="204">
        <v>0</v>
      </c>
      <c r="AW622" s="204">
        <v>0</v>
      </c>
      <c r="AX622" s="204">
        <v>0</v>
      </c>
      <c r="AY622" s="204">
        <v>0</v>
      </c>
      <c r="AZ622" s="204">
        <v>0</v>
      </c>
      <c r="BA622" s="204">
        <v>0</v>
      </c>
      <c r="BB622" s="204">
        <v>0</v>
      </c>
      <c r="BC622" s="204">
        <v>20500</v>
      </c>
      <c r="BD622" s="204">
        <v>0</v>
      </c>
      <c r="BE622" s="204">
        <v>0</v>
      </c>
      <c r="BF622" s="204">
        <v>0</v>
      </c>
      <c r="BG622" s="204">
        <v>0</v>
      </c>
      <c r="BH622" s="204">
        <v>0</v>
      </c>
      <c r="BI622" s="204">
        <v>0</v>
      </c>
      <c r="BJ622" s="204">
        <v>0</v>
      </c>
      <c r="BK622" s="204">
        <v>0</v>
      </c>
      <c r="BL622" s="204">
        <v>0</v>
      </c>
      <c r="BM622" s="204">
        <v>0</v>
      </c>
      <c r="BN622" s="204">
        <v>0</v>
      </c>
      <c r="BO622" s="204">
        <v>0</v>
      </c>
      <c r="BP622" s="204">
        <v>0</v>
      </c>
      <c r="BQ622" s="204">
        <v>0</v>
      </c>
      <c r="BR622" s="204">
        <v>0</v>
      </c>
      <c r="BS622" s="204">
        <v>0</v>
      </c>
      <c r="BT622" s="204">
        <v>0</v>
      </c>
      <c r="BU622" s="204">
        <v>0</v>
      </c>
      <c r="BV622" s="204">
        <v>0</v>
      </c>
      <c r="BW622" s="204">
        <v>0</v>
      </c>
      <c r="BX622" s="204">
        <v>0</v>
      </c>
      <c r="BY622" s="204">
        <v>0</v>
      </c>
      <c r="BZ622" s="204">
        <v>0</v>
      </c>
      <c r="CA622" s="204">
        <v>0</v>
      </c>
      <c r="CB622" s="204">
        <v>0</v>
      </c>
      <c r="CC622" s="205">
        <f t="shared" si="79"/>
        <v>71590</v>
      </c>
      <c r="CD622" s="288"/>
      <c r="CE622" s="288"/>
      <c r="CF622" s="288"/>
      <c r="CG622" s="288"/>
      <c r="CH622" s="288"/>
      <c r="CI622" s="288"/>
    </row>
    <row r="623" spans="1:87" s="293" customFormat="1">
      <c r="A623" s="323"/>
      <c r="B623" s="322"/>
      <c r="C623" s="306"/>
      <c r="D623" s="306"/>
      <c r="E623" s="306"/>
      <c r="F623" s="324" t="s">
        <v>1458</v>
      </c>
      <c r="G623" s="325" t="s">
        <v>1628</v>
      </c>
      <c r="H623" s="204">
        <v>623392.5</v>
      </c>
      <c r="I623" s="204">
        <v>7563492.25</v>
      </c>
      <c r="J623" s="204">
        <v>3870617.28</v>
      </c>
      <c r="K623" s="204">
        <v>1530057</v>
      </c>
      <c r="L623" s="204">
        <v>5077899.5</v>
      </c>
      <c r="M623" s="204">
        <v>11875826.449999999</v>
      </c>
      <c r="N623" s="204">
        <v>357430.5</v>
      </c>
      <c r="O623" s="204">
        <v>2388583.0499999998</v>
      </c>
      <c r="P623" s="204">
        <v>768680.5</v>
      </c>
      <c r="Q623" s="204">
        <v>355206.3</v>
      </c>
      <c r="R623" s="204">
        <v>1279087.2</v>
      </c>
      <c r="S623" s="204">
        <v>1069796</v>
      </c>
      <c r="T623" s="204">
        <v>2610735.35</v>
      </c>
      <c r="U623" s="204">
        <v>355225.25</v>
      </c>
      <c r="V623" s="204">
        <v>0</v>
      </c>
      <c r="W623" s="204">
        <v>564550.5</v>
      </c>
      <c r="X623" s="204">
        <v>0</v>
      </c>
      <c r="Y623" s="204">
        <v>1388254.8</v>
      </c>
      <c r="Z623" s="204">
        <v>3199.25</v>
      </c>
      <c r="AA623" s="204">
        <v>1485368.23</v>
      </c>
      <c r="AB623" s="204">
        <v>670533.79</v>
      </c>
      <c r="AC623" s="204">
        <v>192</v>
      </c>
      <c r="AD623" s="204">
        <v>6059306.1399999997</v>
      </c>
      <c r="AE623" s="204">
        <v>1294390.56</v>
      </c>
      <c r="AF623" s="204">
        <v>7522643.1399999997</v>
      </c>
      <c r="AG623" s="204">
        <v>0</v>
      </c>
      <c r="AH623" s="204">
        <v>1022984.62</v>
      </c>
      <c r="AI623" s="204">
        <v>0</v>
      </c>
      <c r="AJ623" s="204">
        <v>3383810</v>
      </c>
      <c r="AK623" s="204">
        <v>3504054</v>
      </c>
      <c r="AL623" s="204">
        <v>3001682</v>
      </c>
      <c r="AM623" s="204">
        <v>3434846</v>
      </c>
      <c r="AN623" s="204">
        <v>3998666</v>
      </c>
      <c r="AO623" s="204">
        <v>2934597</v>
      </c>
      <c r="AP623" s="204">
        <v>3090549</v>
      </c>
      <c r="AQ623" s="204">
        <v>4694356</v>
      </c>
      <c r="AR623" s="204">
        <v>3590710</v>
      </c>
      <c r="AS623" s="204">
        <v>6023715</v>
      </c>
      <c r="AT623" s="204">
        <v>2948451</v>
      </c>
      <c r="AU623" s="204">
        <v>88140</v>
      </c>
      <c r="AV623" s="204">
        <v>771169.95</v>
      </c>
      <c r="AW623" s="204">
        <v>1583050.63</v>
      </c>
      <c r="AX623" s="204">
        <v>927824.74</v>
      </c>
      <c r="AY623" s="204">
        <v>504237.75</v>
      </c>
      <c r="AZ623" s="204">
        <v>57865</v>
      </c>
      <c r="BA623" s="204">
        <v>3292</v>
      </c>
      <c r="BB623" s="204">
        <v>890398.25</v>
      </c>
      <c r="BC623" s="204">
        <v>2435777.5</v>
      </c>
      <c r="BD623" s="204">
        <v>7376866.75</v>
      </c>
      <c r="BE623" s="204">
        <v>8981378.5</v>
      </c>
      <c r="BF623" s="204">
        <v>4135420</v>
      </c>
      <c r="BG623" s="204">
        <v>2081896.46</v>
      </c>
      <c r="BH623" s="204">
        <v>17456295.5</v>
      </c>
      <c r="BI623" s="204">
        <v>3986641</v>
      </c>
      <c r="BJ623" s="204">
        <v>2067990.05</v>
      </c>
      <c r="BK623" s="204">
        <v>1939053.5</v>
      </c>
      <c r="BL623" s="204">
        <v>2276440.5</v>
      </c>
      <c r="BM623" s="204">
        <v>1520643</v>
      </c>
      <c r="BN623" s="204">
        <v>3633086.18</v>
      </c>
      <c r="BO623" s="204">
        <v>1253474</v>
      </c>
      <c r="BP623" s="204">
        <v>702079.46</v>
      </c>
      <c r="BQ623" s="204">
        <v>1836784.25</v>
      </c>
      <c r="BR623" s="204">
        <v>9021800.6400000006</v>
      </c>
      <c r="BS623" s="204">
        <v>3380936.33</v>
      </c>
      <c r="BT623" s="204">
        <v>287265.5</v>
      </c>
      <c r="BU623" s="204">
        <v>774198.15</v>
      </c>
      <c r="BV623" s="204">
        <v>795176.4</v>
      </c>
      <c r="BW623" s="204">
        <v>1556920.7</v>
      </c>
      <c r="BX623" s="204">
        <v>1747577</v>
      </c>
      <c r="BY623" s="204">
        <v>1362210.25</v>
      </c>
      <c r="BZ623" s="204">
        <v>1252791.5</v>
      </c>
      <c r="CA623" s="204">
        <v>0</v>
      </c>
      <c r="CB623" s="204">
        <v>2169204.7000000002</v>
      </c>
      <c r="CC623" s="205">
        <f t="shared" si="79"/>
        <v>189200774.30000004</v>
      </c>
      <c r="CD623" s="288"/>
      <c r="CE623" s="288"/>
      <c r="CF623" s="288"/>
      <c r="CG623" s="288"/>
      <c r="CH623" s="288"/>
      <c r="CI623" s="288"/>
    </row>
    <row r="624" spans="1:87" s="293" customFormat="1">
      <c r="A624" s="323"/>
      <c r="B624" s="322"/>
      <c r="C624" s="306"/>
      <c r="D624" s="306"/>
      <c r="E624" s="306"/>
      <c r="F624" s="324" t="s">
        <v>1459</v>
      </c>
      <c r="G624" s="325" t="s">
        <v>1629</v>
      </c>
      <c r="H624" s="204">
        <v>0</v>
      </c>
      <c r="I624" s="204">
        <v>141308.25</v>
      </c>
      <c r="J624" s="204">
        <v>903361.5</v>
      </c>
      <c r="K624" s="204">
        <v>0</v>
      </c>
      <c r="L624" s="204">
        <v>0</v>
      </c>
      <c r="M624" s="204">
        <v>0</v>
      </c>
      <c r="N624" s="204">
        <v>0</v>
      </c>
      <c r="O624" s="204">
        <v>1939.5</v>
      </c>
      <c r="P624" s="204">
        <v>0</v>
      </c>
      <c r="Q624" s="204">
        <v>0</v>
      </c>
      <c r="R624" s="204">
        <v>0</v>
      </c>
      <c r="S624" s="204">
        <v>35286</v>
      </c>
      <c r="T624" s="204">
        <v>0</v>
      </c>
      <c r="U624" s="204">
        <v>24821.5</v>
      </c>
      <c r="V624" s="204">
        <v>0</v>
      </c>
      <c r="W624" s="204">
        <v>414688.7</v>
      </c>
      <c r="X624" s="204">
        <v>0</v>
      </c>
      <c r="Y624" s="204">
        <v>0</v>
      </c>
      <c r="Z624" s="204">
        <v>0</v>
      </c>
      <c r="AA624" s="204">
        <v>0</v>
      </c>
      <c r="AB624" s="204">
        <v>0</v>
      </c>
      <c r="AC624" s="204">
        <v>2193826.1800000002</v>
      </c>
      <c r="AD624" s="204">
        <v>0</v>
      </c>
      <c r="AE624" s="204">
        <v>247436.85</v>
      </c>
      <c r="AF624" s="204">
        <v>0</v>
      </c>
      <c r="AG624" s="204">
        <v>0</v>
      </c>
      <c r="AH624" s="204">
        <v>0</v>
      </c>
      <c r="AI624" s="204">
        <v>0</v>
      </c>
      <c r="AJ624" s="204">
        <v>0</v>
      </c>
      <c r="AK624" s="204">
        <v>0</v>
      </c>
      <c r="AL624" s="204">
        <v>1170</v>
      </c>
      <c r="AM624" s="204">
        <v>0</v>
      </c>
      <c r="AN624" s="204">
        <v>56464.5</v>
      </c>
      <c r="AO624" s="204">
        <v>0</v>
      </c>
      <c r="AP624" s="204">
        <v>2305</v>
      </c>
      <c r="AQ624" s="204">
        <v>124376.5</v>
      </c>
      <c r="AR624" s="204">
        <v>0</v>
      </c>
      <c r="AS624" s="204">
        <v>245248</v>
      </c>
      <c r="AT624" s="204">
        <v>0</v>
      </c>
      <c r="AU624" s="204">
        <v>0</v>
      </c>
      <c r="AV624" s="204">
        <v>0</v>
      </c>
      <c r="AW624" s="204">
        <v>3830</v>
      </c>
      <c r="AX624" s="204">
        <v>0</v>
      </c>
      <c r="AY624" s="204">
        <v>0</v>
      </c>
      <c r="AZ624" s="204">
        <v>0</v>
      </c>
      <c r="BA624" s="204">
        <v>0</v>
      </c>
      <c r="BB624" s="204">
        <v>246772.5</v>
      </c>
      <c r="BC624" s="204">
        <v>0</v>
      </c>
      <c r="BD624" s="204">
        <v>3147317.1</v>
      </c>
      <c r="BE624" s="204">
        <v>0</v>
      </c>
      <c r="BF624" s="204">
        <v>0</v>
      </c>
      <c r="BG624" s="204">
        <v>284036.25</v>
      </c>
      <c r="BH624" s="204">
        <v>0</v>
      </c>
      <c r="BI624" s="204">
        <v>0</v>
      </c>
      <c r="BJ624" s="204">
        <v>0</v>
      </c>
      <c r="BK624" s="204">
        <v>0</v>
      </c>
      <c r="BL624" s="204">
        <v>63541.25</v>
      </c>
      <c r="BM624" s="204">
        <v>804102</v>
      </c>
      <c r="BN624" s="204">
        <v>416351</v>
      </c>
      <c r="BO624" s="204">
        <v>3703</v>
      </c>
      <c r="BP624" s="204">
        <v>1464302.52</v>
      </c>
      <c r="BQ624" s="204">
        <v>3244158.8</v>
      </c>
      <c r="BR624" s="204">
        <v>913216.65</v>
      </c>
      <c r="BS624" s="204">
        <v>0</v>
      </c>
      <c r="BT624" s="204">
        <v>44049.5</v>
      </c>
      <c r="BU624" s="204">
        <v>3813</v>
      </c>
      <c r="BV624" s="204">
        <v>30717.8</v>
      </c>
      <c r="BW624" s="204">
        <v>0</v>
      </c>
      <c r="BX624" s="204">
        <v>0</v>
      </c>
      <c r="BY624" s="204">
        <v>0</v>
      </c>
      <c r="BZ624" s="204">
        <v>0</v>
      </c>
      <c r="CA624" s="204">
        <v>0</v>
      </c>
      <c r="CB624" s="204">
        <v>11790</v>
      </c>
      <c r="CC624" s="205">
        <f t="shared" si="79"/>
        <v>15073933.85</v>
      </c>
      <c r="CD624" s="288"/>
      <c r="CE624" s="288"/>
      <c r="CF624" s="288"/>
      <c r="CG624" s="288"/>
      <c r="CH624" s="288"/>
      <c r="CI624" s="288"/>
    </row>
    <row r="625" spans="1:87" s="293" customFormat="1">
      <c r="A625" s="323"/>
      <c r="B625" s="322"/>
      <c r="C625" s="306"/>
      <c r="D625" s="306"/>
      <c r="E625" s="306"/>
      <c r="F625" s="324" t="s">
        <v>1460</v>
      </c>
      <c r="G625" s="325" t="s">
        <v>1461</v>
      </c>
      <c r="H625" s="204">
        <v>31426547.52</v>
      </c>
      <c r="I625" s="204">
        <v>940619.2</v>
      </c>
      <c r="J625" s="204">
        <v>259654.73</v>
      </c>
      <c r="K625" s="204">
        <v>1255882.25</v>
      </c>
      <c r="L625" s="204">
        <v>1540013.5</v>
      </c>
      <c r="M625" s="204">
        <v>1736829.35</v>
      </c>
      <c r="N625" s="204">
        <v>800000</v>
      </c>
      <c r="O625" s="204">
        <v>924007.4</v>
      </c>
      <c r="P625" s="204">
        <v>0</v>
      </c>
      <c r="Q625" s="204">
        <v>1373367.9</v>
      </c>
      <c r="R625" s="204">
        <v>213779.8</v>
      </c>
      <c r="S625" s="204">
        <v>184672.75</v>
      </c>
      <c r="T625" s="204">
        <v>351316.5</v>
      </c>
      <c r="U625" s="204">
        <v>356668.75</v>
      </c>
      <c r="V625" s="204">
        <v>25323.5</v>
      </c>
      <c r="W625" s="204">
        <v>664312.1</v>
      </c>
      <c r="X625" s="204">
        <v>15150</v>
      </c>
      <c r="Y625" s="204">
        <v>88703.5</v>
      </c>
      <c r="Z625" s="204">
        <v>0</v>
      </c>
      <c r="AA625" s="204">
        <v>0</v>
      </c>
      <c r="AB625" s="204">
        <v>0</v>
      </c>
      <c r="AC625" s="204">
        <v>0</v>
      </c>
      <c r="AD625" s="204">
        <v>0</v>
      </c>
      <c r="AE625" s="204">
        <v>0</v>
      </c>
      <c r="AF625" s="204">
        <v>629041.55000000005</v>
      </c>
      <c r="AG625" s="204">
        <v>0</v>
      </c>
      <c r="AH625" s="204">
        <v>0</v>
      </c>
      <c r="AI625" s="204">
        <v>0</v>
      </c>
      <c r="AJ625" s="204">
        <v>0</v>
      </c>
      <c r="AK625" s="204">
        <v>92218.75</v>
      </c>
      <c r="AL625" s="204">
        <v>196453.25</v>
      </c>
      <c r="AM625" s="204">
        <v>0</v>
      </c>
      <c r="AN625" s="204">
        <v>187259</v>
      </c>
      <c r="AO625" s="204">
        <v>0</v>
      </c>
      <c r="AP625" s="204">
        <v>254443.5</v>
      </c>
      <c r="AQ625" s="204">
        <v>255037.5</v>
      </c>
      <c r="AR625" s="204">
        <v>377891.75</v>
      </c>
      <c r="AS625" s="204">
        <v>0</v>
      </c>
      <c r="AT625" s="204">
        <v>35026.5</v>
      </c>
      <c r="AU625" s="204">
        <v>0</v>
      </c>
      <c r="AV625" s="204">
        <v>0</v>
      </c>
      <c r="AW625" s="204">
        <v>0</v>
      </c>
      <c r="AX625" s="204">
        <v>0</v>
      </c>
      <c r="AY625" s="204">
        <v>40969.919999999998</v>
      </c>
      <c r="AZ625" s="204">
        <v>0</v>
      </c>
      <c r="BA625" s="204">
        <v>0</v>
      </c>
      <c r="BB625" s="204">
        <v>228414</v>
      </c>
      <c r="BC625" s="204">
        <v>18295.63</v>
      </c>
      <c r="BD625" s="204">
        <v>2141655.25</v>
      </c>
      <c r="BE625" s="204">
        <v>0</v>
      </c>
      <c r="BF625" s="204">
        <v>0</v>
      </c>
      <c r="BG625" s="204">
        <v>221656.72</v>
      </c>
      <c r="BH625" s="204">
        <v>0</v>
      </c>
      <c r="BI625" s="204">
        <v>0</v>
      </c>
      <c r="BJ625" s="204">
        <v>0</v>
      </c>
      <c r="BK625" s="204">
        <v>0</v>
      </c>
      <c r="BL625" s="204">
        <v>0</v>
      </c>
      <c r="BM625" s="204">
        <v>238552.25</v>
      </c>
      <c r="BN625" s="204">
        <v>456179.25</v>
      </c>
      <c r="BO625" s="204">
        <v>0</v>
      </c>
      <c r="BP625" s="204">
        <v>156675.5</v>
      </c>
      <c r="BQ625" s="204">
        <v>70598.5</v>
      </c>
      <c r="BR625" s="204">
        <v>16051.5</v>
      </c>
      <c r="BS625" s="204">
        <v>25764</v>
      </c>
      <c r="BT625" s="204">
        <v>772728</v>
      </c>
      <c r="BU625" s="204">
        <v>476869</v>
      </c>
      <c r="BV625" s="204">
        <v>54304.25</v>
      </c>
      <c r="BW625" s="204">
        <v>0</v>
      </c>
      <c r="BX625" s="204">
        <v>1453535</v>
      </c>
      <c r="BY625" s="204">
        <v>31635</v>
      </c>
      <c r="BZ625" s="204">
        <v>0</v>
      </c>
      <c r="CA625" s="204">
        <v>0</v>
      </c>
      <c r="CB625" s="204">
        <v>6708</v>
      </c>
      <c r="CC625" s="205">
        <f t="shared" si="79"/>
        <v>50594812.32</v>
      </c>
      <c r="CD625" s="288"/>
      <c r="CE625" s="288"/>
      <c r="CF625" s="288"/>
      <c r="CG625" s="288"/>
      <c r="CH625" s="288"/>
      <c r="CI625" s="288"/>
    </row>
    <row r="626" spans="1:87" s="293" customFormat="1">
      <c r="A626" s="323"/>
      <c r="B626" s="322"/>
      <c r="C626" s="306"/>
      <c r="D626" s="306"/>
      <c r="E626" s="306"/>
      <c r="F626" s="324" t="s">
        <v>1462</v>
      </c>
      <c r="G626" s="325" t="s">
        <v>1463</v>
      </c>
      <c r="H626" s="204">
        <v>6016643.8700000001</v>
      </c>
      <c r="I626" s="204">
        <v>5056276.59</v>
      </c>
      <c r="J626" s="204">
        <v>1886922.13</v>
      </c>
      <c r="K626" s="204">
        <v>0</v>
      </c>
      <c r="L626" s="204">
        <v>0</v>
      </c>
      <c r="M626" s="204">
        <v>0</v>
      </c>
      <c r="N626" s="204">
        <v>180928</v>
      </c>
      <c r="O626" s="204">
        <v>0</v>
      </c>
      <c r="P626" s="204">
        <v>0</v>
      </c>
      <c r="Q626" s="204">
        <v>0</v>
      </c>
      <c r="R626" s="204">
        <v>0</v>
      </c>
      <c r="S626" s="204">
        <v>0</v>
      </c>
      <c r="T626" s="204">
        <v>18341044.57</v>
      </c>
      <c r="U626" s="204">
        <v>622192.75</v>
      </c>
      <c r="V626" s="204">
        <v>0</v>
      </c>
      <c r="W626" s="204">
        <v>0</v>
      </c>
      <c r="X626" s="204">
        <v>0</v>
      </c>
      <c r="Y626" s="204">
        <v>0</v>
      </c>
      <c r="Z626" s="204">
        <v>2769339.75</v>
      </c>
      <c r="AA626" s="204">
        <v>0</v>
      </c>
      <c r="AB626" s="204">
        <v>0</v>
      </c>
      <c r="AC626" s="204">
        <v>0</v>
      </c>
      <c r="AD626" s="204">
        <v>0</v>
      </c>
      <c r="AE626" s="204">
        <v>0</v>
      </c>
      <c r="AF626" s="204">
        <v>0</v>
      </c>
      <c r="AG626" s="204">
        <v>0</v>
      </c>
      <c r="AH626" s="204">
        <v>0</v>
      </c>
      <c r="AI626" s="204">
        <v>0</v>
      </c>
      <c r="AJ626" s="204">
        <v>0</v>
      </c>
      <c r="AK626" s="204">
        <v>0</v>
      </c>
      <c r="AL626" s="204">
        <v>0</v>
      </c>
      <c r="AM626" s="204">
        <v>0</v>
      </c>
      <c r="AN626" s="204">
        <v>0</v>
      </c>
      <c r="AO626" s="204">
        <v>0</v>
      </c>
      <c r="AP626" s="204">
        <v>0</v>
      </c>
      <c r="AQ626" s="204">
        <v>0</v>
      </c>
      <c r="AR626" s="204">
        <v>0</v>
      </c>
      <c r="AS626" s="204">
        <v>0</v>
      </c>
      <c r="AT626" s="204">
        <v>0</v>
      </c>
      <c r="AU626" s="204">
        <v>927580.36</v>
      </c>
      <c r="AV626" s="204">
        <v>0</v>
      </c>
      <c r="AW626" s="204">
        <v>0</v>
      </c>
      <c r="AX626" s="204">
        <v>0</v>
      </c>
      <c r="AY626" s="204">
        <v>0</v>
      </c>
      <c r="AZ626" s="204">
        <v>0</v>
      </c>
      <c r="BA626" s="204">
        <v>0</v>
      </c>
      <c r="BB626" s="204">
        <v>8595646.6500000004</v>
      </c>
      <c r="BC626" s="204">
        <v>0</v>
      </c>
      <c r="BD626" s="204">
        <v>0</v>
      </c>
      <c r="BE626" s="204">
        <v>0</v>
      </c>
      <c r="BF626" s="204">
        <v>0</v>
      </c>
      <c r="BG626" s="204">
        <v>0</v>
      </c>
      <c r="BH626" s="204">
        <v>0</v>
      </c>
      <c r="BI626" s="204">
        <v>0</v>
      </c>
      <c r="BJ626" s="204">
        <v>0</v>
      </c>
      <c r="BK626" s="204">
        <v>0</v>
      </c>
      <c r="BL626" s="204">
        <v>0</v>
      </c>
      <c r="BM626" s="204">
        <v>11591642.810000001</v>
      </c>
      <c r="BN626" s="204">
        <v>142967.51</v>
      </c>
      <c r="BO626" s="204">
        <v>0</v>
      </c>
      <c r="BP626" s="204">
        <v>0</v>
      </c>
      <c r="BQ626" s="204">
        <v>0</v>
      </c>
      <c r="BR626" s="204">
        <v>0</v>
      </c>
      <c r="BS626" s="204">
        <v>0</v>
      </c>
      <c r="BT626" s="204">
        <v>5636687.1500000004</v>
      </c>
      <c r="BU626" s="204">
        <v>0</v>
      </c>
      <c r="BV626" s="204">
        <v>0</v>
      </c>
      <c r="BW626" s="204">
        <v>0</v>
      </c>
      <c r="BX626" s="204">
        <v>0</v>
      </c>
      <c r="BY626" s="204">
        <v>0</v>
      </c>
      <c r="BZ626" s="204">
        <v>0</v>
      </c>
      <c r="CA626" s="204">
        <v>0</v>
      </c>
      <c r="CB626" s="204">
        <v>0</v>
      </c>
      <c r="CC626" s="205">
        <f t="shared" si="79"/>
        <v>61767872.139999993</v>
      </c>
      <c r="CD626" s="288"/>
      <c r="CE626" s="288"/>
      <c r="CF626" s="288"/>
      <c r="CG626" s="288"/>
      <c r="CH626" s="288"/>
      <c r="CI626" s="288"/>
    </row>
    <row r="627" spans="1:87" s="293" customFormat="1">
      <c r="A627" s="323"/>
      <c r="B627" s="322"/>
      <c r="C627" s="306"/>
      <c r="D627" s="306"/>
      <c r="E627" s="306"/>
      <c r="F627" s="324" t="s">
        <v>1464</v>
      </c>
      <c r="G627" s="325" t="s">
        <v>1465</v>
      </c>
      <c r="H627" s="204">
        <v>8642.56</v>
      </c>
      <c r="I627" s="204">
        <v>15826</v>
      </c>
      <c r="J627" s="204">
        <v>256375.4</v>
      </c>
      <c r="K627" s="204">
        <v>7856</v>
      </c>
      <c r="L627" s="204">
        <v>38877.4</v>
      </c>
      <c r="M627" s="204">
        <v>0</v>
      </c>
      <c r="N627" s="204">
        <v>0</v>
      </c>
      <c r="O627" s="204">
        <v>46363.7</v>
      </c>
      <c r="P627" s="204">
        <v>19839.599999999999</v>
      </c>
      <c r="Q627" s="204">
        <v>0</v>
      </c>
      <c r="R627" s="204">
        <v>87025.2</v>
      </c>
      <c r="S627" s="204">
        <v>134624.79999999999</v>
      </c>
      <c r="T627" s="204">
        <v>18020.8</v>
      </c>
      <c r="U627" s="204">
        <v>43597.599999999999</v>
      </c>
      <c r="V627" s="204">
        <v>0</v>
      </c>
      <c r="W627" s="204">
        <v>5359.2</v>
      </c>
      <c r="X627" s="204">
        <v>0</v>
      </c>
      <c r="Y627" s="204">
        <v>136115</v>
      </c>
      <c r="Z627" s="204">
        <v>0</v>
      </c>
      <c r="AA627" s="204">
        <v>0</v>
      </c>
      <c r="AB627" s="204">
        <v>17747.2</v>
      </c>
      <c r="AC627" s="204">
        <v>0</v>
      </c>
      <c r="AD627" s="204">
        <v>1269577.45</v>
      </c>
      <c r="AE627" s="204">
        <v>358803.20000000001</v>
      </c>
      <c r="AF627" s="204">
        <v>494271.5</v>
      </c>
      <c r="AG627" s="204">
        <v>0</v>
      </c>
      <c r="AH627" s="204">
        <v>0</v>
      </c>
      <c r="AI627" s="204">
        <v>0</v>
      </c>
      <c r="AJ627" s="204">
        <v>0</v>
      </c>
      <c r="AK627" s="204">
        <v>0</v>
      </c>
      <c r="AL627" s="204">
        <v>0</v>
      </c>
      <c r="AM627" s="204">
        <v>1400</v>
      </c>
      <c r="AN627" s="204">
        <v>0</v>
      </c>
      <c r="AO627" s="204">
        <v>0</v>
      </c>
      <c r="AP627" s="204">
        <v>0</v>
      </c>
      <c r="AQ627" s="204">
        <v>0</v>
      </c>
      <c r="AR627" s="204">
        <v>0</v>
      </c>
      <c r="AS627" s="204">
        <v>0</v>
      </c>
      <c r="AT627" s="204">
        <v>0</v>
      </c>
      <c r="AU627" s="204">
        <v>40568.720000000001</v>
      </c>
      <c r="AV627" s="204">
        <v>27414.5</v>
      </c>
      <c r="AW627" s="204">
        <v>9675.5</v>
      </c>
      <c r="AX627" s="204">
        <v>43880.25</v>
      </c>
      <c r="AY627" s="204">
        <v>15922.9</v>
      </c>
      <c r="AZ627" s="204">
        <v>470</v>
      </c>
      <c r="BA627" s="204">
        <v>0</v>
      </c>
      <c r="BB627" s="204">
        <v>167458.04</v>
      </c>
      <c r="BC627" s="204">
        <v>759442.07</v>
      </c>
      <c r="BD627" s="204">
        <v>164795</v>
      </c>
      <c r="BE627" s="204">
        <v>0</v>
      </c>
      <c r="BF627" s="204">
        <v>0</v>
      </c>
      <c r="BG627" s="204">
        <v>708287</v>
      </c>
      <c r="BH627" s="204">
        <v>205705.1</v>
      </c>
      <c r="BI627" s="204">
        <v>0</v>
      </c>
      <c r="BJ627" s="204">
        <v>349535</v>
      </c>
      <c r="BK627" s="204">
        <v>2110</v>
      </c>
      <c r="BL627" s="204">
        <v>0</v>
      </c>
      <c r="BM627" s="204">
        <v>0</v>
      </c>
      <c r="BN627" s="204">
        <v>0</v>
      </c>
      <c r="BO627" s="204">
        <v>57261.33</v>
      </c>
      <c r="BP627" s="204">
        <v>0</v>
      </c>
      <c r="BQ627" s="204">
        <v>0</v>
      </c>
      <c r="BR627" s="204">
        <v>50589.29</v>
      </c>
      <c r="BS627" s="204">
        <v>0</v>
      </c>
      <c r="BT627" s="204">
        <v>0</v>
      </c>
      <c r="BU627" s="204">
        <v>0</v>
      </c>
      <c r="BV627" s="204">
        <v>18646</v>
      </c>
      <c r="BW627" s="204">
        <v>31107.8</v>
      </c>
      <c r="BX627" s="204">
        <v>78266.3</v>
      </c>
      <c r="BY627" s="204">
        <v>95204.54</v>
      </c>
      <c r="BZ627" s="204">
        <v>43075.6</v>
      </c>
      <c r="CA627" s="204">
        <v>0</v>
      </c>
      <c r="CB627" s="204">
        <v>0</v>
      </c>
      <c r="CC627" s="205">
        <f t="shared" si="79"/>
        <v>5829737.5499999989</v>
      </c>
      <c r="CD627" s="288"/>
      <c r="CE627" s="288"/>
      <c r="CF627" s="288"/>
      <c r="CG627" s="288"/>
      <c r="CH627" s="288"/>
      <c r="CI627" s="288"/>
    </row>
    <row r="628" spans="1:87" s="293" customFormat="1">
      <c r="A628" s="323"/>
      <c r="B628" s="322"/>
      <c r="C628" s="306"/>
      <c r="D628" s="306"/>
      <c r="E628" s="306"/>
      <c r="F628" s="324" t="s">
        <v>1466</v>
      </c>
      <c r="G628" s="325" t="s">
        <v>1467</v>
      </c>
      <c r="H628" s="204">
        <v>131052.17</v>
      </c>
      <c r="I628" s="204">
        <v>47509.51</v>
      </c>
      <c r="J628" s="204">
        <v>27651.040000000001</v>
      </c>
      <c r="K628" s="204">
        <v>9125.59</v>
      </c>
      <c r="L628" s="204">
        <v>76103</v>
      </c>
      <c r="M628" s="204">
        <v>0</v>
      </c>
      <c r="N628" s="204">
        <v>0</v>
      </c>
      <c r="O628" s="204">
        <v>9019</v>
      </c>
      <c r="P628" s="204">
        <v>0</v>
      </c>
      <c r="Q628" s="204">
        <v>0</v>
      </c>
      <c r="R628" s="204">
        <v>0</v>
      </c>
      <c r="S628" s="204">
        <v>0</v>
      </c>
      <c r="T628" s="204">
        <v>17140</v>
      </c>
      <c r="U628" s="204">
        <v>0</v>
      </c>
      <c r="V628" s="204">
        <v>0</v>
      </c>
      <c r="W628" s="204">
        <v>0</v>
      </c>
      <c r="X628" s="204">
        <v>0</v>
      </c>
      <c r="Y628" s="204">
        <v>0</v>
      </c>
      <c r="Z628" s="204">
        <v>0</v>
      </c>
      <c r="AA628" s="204">
        <v>0</v>
      </c>
      <c r="AB628" s="204">
        <v>0</v>
      </c>
      <c r="AC628" s="204">
        <v>329.7</v>
      </c>
      <c r="AD628" s="204">
        <v>0</v>
      </c>
      <c r="AE628" s="204">
        <v>0</v>
      </c>
      <c r="AF628" s="204">
        <v>101517.59</v>
      </c>
      <c r="AG628" s="204">
        <v>0</v>
      </c>
      <c r="AH628" s="204">
        <v>0</v>
      </c>
      <c r="AI628" s="204">
        <v>0</v>
      </c>
      <c r="AJ628" s="204">
        <v>0</v>
      </c>
      <c r="AK628" s="204">
        <v>0</v>
      </c>
      <c r="AL628" s="204">
        <v>0</v>
      </c>
      <c r="AM628" s="204">
        <v>0</v>
      </c>
      <c r="AN628" s="204">
        <v>0</v>
      </c>
      <c r="AO628" s="204">
        <v>0</v>
      </c>
      <c r="AP628" s="204">
        <v>0</v>
      </c>
      <c r="AQ628" s="204">
        <v>0</v>
      </c>
      <c r="AR628" s="204">
        <v>0</v>
      </c>
      <c r="AS628" s="204">
        <v>0</v>
      </c>
      <c r="AT628" s="204">
        <v>0</v>
      </c>
      <c r="AU628" s="204">
        <v>0</v>
      </c>
      <c r="AV628" s="204">
        <v>0</v>
      </c>
      <c r="AW628" s="204">
        <v>270</v>
      </c>
      <c r="AX628" s="204">
        <v>0</v>
      </c>
      <c r="AY628" s="204">
        <v>1632</v>
      </c>
      <c r="AZ628" s="204">
        <v>0</v>
      </c>
      <c r="BA628" s="204">
        <v>0</v>
      </c>
      <c r="BB628" s="204">
        <v>186095</v>
      </c>
      <c r="BC628" s="204">
        <v>31477.5</v>
      </c>
      <c r="BD628" s="204">
        <v>0</v>
      </c>
      <c r="BE628" s="204">
        <v>0</v>
      </c>
      <c r="BF628" s="204">
        <v>0</v>
      </c>
      <c r="BG628" s="204">
        <v>0</v>
      </c>
      <c r="BH628" s="204">
        <v>0</v>
      </c>
      <c r="BI628" s="204">
        <v>0</v>
      </c>
      <c r="BJ628" s="204">
        <v>2761</v>
      </c>
      <c r="BK628" s="204">
        <v>0</v>
      </c>
      <c r="BL628" s="204">
        <v>0</v>
      </c>
      <c r="BM628" s="204">
        <v>0</v>
      </c>
      <c r="BN628" s="204">
        <v>0</v>
      </c>
      <c r="BO628" s="204">
        <v>0</v>
      </c>
      <c r="BP628" s="204">
        <v>420</v>
      </c>
      <c r="BQ628" s="204">
        <v>0</v>
      </c>
      <c r="BR628" s="204">
        <v>68557.75</v>
      </c>
      <c r="BS628" s="204">
        <v>9465.5</v>
      </c>
      <c r="BT628" s="204">
        <v>0</v>
      </c>
      <c r="BU628" s="204">
        <v>0</v>
      </c>
      <c r="BV628" s="204">
        <v>0</v>
      </c>
      <c r="BW628" s="204">
        <v>0</v>
      </c>
      <c r="BX628" s="204">
        <v>0</v>
      </c>
      <c r="BY628" s="204">
        <v>0</v>
      </c>
      <c r="BZ628" s="204">
        <v>0</v>
      </c>
      <c r="CA628" s="204">
        <v>0</v>
      </c>
      <c r="CB628" s="204">
        <v>0</v>
      </c>
      <c r="CC628" s="205">
        <f t="shared" si="79"/>
        <v>720126.35</v>
      </c>
      <c r="CD628" s="288"/>
      <c r="CE628" s="288"/>
      <c r="CF628" s="288"/>
      <c r="CG628" s="288"/>
      <c r="CH628" s="288"/>
      <c r="CI628" s="288"/>
    </row>
    <row r="629" spans="1:87" s="293" customFormat="1">
      <c r="A629" s="323"/>
      <c r="B629" s="322"/>
      <c r="C629" s="306"/>
      <c r="D629" s="306"/>
      <c r="E629" s="306"/>
      <c r="F629" s="324" t="s">
        <v>1468</v>
      </c>
      <c r="G629" s="325" t="s">
        <v>1469</v>
      </c>
      <c r="H629" s="204">
        <v>0</v>
      </c>
      <c r="I629" s="204">
        <v>0</v>
      </c>
      <c r="J629" s="204">
        <v>12107</v>
      </c>
      <c r="K629" s="204">
        <v>1467</v>
      </c>
      <c r="L629" s="204">
        <v>0</v>
      </c>
      <c r="M629" s="204">
        <v>0</v>
      </c>
      <c r="N629" s="204">
        <v>0</v>
      </c>
      <c r="O629" s="204">
        <v>0</v>
      </c>
      <c r="P629" s="204">
        <v>0</v>
      </c>
      <c r="Q629" s="204">
        <v>800</v>
      </c>
      <c r="R629" s="204">
        <v>1015</v>
      </c>
      <c r="S629" s="204">
        <v>0</v>
      </c>
      <c r="T629" s="204">
        <v>9490</v>
      </c>
      <c r="U629" s="204">
        <v>0</v>
      </c>
      <c r="V629" s="204">
        <v>0</v>
      </c>
      <c r="W629" s="204">
        <v>0</v>
      </c>
      <c r="X629" s="204">
        <v>0</v>
      </c>
      <c r="Y629" s="204">
        <v>541</v>
      </c>
      <c r="Z629" s="204">
        <v>700</v>
      </c>
      <c r="AA629" s="204">
        <v>0</v>
      </c>
      <c r="AB629" s="204">
        <v>2599.9499999999998</v>
      </c>
      <c r="AC629" s="204">
        <v>0</v>
      </c>
      <c r="AD629" s="204">
        <v>2940</v>
      </c>
      <c r="AE629" s="204">
        <v>2203</v>
      </c>
      <c r="AF629" s="204">
        <v>0</v>
      </c>
      <c r="AG629" s="204">
        <v>0</v>
      </c>
      <c r="AH629" s="204">
        <v>0</v>
      </c>
      <c r="AI629" s="204">
        <v>0</v>
      </c>
      <c r="AJ629" s="204">
        <v>0</v>
      </c>
      <c r="AK629" s="204">
        <v>0</v>
      </c>
      <c r="AL629" s="204">
        <v>0</v>
      </c>
      <c r="AM629" s="204">
        <v>0</v>
      </c>
      <c r="AN629" s="204">
        <v>0</v>
      </c>
      <c r="AO629" s="204">
        <v>400</v>
      </c>
      <c r="AP629" s="204">
        <v>0</v>
      </c>
      <c r="AQ629" s="204">
        <v>0</v>
      </c>
      <c r="AR629" s="204">
        <v>0</v>
      </c>
      <c r="AS629" s="204">
        <v>0</v>
      </c>
      <c r="AT629" s="204">
        <v>0</v>
      </c>
      <c r="AU629" s="204">
        <v>10762</v>
      </c>
      <c r="AV629" s="204">
        <v>102832.25</v>
      </c>
      <c r="AW629" s="204">
        <v>5040</v>
      </c>
      <c r="AX629" s="204">
        <v>8026.5</v>
      </c>
      <c r="AY629" s="204">
        <v>4781</v>
      </c>
      <c r="AZ629" s="204">
        <v>1140</v>
      </c>
      <c r="BA629" s="204">
        <v>0</v>
      </c>
      <c r="BB629" s="204">
        <v>30657</v>
      </c>
      <c r="BC629" s="204">
        <v>0</v>
      </c>
      <c r="BD629" s="204">
        <v>5097.5</v>
      </c>
      <c r="BE629" s="204">
        <v>0</v>
      </c>
      <c r="BF629" s="204">
        <v>0</v>
      </c>
      <c r="BG629" s="204">
        <v>0</v>
      </c>
      <c r="BH629" s="204">
        <v>0</v>
      </c>
      <c r="BI629" s="204">
        <v>0</v>
      </c>
      <c r="BJ629" s="204">
        <v>1000</v>
      </c>
      <c r="BK629" s="204">
        <v>0</v>
      </c>
      <c r="BL629" s="204">
        <v>0</v>
      </c>
      <c r="BM629" s="204">
        <v>0</v>
      </c>
      <c r="BN629" s="204">
        <v>0</v>
      </c>
      <c r="BO629" s="204">
        <v>138485</v>
      </c>
      <c r="BP629" s="204">
        <v>0</v>
      </c>
      <c r="BQ629" s="204">
        <v>0</v>
      </c>
      <c r="BR629" s="204">
        <v>0</v>
      </c>
      <c r="BS629" s="204">
        <v>0</v>
      </c>
      <c r="BT629" s="204">
        <v>0</v>
      </c>
      <c r="BU629" s="204">
        <v>0</v>
      </c>
      <c r="BV629" s="204">
        <v>150</v>
      </c>
      <c r="BW629" s="204">
        <v>6536.5</v>
      </c>
      <c r="BX629" s="204">
        <v>0</v>
      </c>
      <c r="BY629" s="204">
        <v>15782.75</v>
      </c>
      <c r="BZ629" s="204">
        <v>0</v>
      </c>
      <c r="CA629" s="204">
        <v>0</v>
      </c>
      <c r="CB629" s="204">
        <v>0</v>
      </c>
      <c r="CC629" s="205">
        <f t="shared" si="79"/>
        <v>364553.45</v>
      </c>
      <c r="CD629" s="288"/>
      <c r="CE629" s="288"/>
      <c r="CF629" s="288"/>
      <c r="CG629" s="288"/>
      <c r="CH629" s="288"/>
      <c r="CI629" s="288"/>
    </row>
    <row r="630" spans="1:87" s="293" customFormat="1">
      <c r="A630" s="323"/>
      <c r="B630" s="322"/>
      <c r="C630" s="306"/>
      <c r="D630" s="306"/>
      <c r="E630" s="306"/>
      <c r="F630" s="324" t="s">
        <v>1470</v>
      </c>
      <c r="G630" s="325" t="s">
        <v>1471</v>
      </c>
      <c r="H630" s="204">
        <v>9660728.0700000003</v>
      </c>
      <c r="I630" s="204">
        <v>0</v>
      </c>
      <c r="J630" s="204">
        <v>0</v>
      </c>
      <c r="K630" s="204">
        <v>0</v>
      </c>
      <c r="L630" s="204">
        <v>0</v>
      </c>
      <c r="M630" s="204">
        <v>0</v>
      </c>
      <c r="N630" s="204">
        <v>0</v>
      </c>
      <c r="O630" s="204">
        <v>0</v>
      </c>
      <c r="P630" s="204">
        <v>0</v>
      </c>
      <c r="Q630" s="204">
        <v>0</v>
      </c>
      <c r="R630" s="204">
        <v>0</v>
      </c>
      <c r="S630" s="204">
        <v>0</v>
      </c>
      <c r="T630" s="204">
        <v>0</v>
      </c>
      <c r="U630" s="204">
        <v>0</v>
      </c>
      <c r="V630" s="204">
        <v>0</v>
      </c>
      <c r="W630" s="204">
        <v>0</v>
      </c>
      <c r="X630" s="204">
        <v>0</v>
      </c>
      <c r="Y630" s="204">
        <v>0</v>
      </c>
      <c r="Z630" s="204">
        <v>0</v>
      </c>
      <c r="AA630" s="204">
        <v>0</v>
      </c>
      <c r="AB630" s="204">
        <v>0</v>
      </c>
      <c r="AC630" s="204">
        <v>0</v>
      </c>
      <c r="AD630" s="204">
        <v>0</v>
      </c>
      <c r="AE630" s="204">
        <v>0</v>
      </c>
      <c r="AF630" s="204">
        <v>0</v>
      </c>
      <c r="AG630" s="204">
        <v>0</v>
      </c>
      <c r="AH630" s="204">
        <v>0</v>
      </c>
      <c r="AI630" s="204">
        <v>0</v>
      </c>
      <c r="AJ630" s="204">
        <v>0</v>
      </c>
      <c r="AK630" s="204">
        <v>0</v>
      </c>
      <c r="AL630" s="204">
        <v>0</v>
      </c>
      <c r="AM630" s="204">
        <v>0</v>
      </c>
      <c r="AN630" s="204">
        <v>0</v>
      </c>
      <c r="AO630" s="204">
        <v>0</v>
      </c>
      <c r="AP630" s="204">
        <v>0</v>
      </c>
      <c r="AQ630" s="204">
        <v>0</v>
      </c>
      <c r="AR630" s="204">
        <v>0</v>
      </c>
      <c r="AS630" s="204">
        <v>0</v>
      </c>
      <c r="AT630" s="204">
        <v>0</v>
      </c>
      <c r="AU630" s="204">
        <v>1657416.99</v>
      </c>
      <c r="AV630" s="204">
        <v>0</v>
      </c>
      <c r="AW630" s="204">
        <v>0</v>
      </c>
      <c r="AX630" s="204">
        <v>0</v>
      </c>
      <c r="AY630" s="204">
        <v>270985.34999999998</v>
      </c>
      <c r="AZ630" s="204">
        <v>0</v>
      </c>
      <c r="BA630" s="204">
        <v>0</v>
      </c>
      <c r="BB630" s="204">
        <v>0</v>
      </c>
      <c r="BC630" s="204">
        <v>0</v>
      </c>
      <c r="BD630" s="204">
        <v>0</v>
      </c>
      <c r="BE630" s="204">
        <v>0</v>
      </c>
      <c r="BF630" s="204">
        <v>0</v>
      </c>
      <c r="BG630" s="204">
        <v>294236.84999999998</v>
      </c>
      <c r="BH630" s="204">
        <v>0</v>
      </c>
      <c r="BI630" s="204">
        <v>0</v>
      </c>
      <c r="BJ630" s="204">
        <v>0</v>
      </c>
      <c r="BK630" s="204">
        <v>0</v>
      </c>
      <c r="BL630" s="204">
        <v>64140.06</v>
      </c>
      <c r="BM630" s="204">
        <v>2987614.64</v>
      </c>
      <c r="BN630" s="204">
        <v>0</v>
      </c>
      <c r="BO630" s="204">
        <v>0</v>
      </c>
      <c r="BP630" s="204">
        <v>0</v>
      </c>
      <c r="BQ630" s="204">
        <v>0</v>
      </c>
      <c r="BR630" s="204">
        <v>0</v>
      </c>
      <c r="BS630" s="204">
        <v>0</v>
      </c>
      <c r="BT630" s="204">
        <v>0</v>
      </c>
      <c r="BU630" s="204">
        <v>0</v>
      </c>
      <c r="BV630" s="204">
        <v>0</v>
      </c>
      <c r="BW630" s="204">
        <v>0</v>
      </c>
      <c r="BX630" s="204">
        <v>0</v>
      </c>
      <c r="BY630" s="204">
        <v>0</v>
      </c>
      <c r="BZ630" s="204">
        <v>0</v>
      </c>
      <c r="CA630" s="204">
        <v>0</v>
      </c>
      <c r="CB630" s="204">
        <v>0</v>
      </c>
      <c r="CC630" s="205">
        <f t="shared" si="79"/>
        <v>14935121.960000001</v>
      </c>
      <c r="CD630" s="288"/>
      <c r="CE630" s="288"/>
      <c r="CF630" s="288"/>
      <c r="CG630" s="288"/>
      <c r="CH630" s="288"/>
      <c r="CI630" s="288"/>
    </row>
    <row r="631" spans="1:87" s="293" customFormat="1">
      <c r="A631" s="323"/>
      <c r="B631" s="322"/>
      <c r="C631" s="306"/>
      <c r="D631" s="306"/>
      <c r="E631" s="306"/>
      <c r="F631" s="324" t="s">
        <v>1472</v>
      </c>
      <c r="G631" s="325" t="s">
        <v>1473</v>
      </c>
      <c r="H631" s="204">
        <v>0</v>
      </c>
      <c r="I631" s="204">
        <v>0</v>
      </c>
      <c r="J631" s="204">
        <v>3697195.17</v>
      </c>
      <c r="K631" s="204">
        <v>0</v>
      </c>
      <c r="L631" s="204">
        <v>0</v>
      </c>
      <c r="M631" s="204">
        <v>0</v>
      </c>
      <c r="N631" s="204">
        <v>2184000</v>
      </c>
      <c r="O631" s="204">
        <v>0</v>
      </c>
      <c r="P631" s="204">
        <v>484950</v>
      </c>
      <c r="Q631" s="204">
        <v>697801.41</v>
      </c>
      <c r="R631" s="204">
        <v>0</v>
      </c>
      <c r="S631" s="204">
        <v>0</v>
      </c>
      <c r="T631" s="204">
        <v>0</v>
      </c>
      <c r="U631" s="204">
        <v>0</v>
      </c>
      <c r="V631" s="204">
        <v>0</v>
      </c>
      <c r="W631" s="204">
        <v>0</v>
      </c>
      <c r="X631" s="204">
        <v>218816</v>
      </c>
      <c r="Y631" s="204">
        <v>0</v>
      </c>
      <c r="Z631" s="204">
        <v>0</v>
      </c>
      <c r="AA631" s="204">
        <v>0</v>
      </c>
      <c r="AB631" s="204">
        <v>0</v>
      </c>
      <c r="AC631" s="204">
        <v>0</v>
      </c>
      <c r="AD631" s="204">
        <v>0</v>
      </c>
      <c r="AE631" s="204">
        <v>0</v>
      </c>
      <c r="AF631" s="204">
        <v>0</v>
      </c>
      <c r="AG631" s="204">
        <v>0</v>
      </c>
      <c r="AH631" s="204">
        <v>0</v>
      </c>
      <c r="AI631" s="204">
        <v>500</v>
      </c>
      <c r="AJ631" s="204">
        <v>219076</v>
      </c>
      <c r="AK631" s="204">
        <v>4750</v>
      </c>
      <c r="AL631" s="204">
        <v>0</v>
      </c>
      <c r="AM631" s="204">
        <v>3200</v>
      </c>
      <c r="AN631" s="204">
        <v>151941.75</v>
      </c>
      <c r="AO631" s="204">
        <v>0</v>
      </c>
      <c r="AP631" s="204">
        <v>0</v>
      </c>
      <c r="AQ631" s="204">
        <v>163235.5</v>
      </c>
      <c r="AR631" s="204">
        <v>0</v>
      </c>
      <c r="AS631" s="204">
        <v>1143.5</v>
      </c>
      <c r="AT631" s="204">
        <v>0</v>
      </c>
      <c r="AU631" s="204">
        <v>24866</v>
      </c>
      <c r="AV631" s="204">
        <v>0</v>
      </c>
      <c r="AW631" s="204">
        <v>0</v>
      </c>
      <c r="AX631" s="204">
        <v>0</v>
      </c>
      <c r="AY631" s="204">
        <v>0</v>
      </c>
      <c r="AZ631" s="204">
        <v>0</v>
      </c>
      <c r="BA631" s="204">
        <v>0</v>
      </c>
      <c r="BB631" s="204">
        <v>290.25</v>
      </c>
      <c r="BC631" s="204">
        <v>0</v>
      </c>
      <c r="BD631" s="204">
        <v>0</v>
      </c>
      <c r="BE631" s="204">
        <v>0</v>
      </c>
      <c r="BF631" s="204">
        <v>0</v>
      </c>
      <c r="BG631" s="204">
        <v>0</v>
      </c>
      <c r="BH631" s="204">
        <v>2216770.09</v>
      </c>
      <c r="BI631" s="204">
        <v>0</v>
      </c>
      <c r="BJ631" s="204">
        <v>0</v>
      </c>
      <c r="BK631" s="204">
        <v>0</v>
      </c>
      <c r="BL631" s="204">
        <v>241</v>
      </c>
      <c r="BM631" s="204">
        <v>0</v>
      </c>
      <c r="BN631" s="204">
        <v>0</v>
      </c>
      <c r="BO631" s="204">
        <v>0</v>
      </c>
      <c r="BP631" s="204">
        <v>286500</v>
      </c>
      <c r="BQ631" s="204">
        <v>0</v>
      </c>
      <c r="BR631" s="204">
        <v>426160</v>
      </c>
      <c r="BS631" s="204">
        <v>17.68</v>
      </c>
      <c r="BT631" s="204">
        <v>3807182.81</v>
      </c>
      <c r="BU631" s="204">
        <v>0</v>
      </c>
      <c r="BV631" s="204">
        <v>0</v>
      </c>
      <c r="BW631" s="204">
        <v>0</v>
      </c>
      <c r="BX631" s="204">
        <v>0</v>
      </c>
      <c r="BY631" s="204">
        <v>1290390</v>
      </c>
      <c r="BZ631" s="204">
        <v>0</v>
      </c>
      <c r="CA631" s="204">
        <v>0</v>
      </c>
      <c r="CB631" s="204">
        <v>0</v>
      </c>
      <c r="CC631" s="205">
        <f t="shared" si="79"/>
        <v>15879027.16</v>
      </c>
      <c r="CD631" s="288"/>
      <c r="CE631" s="288"/>
      <c r="CF631" s="288"/>
      <c r="CG631" s="288"/>
      <c r="CH631" s="288"/>
      <c r="CI631" s="288"/>
    </row>
    <row r="632" spans="1:87" s="293" customFormat="1">
      <c r="A632" s="323"/>
      <c r="B632" s="322"/>
      <c r="C632" s="306"/>
      <c r="D632" s="306"/>
      <c r="E632" s="306"/>
      <c r="F632" s="324" t="s">
        <v>1474</v>
      </c>
      <c r="G632" s="325" t="s">
        <v>1475</v>
      </c>
      <c r="H632" s="204">
        <v>0</v>
      </c>
      <c r="I632" s="204">
        <v>0</v>
      </c>
      <c r="J632" s="204">
        <v>0</v>
      </c>
      <c r="K632" s="204">
        <v>0</v>
      </c>
      <c r="L632" s="204">
        <v>0</v>
      </c>
      <c r="M632" s="204">
        <v>0</v>
      </c>
      <c r="N632" s="204">
        <v>0</v>
      </c>
      <c r="O632" s="204">
        <v>0</v>
      </c>
      <c r="P632" s="204">
        <v>0</v>
      </c>
      <c r="Q632" s="204">
        <v>0</v>
      </c>
      <c r="R632" s="204">
        <v>0</v>
      </c>
      <c r="S632" s="204">
        <v>0</v>
      </c>
      <c r="T632" s="204">
        <v>0</v>
      </c>
      <c r="U632" s="204">
        <v>0</v>
      </c>
      <c r="V632" s="204">
        <v>0</v>
      </c>
      <c r="W632" s="204">
        <v>0</v>
      </c>
      <c r="X632" s="204">
        <v>0</v>
      </c>
      <c r="Y632" s="204">
        <v>0</v>
      </c>
      <c r="Z632" s="204">
        <v>0</v>
      </c>
      <c r="AA632" s="204">
        <v>0</v>
      </c>
      <c r="AB632" s="204">
        <v>0</v>
      </c>
      <c r="AC632" s="204">
        <v>0</v>
      </c>
      <c r="AD632" s="204">
        <v>0</v>
      </c>
      <c r="AE632" s="204">
        <v>0</v>
      </c>
      <c r="AF632" s="204">
        <v>0</v>
      </c>
      <c r="AG632" s="204">
        <v>0</v>
      </c>
      <c r="AH632" s="204">
        <v>0</v>
      </c>
      <c r="AI632" s="204">
        <v>0</v>
      </c>
      <c r="AJ632" s="204">
        <v>0</v>
      </c>
      <c r="AK632" s="204">
        <v>0</v>
      </c>
      <c r="AL632" s="204">
        <v>0</v>
      </c>
      <c r="AM632" s="204">
        <v>0</v>
      </c>
      <c r="AN632" s="204">
        <v>0</v>
      </c>
      <c r="AO632" s="204">
        <v>0</v>
      </c>
      <c r="AP632" s="204">
        <v>0</v>
      </c>
      <c r="AQ632" s="204">
        <v>0</v>
      </c>
      <c r="AR632" s="204">
        <v>0</v>
      </c>
      <c r="AS632" s="204">
        <v>0</v>
      </c>
      <c r="AT632" s="204">
        <v>0</v>
      </c>
      <c r="AU632" s="204">
        <v>982.17</v>
      </c>
      <c r="AV632" s="204">
        <v>0</v>
      </c>
      <c r="AW632" s="204">
        <v>0</v>
      </c>
      <c r="AX632" s="204">
        <v>0</v>
      </c>
      <c r="AY632" s="204">
        <v>0</v>
      </c>
      <c r="AZ632" s="204">
        <v>0</v>
      </c>
      <c r="BA632" s="204">
        <v>0</v>
      </c>
      <c r="BB632" s="204">
        <v>0</v>
      </c>
      <c r="BC632" s="204">
        <v>0</v>
      </c>
      <c r="BD632" s="204">
        <v>0</v>
      </c>
      <c r="BE632" s="204">
        <v>0</v>
      </c>
      <c r="BF632" s="204">
        <v>0</v>
      </c>
      <c r="BG632" s="204">
        <v>0</v>
      </c>
      <c r="BH632" s="204">
        <v>0</v>
      </c>
      <c r="BI632" s="204">
        <v>0</v>
      </c>
      <c r="BJ632" s="204">
        <v>0</v>
      </c>
      <c r="BK632" s="204">
        <v>0</v>
      </c>
      <c r="BL632" s="204">
        <v>0</v>
      </c>
      <c r="BM632" s="204">
        <v>0</v>
      </c>
      <c r="BN632" s="204">
        <v>0</v>
      </c>
      <c r="BO632" s="204">
        <v>0</v>
      </c>
      <c r="BP632" s="204">
        <v>0</v>
      </c>
      <c r="BQ632" s="204">
        <v>0</v>
      </c>
      <c r="BR632" s="204">
        <v>0</v>
      </c>
      <c r="BS632" s="204">
        <v>0</v>
      </c>
      <c r="BT632" s="204">
        <v>137277.39000000001</v>
      </c>
      <c r="BU632" s="204">
        <v>0</v>
      </c>
      <c r="BV632" s="204">
        <v>0</v>
      </c>
      <c r="BW632" s="204">
        <v>0</v>
      </c>
      <c r="BX632" s="204">
        <v>0</v>
      </c>
      <c r="BY632" s="204">
        <v>0</v>
      </c>
      <c r="BZ632" s="204">
        <v>0</v>
      </c>
      <c r="CA632" s="204">
        <v>0</v>
      </c>
      <c r="CB632" s="204">
        <v>0</v>
      </c>
      <c r="CC632" s="205">
        <f t="shared" si="79"/>
        <v>138259.56000000003</v>
      </c>
      <c r="CD632" s="288"/>
      <c r="CE632" s="288"/>
      <c r="CF632" s="288"/>
      <c r="CG632" s="288"/>
      <c r="CH632" s="288"/>
      <c r="CI632" s="288"/>
    </row>
    <row r="633" spans="1:87" s="293" customFormat="1">
      <c r="A633" s="323"/>
      <c r="B633" s="322"/>
      <c r="C633" s="306"/>
      <c r="D633" s="306"/>
      <c r="E633" s="306"/>
      <c r="F633" s="324" t="s">
        <v>1476</v>
      </c>
      <c r="G633" s="325" t="s">
        <v>1477</v>
      </c>
      <c r="H633" s="204">
        <v>0</v>
      </c>
      <c r="I633" s="204">
        <v>0</v>
      </c>
      <c r="J633" s="204">
        <v>0</v>
      </c>
      <c r="K633" s="204">
        <v>0</v>
      </c>
      <c r="L633" s="204">
        <v>0</v>
      </c>
      <c r="M633" s="204">
        <v>0</v>
      </c>
      <c r="N633" s="204">
        <v>0</v>
      </c>
      <c r="O633" s="204">
        <v>0</v>
      </c>
      <c r="P633" s="204">
        <v>0</v>
      </c>
      <c r="Q633" s="204">
        <v>0</v>
      </c>
      <c r="R633" s="204">
        <v>0</v>
      </c>
      <c r="S633" s="204">
        <v>0</v>
      </c>
      <c r="T633" s="204">
        <v>0</v>
      </c>
      <c r="U633" s="204">
        <v>0</v>
      </c>
      <c r="V633" s="204">
        <v>0</v>
      </c>
      <c r="W633" s="204">
        <v>0</v>
      </c>
      <c r="X633" s="204">
        <v>0</v>
      </c>
      <c r="Y633" s="204">
        <v>0</v>
      </c>
      <c r="Z633" s="204">
        <v>0</v>
      </c>
      <c r="AA633" s="204">
        <v>0</v>
      </c>
      <c r="AB633" s="204">
        <v>0</v>
      </c>
      <c r="AC633" s="204">
        <v>0</v>
      </c>
      <c r="AD633" s="204">
        <v>0</v>
      </c>
      <c r="AE633" s="204">
        <v>0</v>
      </c>
      <c r="AF633" s="204">
        <v>0</v>
      </c>
      <c r="AG633" s="204">
        <v>0</v>
      </c>
      <c r="AH633" s="204">
        <v>0</v>
      </c>
      <c r="AI633" s="204">
        <v>0</v>
      </c>
      <c r="AJ633" s="204">
        <v>0</v>
      </c>
      <c r="AK633" s="204">
        <v>0</v>
      </c>
      <c r="AL633" s="204">
        <v>0</v>
      </c>
      <c r="AM633" s="204">
        <v>0</v>
      </c>
      <c r="AN633" s="204">
        <v>0</v>
      </c>
      <c r="AO633" s="204">
        <v>0</v>
      </c>
      <c r="AP633" s="204">
        <v>0</v>
      </c>
      <c r="AQ633" s="204">
        <v>0</v>
      </c>
      <c r="AR633" s="204">
        <v>0</v>
      </c>
      <c r="AS633" s="204">
        <v>0</v>
      </c>
      <c r="AT633" s="204">
        <v>0</v>
      </c>
      <c r="AU633" s="204">
        <v>0</v>
      </c>
      <c r="AV633" s="204">
        <v>0</v>
      </c>
      <c r="AW633" s="204">
        <v>0</v>
      </c>
      <c r="AX633" s="204">
        <v>0</v>
      </c>
      <c r="AY633" s="204">
        <v>0</v>
      </c>
      <c r="AZ633" s="204">
        <v>0</v>
      </c>
      <c r="BA633" s="204">
        <v>0</v>
      </c>
      <c r="BB633" s="204">
        <v>0</v>
      </c>
      <c r="BC633" s="204">
        <v>0</v>
      </c>
      <c r="BD633" s="204">
        <v>0</v>
      </c>
      <c r="BE633" s="204">
        <v>2423.9699999999998</v>
      </c>
      <c r="BF633" s="204">
        <v>0</v>
      </c>
      <c r="BG633" s="204">
        <v>0</v>
      </c>
      <c r="BH633" s="204">
        <v>0</v>
      </c>
      <c r="BI633" s="204">
        <v>0</v>
      </c>
      <c r="BJ633" s="204">
        <v>0</v>
      </c>
      <c r="BK633" s="204">
        <v>0</v>
      </c>
      <c r="BL633" s="204">
        <v>0</v>
      </c>
      <c r="BM633" s="204">
        <v>0</v>
      </c>
      <c r="BN633" s="204">
        <v>0</v>
      </c>
      <c r="BO633" s="204">
        <v>0</v>
      </c>
      <c r="BP633" s="204">
        <v>0</v>
      </c>
      <c r="BQ633" s="204">
        <v>0</v>
      </c>
      <c r="BR633" s="204">
        <v>0</v>
      </c>
      <c r="BS633" s="204">
        <v>0</v>
      </c>
      <c r="BT633" s="204">
        <v>0</v>
      </c>
      <c r="BU633" s="204">
        <v>0</v>
      </c>
      <c r="BV633" s="204">
        <v>0</v>
      </c>
      <c r="BW633" s="204">
        <v>0</v>
      </c>
      <c r="BX633" s="204">
        <v>0</v>
      </c>
      <c r="BY633" s="204">
        <v>0</v>
      </c>
      <c r="BZ633" s="204">
        <v>0</v>
      </c>
      <c r="CA633" s="204">
        <v>0</v>
      </c>
      <c r="CB633" s="204">
        <v>0</v>
      </c>
      <c r="CC633" s="205">
        <f t="shared" si="79"/>
        <v>2423.9699999999998</v>
      </c>
      <c r="CD633" s="288"/>
      <c r="CE633" s="288"/>
      <c r="CF633" s="288"/>
      <c r="CG633" s="288"/>
      <c r="CH633" s="288"/>
      <c r="CI633" s="288"/>
    </row>
    <row r="634" spans="1:87" s="293" customFormat="1">
      <c r="A634" s="323"/>
      <c r="B634" s="322"/>
      <c r="C634" s="306"/>
      <c r="D634" s="306"/>
      <c r="E634" s="306"/>
      <c r="F634" s="324" t="s">
        <v>1478</v>
      </c>
      <c r="G634" s="325" t="s">
        <v>1479</v>
      </c>
      <c r="H634" s="204">
        <v>0</v>
      </c>
      <c r="I634" s="204">
        <v>0</v>
      </c>
      <c r="J634" s="204">
        <v>0</v>
      </c>
      <c r="K634" s="204">
        <v>0</v>
      </c>
      <c r="L634" s="204">
        <v>0</v>
      </c>
      <c r="M634" s="204">
        <v>0</v>
      </c>
      <c r="N634" s="204">
        <v>0</v>
      </c>
      <c r="O634" s="204">
        <v>0</v>
      </c>
      <c r="P634" s="204">
        <v>0</v>
      </c>
      <c r="Q634" s="204">
        <v>0</v>
      </c>
      <c r="R634" s="204">
        <v>0</v>
      </c>
      <c r="S634" s="204">
        <v>0</v>
      </c>
      <c r="T634" s="204">
        <v>0</v>
      </c>
      <c r="U634" s="204">
        <v>0</v>
      </c>
      <c r="V634" s="204">
        <v>0</v>
      </c>
      <c r="W634" s="204">
        <v>0</v>
      </c>
      <c r="X634" s="204">
        <v>0</v>
      </c>
      <c r="Y634" s="204">
        <v>0</v>
      </c>
      <c r="Z634" s="204">
        <v>0</v>
      </c>
      <c r="AA634" s="204">
        <v>0</v>
      </c>
      <c r="AB634" s="204">
        <v>0</v>
      </c>
      <c r="AC634" s="204">
        <v>0</v>
      </c>
      <c r="AD634" s="204">
        <v>0</v>
      </c>
      <c r="AE634" s="204">
        <v>0</v>
      </c>
      <c r="AF634" s="204">
        <v>0</v>
      </c>
      <c r="AG634" s="204">
        <v>0</v>
      </c>
      <c r="AH634" s="204">
        <v>0</v>
      </c>
      <c r="AI634" s="204">
        <v>0</v>
      </c>
      <c r="AJ634" s="204">
        <v>0</v>
      </c>
      <c r="AK634" s="204">
        <v>0</v>
      </c>
      <c r="AL634" s="204">
        <v>0</v>
      </c>
      <c r="AM634" s="204">
        <v>0</v>
      </c>
      <c r="AN634" s="204">
        <v>0</v>
      </c>
      <c r="AO634" s="204">
        <v>0</v>
      </c>
      <c r="AP634" s="204">
        <v>0</v>
      </c>
      <c r="AQ634" s="204">
        <v>0</v>
      </c>
      <c r="AR634" s="204">
        <v>0</v>
      </c>
      <c r="AS634" s="204">
        <v>0</v>
      </c>
      <c r="AT634" s="204">
        <v>0</v>
      </c>
      <c r="AU634" s="204">
        <v>141164.24</v>
      </c>
      <c r="AV634" s="204">
        <v>0</v>
      </c>
      <c r="AW634" s="204">
        <v>0</v>
      </c>
      <c r="AX634" s="204">
        <v>0</v>
      </c>
      <c r="AY634" s="204">
        <v>0</v>
      </c>
      <c r="AZ634" s="204">
        <v>0</v>
      </c>
      <c r="BA634" s="204">
        <v>0</v>
      </c>
      <c r="BB634" s="204">
        <v>0</v>
      </c>
      <c r="BC634" s="204">
        <v>0</v>
      </c>
      <c r="BD634" s="204">
        <v>0</v>
      </c>
      <c r="BE634" s="204">
        <v>31591.45</v>
      </c>
      <c r="BF634" s="204">
        <v>0</v>
      </c>
      <c r="BG634" s="204">
        <v>0</v>
      </c>
      <c r="BH634" s="204">
        <v>0</v>
      </c>
      <c r="BI634" s="204">
        <v>0</v>
      </c>
      <c r="BJ634" s="204">
        <v>0</v>
      </c>
      <c r="BK634" s="204">
        <v>0</v>
      </c>
      <c r="BL634" s="204">
        <v>0</v>
      </c>
      <c r="BM634" s="204">
        <v>0</v>
      </c>
      <c r="BN634" s="204">
        <v>0</v>
      </c>
      <c r="BO634" s="204">
        <v>0</v>
      </c>
      <c r="BP634" s="204">
        <v>0</v>
      </c>
      <c r="BQ634" s="204">
        <v>0</v>
      </c>
      <c r="BR634" s="204">
        <v>0</v>
      </c>
      <c r="BS634" s="204">
        <v>0</v>
      </c>
      <c r="BT634" s="204">
        <v>0</v>
      </c>
      <c r="BU634" s="204">
        <v>0</v>
      </c>
      <c r="BV634" s="204">
        <v>0</v>
      </c>
      <c r="BW634" s="204">
        <v>0</v>
      </c>
      <c r="BX634" s="204">
        <v>0</v>
      </c>
      <c r="BY634" s="204">
        <v>0</v>
      </c>
      <c r="BZ634" s="204">
        <v>0</v>
      </c>
      <c r="CA634" s="204">
        <v>0</v>
      </c>
      <c r="CB634" s="204">
        <v>0</v>
      </c>
      <c r="CC634" s="205">
        <f t="shared" si="79"/>
        <v>172755.69</v>
      </c>
      <c r="CD634" s="288"/>
      <c r="CE634" s="288"/>
      <c r="CF634" s="288"/>
      <c r="CG634" s="288"/>
      <c r="CH634" s="288"/>
      <c r="CI634" s="288"/>
    </row>
    <row r="635" spans="1:87" s="293" customFormat="1">
      <c r="A635" s="323"/>
      <c r="B635" s="322"/>
      <c r="C635" s="306"/>
      <c r="D635" s="306"/>
      <c r="E635" s="306"/>
      <c r="F635" s="324" t="s">
        <v>1480</v>
      </c>
      <c r="G635" s="325" t="s">
        <v>1481</v>
      </c>
      <c r="H635" s="204">
        <v>0</v>
      </c>
      <c r="I635" s="204">
        <v>0</v>
      </c>
      <c r="J635" s="204">
        <v>0</v>
      </c>
      <c r="K635" s="204">
        <v>0</v>
      </c>
      <c r="L635" s="204">
        <v>0</v>
      </c>
      <c r="M635" s="204">
        <v>0</v>
      </c>
      <c r="N635" s="204">
        <v>0</v>
      </c>
      <c r="O635" s="204">
        <v>0</v>
      </c>
      <c r="P635" s="204">
        <v>0</v>
      </c>
      <c r="Q635" s="204">
        <v>0</v>
      </c>
      <c r="R635" s="204">
        <v>0</v>
      </c>
      <c r="S635" s="204">
        <v>0</v>
      </c>
      <c r="T635" s="204">
        <v>0</v>
      </c>
      <c r="U635" s="204">
        <v>107617</v>
      </c>
      <c r="V635" s="204">
        <v>0</v>
      </c>
      <c r="W635" s="204">
        <v>0</v>
      </c>
      <c r="X635" s="204">
        <v>0</v>
      </c>
      <c r="Y635" s="204">
        <v>0</v>
      </c>
      <c r="Z635" s="204">
        <v>0</v>
      </c>
      <c r="AA635" s="204">
        <v>0</v>
      </c>
      <c r="AB635" s="204">
        <v>0</v>
      </c>
      <c r="AC635" s="204">
        <v>0</v>
      </c>
      <c r="AD635" s="204">
        <v>0</v>
      </c>
      <c r="AE635" s="204">
        <v>0</v>
      </c>
      <c r="AF635" s="204">
        <v>0</v>
      </c>
      <c r="AG635" s="204">
        <v>0</v>
      </c>
      <c r="AH635" s="204">
        <v>0</v>
      </c>
      <c r="AI635" s="204">
        <v>0</v>
      </c>
      <c r="AJ635" s="204">
        <v>0</v>
      </c>
      <c r="AK635" s="204">
        <v>0</v>
      </c>
      <c r="AL635" s="204">
        <v>0</v>
      </c>
      <c r="AM635" s="204">
        <v>0</v>
      </c>
      <c r="AN635" s="204">
        <v>0</v>
      </c>
      <c r="AO635" s="204">
        <v>0</v>
      </c>
      <c r="AP635" s="204">
        <v>0</v>
      </c>
      <c r="AQ635" s="204">
        <v>0</v>
      </c>
      <c r="AR635" s="204">
        <v>0</v>
      </c>
      <c r="AS635" s="204">
        <v>0</v>
      </c>
      <c r="AT635" s="204">
        <v>0</v>
      </c>
      <c r="AU635" s="204">
        <v>0</v>
      </c>
      <c r="AV635" s="204">
        <v>0</v>
      </c>
      <c r="AW635" s="204">
        <v>0</v>
      </c>
      <c r="AX635" s="204">
        <v>0</v>
      </c>
      <c r="AY635" s="204">
        <v>0</v>
      </c>
      <c r="AZ635" s="204">
        <v>0</v>
      </c>
      <c r="BA635" s="204">
        <v>0</v>
      </c>
      <c r="BB635" s="204">
        <v>10267</v>
      </c>
      <c r="BC635" s="204">
        <v>0</v>
      </c>
      <c r="BD635" s="204">
        <v>0</v>
      </c>
      <c r="BE635" s="204">
        <v>0</v>
      </c>
      <c r="BF635" s="204">
        <v>0</v>
      </c>
      <c r="BG635" s="204">
        <v>0</v>
      </c>
      <c r="BH635" s="204">
        <v>0</v>
      </c>
      <c r="BI635" s="204">
        <v>0</v>
      </c>
      <c r="BJ635" s="204">
        <v>0</v>
      </c>
      <c r="BK635" s="204">
        <v>0</v>
      </c>
      <c r="BL635" s="204">
        <v>0</v>
      </c>
      <c r="BM635" s="204">
        <v>0</v>
      </c>
      <c r="BN635" s="204">
        <v>0</v>
      </c>
      <c r="BO635" s="204">
        <v>0</v>
      </c>
      <c r="BP635" s="204">
        <v>0</v>
      </c>
      <c r="BQ635" s="204">
        <v>0</v>
      </c>
      <c r="BR635" s="204">
        <v>0</v>
      </c>
      <c r="BS635" s="204">
        <v>0</v>
      </c>
      <c r="BT635" s="204">
        <v>0</v>
      </c>
      <c r="BU635" s="204">
        <v>0</v>
      </c>
      <c r="BV635" s="204">
        <v>0</v>
      </c>
      <c r="BW635" s="204">
        <v>0</v>
      </c>
      <c r="BX635" s="204">
        <v>0</v>
      </c>
      <c r="BY635" s="204">
        <v>0</v>
      </c>
      <c r="BZ635" s="204">
        <v>0</v>
      </c>
      <c r="CA635" s="204">
        <v>0</v>
      </c>
      <c r="CB635" s="204">
        <v>0</v>
      </c>
      <c r="CC635" s="205">
        <f t="shared" si="79"/>
        <v>117884</v>
      </c>
      <c r="CD635" s="288"/>
      <c r="CE635" s="288"/>
      <c r="CF635" s="288"/>
      <c r="CG635" s="288"/>
      <c r="CH635" s="288"/>
      <c r="CI635" s="288"/>
    </row>
    <row r="636" spans="1:87" s="293" customFormat="1">
      <c r="A636" s="323"/>
      <c r="B636" s="322"/>
      <c r="C636" s="306"/>
      <c r="D636" s="306"/>
      <c r="E636" s="306"/>
      <c r="F636" s="324" t="s">
        <v>1482</v>
      </c>
      <c r="G636" s="325" t="s">
        <v>1483</v>
      </c>
      <c r="H636" s="204">
        <v>0</v>
      </c>
      <c r="I636" s="204">
        <v>0</v>
      </c>
      <c r="J636" s="204">
        <v>0</v>
      </c>
      <c r="K636" s="204">
        <v>0</v>
      </c>
      <c r="L636" s="204">
        <v>0</v>
      </c>
      <c r="M636" s="204">
        <v>91002</v>
      </c>
      <c r="N636" s="204">
        <v>0</v>
      </c>
      <c r="O636" s="204">
        <v>0</v>
      </c>
      <c r="P636" s="204">
        <v>0</v>
      </c>
      <c r="Q636" s="204">
        <v>630</v>
      </c>
      <c r="R636" s="204">
        <v>0</v>
      </c>
      <c r="S636" s="204">
        <v>533320</v>
      </c>
      <c r="T636" s="204">
        <v>0</v>
      </c>
      <c r="U636" s="204">
        <v>0</v>
      </c>
      <c r="V636" s="204">
        <v>0</v>
      </c>
      <c r="W636" s="204">
        <v>29432</v>
      </c>
      <c r="X636" s="204">
        <v>0</v>
      </c>
      <c r="Y636" s="204">
        <v>330940</v>
      </c>
      <c r="Z636" s="204">
        <v>0</v>
      </c>
      <c r="AA636" s="204">
        <v>0</v>
      </c>
      <c r="AB636" s="204">
        <v>0</v>
      </c>
      <c r="AC636" s="204">
        <v>0</v>
      </c>
      <c r="AD636" s="204">
        <v>0</v>
      </c>
      <c r="AE636" s="204">
        <v>0</v>
      </c>
      <c r="AF636" s="204">
        <v>0</v>
      </c>
      <c r="AG636" s="204">
        <v>0</v>
      </c>
      <c r="AH636" s="204">
        <v>0</v>
      </c>
      <c r="AI636" s="204">
        <v>0</v>
      </c>
      <c r="AJ636" s="204">
        <v>0</v>
      </c>
      <c r="AK636" s="204">
        <v>0</v>
      </c>
      <c r="AL636" s="204">
        <v>0</v>
      </c>
      <c r="AM636" s="204">
        <v>0</v>
      </c>
      <c r="AN636" s="204">
        <v>0</v>
      </c>
      <c r="AO636" s="204">
        <v>0</v>
      </c>
      <c r="AP636" s="204">
        <v>0</v>
      </c>
      <c r="AQ636" s="204">
        <v>0</v>
      </c>
      <c r="AR636" s="204">
        <v>0</v>
      </c>
      <c r="AS636" s="204">
        <v>0</v>
      </c>
      <c r="AT636" s="204">
        <v>0</v>
      </c>
      <c r="AU636" s="204">
        <v>0</v>
      </c>
      <c r="AV636" s="204">
        <v>0</v>
      </c>
      <c r="AW636" s="204">
        <v>0</v>
      </c>
      <c r="AX636" s="204">
        <v>0</v>
      </c>
      <c r="AY636" s="204">
        <v>0</v>
      </c>
      <c r="AZ636" s="204">
        <v>8230</v>
      </c>
      <c r="BA636" s="204">
        <v>0</v>
      </c>
      <c r="BB636" s="204">
        <v>0</v>
      </c>
      <c r="BC636" s="204">
        <v>0</v>
      </c>
      <c r="BD636" s="204">
        <v>428000</v>
      </c>
      <c r="BE636" s="204">
        <v>0</v>
      </c>
      <c r="BF636" s="204">
        <v>0</v>
      </c>
      <c r="BG636" s="204">
        <v>0</v>
      </c>
      <c r="BH636" s="204">
        <v>50</v>
      </c>
      <c r="BI636" s="204">
        <v>0</v>
      </c>
      <c r="BJ636" s="204">
        <v>641647.81000000006</v>
      </c>
      <c r="BK636" s="204">
        <v>0</v>
      </c>
      <c r="BL636" s="204">
        <v>0</v>
      </c>
      <c r="BM636" s="204">
        <v>0</v>
      </c>
      <c r="BN636" s="204">
        <v>0</v>
      </c>
      <c r="BO636" s="204">
        <v>0</v>
      </c>
      <c r="BP636" s="204">
        <v>62239</v>
      </c>
      <c r="BQ636" s="204">
        <v>0</v>
      </c>
      <c r="BR636" s="204">
        <v>105245</v>
      </c>
      <c r="BS636" s="204">
        <v>0</v>
      </c>
      <c r="BT636" s="204">
        <v>0</v>
      </c>
      <c r="BU636" s="204">
        <v>0</v>
      </c>
      <c r="BV636" s="204">
        <v>22489.26</v>
      </c>
      <c r="BW636" s="204">
        <v>0</v>
      </c>
      <c r="BX636" s="204">
        <v>0</v>
      </c>
      <c r="BY636" s="204">
        <v>0</v>
      </c>
      <c r="BZ636" s="204">
        <v>0</v>
      </c>
      <c r="CA636" s="204">
        <v>0</v>
      </c>
      <c r="CB636" s="204">
        <v>0</v>
      </c>
      <c r="CC636" s="205">
        <f t="shared" si="79"/>
        <v>2253225.0699999998</v>
      </c>
      <c r="CD636" s="288"/>
      <c r="CE636" s="288"/>
      <c r="CF636" s="288"/>
      <c r="CG636" s="288"/>
      <c r="CH636" s="288"/>
      <c r="CI636" s="288"/>
    </row>
    <row r="637" spans="1:87" s="293" customFormat="1">
      <c r="A637" s="323"/>
      <c r="B637" s="322"/>
      <c r="C637" s="306"/>
      <c r="D637" s="306"/>
      <c r="E637" s="306"/>
      <c r="F637" s="324" t="s">
        <v>1484</v>
      </c>
      <c r="G637" s="325" t="s">
        <v>1485</v>
      </c>
      <c r="H637" s="204">
        <v>0</v>
      </c>
      <c r="I637" s="204">
        <v>0</v>
      </c>
      <c r="J637" s="204">
        <v>0</v>
      </c>
      <c r="K637" s="204">
        <v>0</v>
      </c>
      <c r="L637" s="204">
        <v>0</v>
      </c>
      <c r="M637" s="204">
        <v>0</v>
      </c>
      <c r="N637" s="204">
        <v>5283323</v>
      </c>
      <c r="O637" s="204">
        <v>0</v>
      </c>
      <c r="P637" s="204">
        <v>0</v>
      </c>
      <c r="Q637" s="204">
        <v>0</v>
      </c>
      <c r="R637" s="204">
        <v>385270</v>
      </c>
      <c r="S637" s="204">
        <v>0</v>
      </c>
      <c r="T637" s="204">
        <v>2233807.5</v>
      </c>
      <c r="U637" s="204">
        <v>1605560</v>
      </c>
      <c r="V637" s="204">
        <v>0</v>
      </c>
      <c r="W637" s="204">
        <v>964695.5</v>
      </c>
      <c r="X637" s="204">
        <v>296372.33</v>
      </c>
      <c r="Y637" s="204">
        <v>0</v>
      </c>
      <c r="Z637" s="204">
        <v>0</v>
      </c>
      <c r="AA637" s="204">
        <v>0</v>
      </c>
      <c r="AB637" s="204">
        <v>87980</v>
      </c>
      <c r="AC637" s="204">
        <v>122900</v>
      </c>
      <c r="AD637" s="204">
        <v>0</v>
      </c>
      <c r="AE637" s="204">
        <v>0</v>
      </c>
      <c r="AF637" s="204">
        <v>0</v>
      </c>
      <c r="AG637" s="204">
        <v>107442</v>
      </c>
      <c r="AH637" s="204">
        <v>0</v>
      </c>
      <c r="AI637" s="204">
        <v>0</v>
      </c>
      <c r="AJ637" s="204">
        <v>0</v>
      </c>
      <c r="AK637" s="204">
        <v>0</v>
      </c>
      <c r="AL637" s="204">
        <v>70000</v>
      </c>
      <c r="AM637" s="204">
        <v>0</v>
      </c>
      <c r="AN637" s="204">
        <v>0</v>
      </c>
      <c r="AO637" s="204">
        <v>0</v>
      </c>
      <c r="AP637" s="204">
        <v>0</v>
      </c>
      <c r="AQ637" s="204">
        <v>317486</v>
      </c>
      <c r="AR637" s="204">
        <v>64801.25</v>
      </c>
      <c r="AS637" s="204">
        <v>53276</v>
      </c>
      <c r="AT637" s="204">
        <v>0</v>
      </c>
      <c r="AU637" s="204">
        <v>0</v>
      </c>
      <c r="AV637" s="204">
        <v>0</v>
      </c>
      <c r="AW637" s="204">
        <v>245000</v>
      </c>
      <c r="AX637" s="204">
        <v>0</v>
      </c>
      <c r="AY637" s="204">
        <v>18040</v>
      </c>
      <c r="AZ637" s="204">
        <v>0</v>
      </c>
      <c r="BA637" s="204">
        <v>1480</v>
      </c>
      <c r="BB637" s="204">
        <v>0</v>
      </c>
      <c r="BC637" s="204">
        <v>0</v>
      </c>
      <c r="BD637" s="204">
        <v>473238</v>
      </c>
      <c r="BE637" s="204">
        <v>0</v>
      </c>
      <c r="BF637" s="204">
        <v>4359.93</v>
      </c>
      <c r="BG637" s="204">
        <v>0</v>
      </c>
      <c r="BH637" s="204">
        <v>119875.11</v>
      </c>
      <c r="BI637" s="204">
        <v>0</v>
      </c>
      <c r="BJ637" s="204">
        <v>90194.04</v>
      </c>
      <c r="BK637" s="204">
        <v>23477.5</v>
      </c>
      <c r="BL637" s="204">
        <v>0</v>
      </c>
      <c r="BM637" s="204">
        <v>0</v>
      </c>
      <c r="BN637" s="204">
        <v>0</v>
      </c>
      <c r="BO637" s="204">
        <v>0</v>
      </c>
      <c r="BP637" s="204">
        <v>49237</v>
      </c>
      <c r="BQ637" s="204">
        <v>390763</v>
      </c>
      <c r="BR637" s="204">
        <v>0</v>
      </c>
      <c r="BS637" s="204">
        <v>210</v>
      </c>
      <c r="BT637" s="204">
        <v>217248.19</v>
      </c>
      <c r="BU637" s="204">
        <v>28933.31</v>
      </c>
      <c r="BV637" s="204">
        <v>9360</v>
      </c>
      <c r="BW637" s="204">
        <v>22100</v>
      </c>
      <c r="BX637" s="204">
        <v>29225</v>
      </c>
      <c r="BY637" s="204">
        <v>0</v>
      </c>
      <c r="BZ637" s="204">
        <v>8730</v>
      </c>
      <c r="CA637" s="204">
        <v>0</v>
      </c>
      <c r="CB637" s="204">
        <v>73900</v>
      </c>
      <c r="CC637" s="205">
        <f t="shared" si="79"/>
        <v>13398284.659999998</v>
      </c>
      <c r="CD637" s="288"/>
      <c r="CE637" s="288"/>
      <c r="CF637" s="288"/>
      <c r="CG637" s="288"/>
      <c r="CH637" s="288"/>
      <c r="CI637" s="288"/>
    </row>
    <row r="638" spans="1:87" s="293" customFormat="1">
      <c r="A638" s="323"/>
      <c r="B638" s="322"/>
      <c r="C638" s="306"/>
      <c r="D638" s="306"/>
      <c r="E638" s="306"/>
      <c r="F638" s="324" t="s">
        <v>1486</v>
      </c>
      <c r="G638" s="325" t="s">
        <v>1487</v>
      </c>
      <c r="H638" s="204">
        <v>0</v>
      </c>
      <c r="I638" s="204">
        <v>0</v>
      </c>
      <c r="J638" s="204">
        <v>585127</v>
      </c>
      <c r="K638" s="204">
        <v>0</v>
      </c>
      <c r="L638" s="204">
        <v>145710</v>
      </c>
      <c r="M638" s="204">
        <v>61000</v>
      </c>
      <c r="N638" s="204">
        <v>0</v>
      </c>
      <c r="O638" s="204">
        <v>0</v>
      </c>
      <c r="P638" s="204">
        <v>0</v>
      </c>
      <c r="Q638" s="204">
        <v>0</v>
      </c>
      <c r="R638" s="204">
        <v>0</v>
      </c>
      <c r="S638" s="204">
        <v>0</v>
      </c>
      <c r="T638" s="204">
        <v>0</v>
      </c>
      <c r="U638" s="204">
        <v>0</v>
      </c>
      <c r="V638" s="204">
        <v>0</v>
      </c>
      <c r="W638" s="204">
        <v>0</v>
      </c>
      <c r="X638" s="204">
        <v>0</v>
      </c>
      <c r="Y638" s="204">
        <v>0</v>
      </c>
      <c r="Z638" s="204">
        <v>0</v>
      </c>
      <c r="AA638" s="204">
        <v>0</v>
      </c>
      <c r="AB638" s="204">
        <v>14993.04</v>
      </c>
      <c r="AC638" s="204">
        <v>0</v>
      </c>
      <c r="AD638" s="204">
        <v>0</v>
      </c>
      <c r="AE638" s="204">
        <v>0</v>
      </c>
      <c r="AF638" s="204">
        <v>0</v>
      </c>
      <c r="AG638" s="204">
        <v>0</v>
      </c>
      <c r="AH638" s="204">
        <v>0</v>
      </c>
      <c r="AI638" s="204">
        <v>0</v>
      </c>
      <c r="AJ638" s="204">
        <v>0</v>
      </c>
      <c r="AK638" s="204">
        <v>0</v>
      </c>
      <c r="AL638" s="204">
        <v>0</v>
      </c>
      <c r="AM638" s="204">
        <v>0</v>
      </c>
      <c r="AN638" s="204">
        <v>0</v>
      </c>
      <c r="AO638" s="204">
        <v>0</v>
      </c>
      <c r="AP638" s="204">
        <v>0</v>
      </c>
      <c r="AQ638" s="204">
        <v>48830</v>
      </c>
      <c r="AR638" s="204">
        <v>0</v>
      </c>
      <c r="AS638" s="204">
        <v>35370</v>
      </c>
      <c r="AT638" s="204">
        <v>0</v>
      </c>
      <c r="AU638" s="204">
        <v>380000</v>
      </c>
      <c r="AV638" s="204">
        <v>0</v>
      </c>
      <c r="AW638" s="204">
        <v>0</v>
      </c>
      <c r="AX638" s="204">
        <v>0</v>
      </c>
      <c r="AY638" s="204">
        <v>197763.4</v>
      </c>
      <c r="AZ638" s="204">
        <v>0</v>
      </c>
      <c r="BA638" s="204">
        <v>0</v>
      </c>
      <c r="BB638" s="204">
        <v>0</v>
      </c>
      <c r="BC638" s="204">
        <v>0</v>
      </c>
      <c r="BD638" s="204">
        <v>0</v>
      </c>
      <c r="BE638" s="204">
        <v>402500</v>
      </c>
      <c r="BF638" s="204">
        <v>380378.93</v>
      </c>
      <c r="BG638" s="204">
        <v>50220</v>
      </c>
      <c r="BH638" s="204">
        <v>186206</v>
      </c>
      <c r="BI638" s="204">
        <v>0</v>
      </c>
      <c r="BJ638" s="204">
        <v>130900</v>
      </c>
      <c r="BK638" s="204">
        <v>0</v>
      </c>
      <c r="BL638" s="204">
        <v>0</v>
      </c>
      <c r="BM638" s="204">
        <v>0</v>
      </c>
      <c r="BN638" s="204">
        <v>0</v>
      </c>
      <c r="BO638" s="204">
        <v>0</v>
      </c>
      <c r="BP638" s="204">
        <v>0</v>
      </c>
      <c r="BQ638" s="204">
        <v>0</v>
      </c>
      <c r="BR638" s="204">
        <v>0</v>
      </c>
      <c r="BS638" s="204">
        <v>0</v>
      </c>
      <c r="BT638" s="204">
        <v>0</v>
      </c>
      <c r="BU638" s="204">
        <v>0</v>
      </c>
      <c r="BV638" s="204">
        <v>0</v>
      </c>
      <c r="BW638" s="204">
        <v>0</v>
      </c>
      <c r="BX638" s="204">
        <v>0</v>
      </c>
      <c r="BY638" s="204">
        <v>0</v>
      </c>
      <c r="BZ638" s="204">
        <v>0</v>
      </c>
      <c r="CA638" s="204">
        <v>0</v>
      </c>
      <c r="CB638" s="204">
        <v>0</v>
      </c>
      <c r="CC638" s="205">
        <f t="shared" si="79"/>
        <v>2618998.37</v>
      </c>
      <c r="CD638" s="288"/>
      <c r="CE638" s="288"/>
      <c r="CF638" s="288"/>
      <c r="CG638" s="288"/>
      <c r="CH638" s="288"/>
      <c r="CI638" s="288"/>
    </row>
    <row r="639" spans="1:87" s="293" customFormat="1">
      <c r="A639" s="323"/>
      <c r="B639" s="322"/>
      <c r="C639" s="306"/>
      <c r="D639" s="306"/>
      <c r="E639" s="306"/>
      <c r="F639" s="324" t="s">
        <v>1488</v>
      </c>
      <c r="G639" s="325" t="s">
        <v>1489</v>
      </c>
      <c r="H639" s="204">
        <v>0</v>
      </c>
      <c r="I639" s="204">
        <v>0</v>
      </c>
      <c r="J639" s="204">
        <v>51739</v>
      </c>
      <c r="K639" s="204">
        <v>0</v>
      </c>
      <c r="L639" s="204">
        <v>20111</v>
      </c>
      <c r="M639" s="204">
        <v>80000</v>
      </c>
      <c r="N639" s="204">
        <v>0</v>
      </c>
      <c r="O639" s="204">
        <v>0</v>
      </c>
      <c r="P639" s="204">
        <v>0</v>
      </c>
      <c r="Q639" s="204">
        <v>0</v>
      </c>
      <c r="R639" s="204">
        <v>0</v>
      </c>
      <c r="S639" s="204">
        <v>0</v>
      </c>
      <c r="T639" s="204">
        <v>0</v>
      </c>
      <c r="U639" s="204">
        <v>0</v>
      </c>
      <c r="V639" s="204">
        <v>0</v>
      </c>
      <c r="W639" s="204">
        <v>0</v>
      </c>
      <c r="X639" s="204">
        <v>0</v>
      </c>
      <c r="Y639" s="204">
        <v>0</v>
      </c>
      <c r="Z639" s="204">
        <v>0</v>
      </c>
      <c r="AA639" s="204">
        <v>0</v>
      </c>
      <c r="AB639" s="204">
        <v>0</v>
      </c>
      <c r="AC639" s="204">
        <v>0</v>
      </c>
      <c r="AD639" s="204">
        <v>0</v>
      </c>
      <c r="AE639" s="204">
        <v>0</v>
      </c>
      <c r="AF639" s="204">
        <v>0</v>
      </c>
      <c r="AG639" s="204">
        <v>0</v>
      </c>
      <c r="AH639" s="204">
        <v>0</v>
      </c>
      <c r="AI639" s="204">
        <v>0</v>
      </c>
      <c r="AJ639" s="204">
        <v>226960</v>
      </c>
      <c r="AK639" s="204">
        <v>0</v>
      </c>
      <c r="AL639" s="204">
        <v>0</v>
      </c>
      <c r="AM639" s="204">
        <v>0</v>
      </c>
      <c r="AN639" s="204">
        <v>0</v>
      </c>
      <c r="AO639" s="204">
        <v>0</v>
      </c>
      <c r="AP639" s="204">
        <v>0</v>
      </c>
      <c r="AQ639" s="204">
        <v>0</v>
      </c>
      <c r="AR639" s="204">
        <v>0</v>
      </c>
      <c r="AS639" s="204">
        <v>16068</v>
      </c>
      <c r="AT639" s="204">
        <v>0</v>
      </c>
      <c r="AU639" s="204">
        <v>210000</v>
      </c>
      <c r="AV639" s="204">
        <v>0</v>
      </c>
      <c r="AW639" s="204">
        <v>0</v>
      </c>
      <c r="AX639" s="204">
        <v>0</v>
      </c>
      <c r="AY639" s="204">
        <v>19730.38</v>
      </c>
      <c r="AZ639" s="204">
        <v>0</v>
      </c>
      <c r="BA639" s="204">
        <v>0</v>
      </c>
      <c r="BB639" s="204">
        <v>0</v>
      </c>
      <c r="BC639" s="204">
        <v>0</v>
      </c>
      <c r="BD639" s="204">
        <v>0</v>
      </c>
      <c r="BE639" s="204">
        <v>0</v>
      </c>
      <c r="BF639" s="204">
        <v>0</v>
      </c>
      <c r="BG639" s="204">
        <v>0</v>
      </c>
      <c r="BH639" s="204">
        <v>194298</v>
      </c>
      <c r="BI639" s="204">
        <v>0</v>
      </c>
      <c r="BJ639" s="204">
        <v>212640</v>
      </c>
      <c r="BK639" s="204">
        <v>0</v>
      </c>
      <c r="BL639" s="204">
        <v>0</v>
      </c>
      <c r="BM639" s="204">
        <v>0</v>
      </c>
      <c r="BN639" s="204">
        <v>0</v>
      </c>
      <c r="BO639" s="204">
        <v>0</v>
      </c>
      <c r="BP639" s="204">
        <v>0</v>
      </c>
      <c r="BQ639" s="204">
        <v>0</v>
      </c>
      <c r="BR639" s="204">
        <v>0</v>
      </c>
      <c r="BS639" s="204">
        <v>0</v>
      </c>
      <c r="BT639" s="204">
        <v>0</v>
      </c>
      <c r="BU639" s="204">
        <v>0</v>
      </c>
      <c r="BV639" s="204">
        <v>0</v>
      </c>
      <c r="BW639" s="204">
        <v>0</v>
      </c>
      <c r="BX639" s="204">
        <v>0</v>
      </c>
      <c r="BY639" s="204">
        <v>0</v>
      </c>
      <c r="BZ639" s="204">
        <v>0</v>
      </c>
      <c r="CA639" s="204">
        <v>0</v>
      </c>
      <c r="CB639" s="204">
        <v>0</v>
      </c>
      <c r="CC639" s="205">
        <f t="shared" si="79"/>
        <v>1031546.38</v>
      </c>
      <c r="CD639" s="288"/>
      <c r="CE639" s="288"/>
      <c r="CF639" s="288"/>
      <c r="CG639" s="288"/>
      <c r="CH639" s="288"/>
      <c r="CI639" s="288"/>
    </row>
    <row r="640" spans="1:87" s="293" customFormat="1">
      <c r="A640" s="323"/>
      <c r="B640" s="322"/>
      <c r="C640" s="306"/>
      <c r="D640" s="306"/>
      <c r="E640" s="306"/>
      <c r="F640" s="324" t="s">
        <v>1490</v>
      </c>
      <c r="G640" s="325" t="s">
        <v>1491</v>
      </c>
      <c r="H640" s="204">
        <v>0</v>
      </c>
      <c r="I640" s="204">
        <v>0</v>
      </c>
      <c r="J640" s="204">
        <v>0</v>
      </c>
      <c r="K640" s="204">
        <v>0</v>
      </c>
      <c r="L640" s="204">
        <v>0</v>
      </c>
      <c r="M640" s="204">
        <v>0</v>
      </c>
      <c r="N640" s="204">
        <v>0</v>
      </c>
      <c r="O640" s="204">
        <v>0</v>
      </c>
      <c r="P640" s="204">
        <v>0</v>
      </c>
      <c r="Q640" s="204">
        <v>0</v>
      </c>
      <c r="R640" s="204">
        <v>0</v>
      </c>
      <c r="S640" s="204">
        <v>0</v>
      </c>
      <c r="T640" s="204">
        <v>0</v>
      </c>
      <c r="U640" s="204">
        <v>0</v>
      </c>
      <c r="V640" s="204">
        <v>0</v>
      </c>
      <c r="W640" s="204">
        <v>0</v>
      </c>
      <c r="X640" s="204">
        <v>0</v>
      </c>
      <c r="Y640" s="204">
        <v>0</v>
      </c>
      <c r="Z640" s="204">
        <v>0</v>
      </c>
      <c r="AA640" s="204">
        <v>0</v>
      </c>
      <c r="AB640" s="204">
        <v>0</v>
      </c>
      <c r="AC640" s="204">
        <v>0</v>
      </c>
      <c r="AD640" s="204">
        <v>0</v>
      </c>
      <c r="AE640" s="204">
        <v>0</v>
      </c>
      <c r="AF640" s="204">
        <v>0</v>
      </c>
      <c r="AG640" s="204">
        <v>0</v>
      </c>
      <c r="AH640" s="204">
        <v>0</v>
      </c>
      <c r="AI640" s="204">
        <v>0</v>
      </c>
      <c r="AJ640" s="204">
        <v>0</v>
      </c>
      <c r="AK640" s="204">
        <v>0</v>
      </c>
      <c r="AL640" s="204">
        <v>0</v>
      </c>
      <c r="AM640" s="204">
        <v>0</v>
      </c>
      <c r="AN640" s="204">
        <v>0</v>
      </c>
      <c r="AO640" s="204">
        <v>0</v>
      </c>
      <c r="AP640" s="204">
        <v>0</v>
      </c>
      <c r="AQ640" s="204">
        <v>0</v>
      </c>
      <c r="AR640" s="204">
        <v>0</v>
      </c>
      <c r="AS640" s="204">
        <v>0</v>
      </c>
      <c r="AT640" s="204">
        <v>0</v>
      </c>
      <c r="AU640" s="204">
        <v>0</v>
      </c>
      <c r="AV640" s="204">
        <v>0</v>
      </c>
      <c r="AW640" s="204">
        <v>0</v>
      </c>
      <c r="AX640" s="204">
        <v>0</v>
      </c>
      <c r="AY640" s="204">
        <v>0</v>
      </c>
      <c r="AZ640" s="204">
        <v>0</v>
      </c>
      <c r="BA640" s="204">
        <v>0</v>
      </c>
      <c r="BB640" s="204">
        <v>0</v>
      </c>
      <c r="BC640" s="204">
        <v>0</v>
      </c>
      <c r="BD640" s="204">
        <v>0</v>
      </c>
      <c r="BE640" s="204">
        <v>0</v>
      </c>
      <c r="BF640" s="204">
        <v>0</v>
      </c>
      <c r="BG640" s="204">
        <v>0</v>
      </c>
      <c r="BH640" s="204">
        <v>0</v>
      </c>
      <c r="BI640" s="204">
        <v>0</v>
      </c>
      <c r="BJ640" s="204">
        <v>0</v>
      </c>
      <c r="BK640" s="204">
        <v>0</v>
      </c>
      <c r="BL640" s="204">
        <v>0</v>
      </c>
      <c r="BM640" s="204">
        <v>0</v>
      </c>
      <c r="BN640" s="204">
        <v>0</v>
      </c>
      <c r="BO640" s="204">
        <v>0</v>
      </c>
      <c r="BP640" s="204">
        <v>0</v>
      </c>
      <c r="BQ640" s="204">
        <v>0</v>
      </c>
      <c r="BR640" s="204">
        <v>0</v>
      </c>
      <c r="BS640" s="204">
        <v>0</v>
      </c>
      <c r="BT640" s="204">
        <v>0</v>
      </c>
      <c r="BU640" s="204">
        <v>0</v>
      </c>
      <c r="BV640" s="204">
        <v>0</v>
      </c>
      <c r="BW640" s="204">
        <v>0</v>
      </c>
      <c r="BX640" s="204">
        <v>0</v>
      </c>
      <c r="BY640" s="204">
        <v>0</v>
      </c>
      <c r="BZ640" s="204">
        <v>0</v>
      </c>
      <c r="CA640" s="204">
        <v>0</v>
      </c>
      <c r="CB640" s="204">
        <v>0</v>
      </c>
      <c r="CC640" s="205">
        <f t="shared" si="79"/>
        <v>0</v>
      </c>
      <c r="CD640" s="288"/>
      <c r="CE640" s="288"/>
      <c r="CF640" s="288"/>
      <c r="CG640" s="288"/>
      <c r="CH640" s="288"/>
      <c r="CI640" s="288"/>
    </row>
    <row r="641" spans="1:87" s="293" customFormat="1">
      <c r="A641" s="323"/>
      <c r="B641" s="322"/>
      <c r="C641" s="306"/>
      <c r="D641" s="306"/>
      <c r="E641" s="306"/>
      <c r="F641" s="324" t="s">
        <v>1492</v>
      </c>
      <c r="G641" s="325" t="s">
        <v>1493</v>
      </c>
      <c r="H641" s="204">
        <v>0</v>
      </c>
      <c r="I641" s="204">
        <v>0</v>
      </c>
      <c r="J641" s="204">
        <v>0</v>
      </c>
      <c r="K641" s="204">
        <v>0</v>
      </c>
      <c r="L641" s="204">
        <v>0</v>
      </c>
      <c r="M641" s="204">
        <v>0</v>
      </c>
      <c r="N641" s="204">
        <v>0</v>
      </c>
      <c r="O641" s="204">
        <v>0</v>
      </c>
      <c r="P641" s="204">
        <v>10378.700000000001</v>
      </c>
      <c r="Q641" s="204">
        <v>0</v>
      </c>
      <c r="R641" s="204">
        <v>0</v>
      </c>
      <c r="S641" s="204">
        <v>0</v>
      </c>
      <c r="T641" s="204">
        <v>0</v>
      </c>
      <c r="U641" s="204">
        <v>0</v>
      </c>
      <c r="V641" s="204">
        <v>0</v>
      </c>
      <c r="W641" s="204">
        <v>0</v>
      </c>
      <c r="X641" s="204">
        <v>0</v>
      </c>
      <c r="Y641" s="204">
        <v>0</v>
      </c>
      <c r="Z641" s="204">
        <v>0</v>
      </c>
      <c r="AA641" s="204">
        <v>0</v>
      </c>
      <c r="AB641" s="204">
        <v>0</v>
      </c>
      <c r="AC641" s="204">
        <v>0</v>
      </c>
      <c r="AD641" s="204">
        <v>0</v>
      </c>
      <c r="AE641" s="204">
        <v>0</v>
      </c>
      <c r="AF641" s="204">
        <v>0</v>
      </c>
      <c r="AG641" s="204">
        <v>0</v>
      </c>
      <c r="AH641" s="204">
        <v>0</v>
      </c>
      <c r="AI641" s="204">
        <v>0</v>
      </c>
      <c r="AJ641" s="204">
        <v>0</v>
      </c>
      <c r="AK641" s="204">
        <v>0</v>
      </c>
      <c r="AL641" s="204">
        <v>0</v>
      </c>
      <c r="AM641" s="204">
        <v>0</v>
      </c>
      <c r="AN641" s="204">
        <v>0</v>
      </c>
      <c r="AO641" s="204">
        <v>0</v>
      </c>
      <c r="AP641" s="204">
        <v>0</v>
      </c>
      <c r="AQ641" s="204">
        <v>0</v>
      </c>
      <c r="AR641" s="204">
        <v>0</v>
      </c>
      <c r="AS641" s="204">
        <v>0</v>
      </c>
      <c r="AT641" s="204">
        <v>0</v>
      </c>
      <c r="AU641" s="204">
        <v>0</v>
      </c>
      <c r="AV641" s="204">
        <v>0</v>
      </c>
      <c r="AW641" s="204">
        <v>0</v>
      </c>
      <c r="AX641" s="204">
        <v>0</v>
      </c>
      <c r="AY641" s="204">
        <v>0</v>
      </c>
      <c r="AZ641" s="204">
        <v>0</v>
      </c>
      <c r="BA641" s="204">
        <v>0</v>
      </c>
      <c r="BB641" s="204">
        <v>0</v>
      </c>
      <c r="BC641" s="204">
        <v>0</v>
      </c>
      <c r="BD641" s="204">
        <v>0</v>
      </c>
      <c r="BE641" s="204">
        <v>0</v>
      </c>
      <c r="BF641" s="204">
        <v>0</v>
      </c>
      <c r="BG641" s="204">
        <v>0</v>
      </c>
      <c r="BH641" s="204">
        <v>0</v>
      </c>
      <c r="BI641" s="204">
        <v>0</v>
      </c>
      <c r="BJ641" s="204">
        <v>0</v>
      </c>
      <c r="BK641" s="204">
        <v>0</v>
      </c>
      <c r="BL641" s="204">
        <v>0</v>
      </c>
      <c r="BM641" s="204">
        <v>0</v>
      </c>
      <c r="BN641" s="204">
        <v>0</v>
      </c>
      <c r="BO641" s="204">
        <v>0</v>
      </c>
      <c r="BP641" s="204">
        <v>0</v>
      </c>
      <c r="BQ641" s="204">
        <v>0</v>
      </c>
      <c r="BR641" s="204">
        <v>0</v>
      </c>
      <c r="BS641" s="204">
        <v>0</v>
      </c>
      <c r="BT641" s="204">
        <v>0</v>
      </c>
      <c r="BU641" s="204">
        <v>0</v>
      </c>
      <c r="BV641" s="204">
        <v>0</v>
      </c>
      <c r="BW641" s="204">
        <v>0</v>
      </c>
      <c r="BX641" s="204">
        <v>0</v>
      </c>
      <c r="BY641" s="204">
        <v>0</v>
      </c>
      <c r="BZ641" s="204">
        <v>0</v>
      </c>
      <c r="CA641" s="204">
        <v>0</v>
      </c>
      <c r="CB641" s="204">
        <v>0</v>
      </c>
      <c r="CC641" s="205">
        <f t="shared" si="79"/>
        <v>10378.700000000001</v>
      </c>
      <c r="CD641" s="288"/>
      <c r="CE641" s="288"/>
      <c r="CF641" s="288"/>
      <c r="CG641" s="288"/>
      <c r="CH641" s="288"/>
      <c r="CI641" s="288"/>
    </row>
    <row r="642" spans="1:87" s="293" customFormat="1">
      <c r="A642" s="323"/>
      <c r="B642" s="322"/>
      <c r="C642" s="306"/>
      <c r="D642" s="306"/>
      <c r="E642" s="306"/>
      <c r="F642" s="324" t="s">
        <v>1494</v>
      </c>
      <c r="G642" s="325" t="s">
        <v>1495</v>
      </c>
      <c r="H642" s="204">
        <v>0</v>
      </c>
      <c r="I642" s="204">
        <v>0</v>
      </c>
      <c r="J642" s="204">
        <v>365000</v>
      </c>
      <c r="K642" s="204">
        <v>125000</v>
      </c>
      <c r="L642" s="204">
        <v>470000</v>
      </c>
      <c r="M642" s="204">
        <v>50000</v>
      </c>
      <c r="N642" s="204">
        <v>1235000</v>
      </c>
      <c r="O642" s="204">
        <v>0</v>
      </c>
      <c r="P642" s="204">
        <v>40000</v>
      </c>
      <c r="Q642" s="204">
        <v>0</v>
      </c>
      <c r="R642" s="204">
        <v>0</v>
      </c>
      <c r="S642" s="204">
        <v>125000</v>
      </c>
      <c r="T642" s="204">
        <v>160000</v>
      </c>
      <c r="U642" s="204">
        <v>195000</v>
      </c>
      <c r="V642" s="204">
        <v>0</v>
      </c>
      <c r="W642" s="204">
        <v>135000</v>
      </c>
      <c r="X642" s="204">
        <v>0</v>
      </c>
      <c r="Y642" s="204">
        <v>85000</v>
      </c>
      <c r="Z642" s="204">
        <v>0</v>
      </c>
      <c r="AA642" s="204">
        <v>0</v>
      </c>
      <c r="AB642" s="204">
        <v>50000</v>
      </c>
      <c r="AC642" s="204">
        <v>0</v>
      </c>
      <c r="AD642" s="204">
        <v>0</v>
      </c>
      <c r="AE642" s="204">
        <v>65000</v>
      </c>
      <c r="AF642" s="204">
        <v>0</v>
      </c>
      <c r="AG642" s="204">
        <v>0</v>
      </c>
      <c r="AH642" s="204">
        <v>15000</v>
      </c>
      <c r="AI642" s="204">
        <v>0</v>
      </c>
      <c r="AJ642" s="204">
        <v>445000</v>
      </c>
      <c r="AK642" s="204">
        <v>0</v>
      </c>
      <c r="AL642" s="204">
        <v>0</v>
      </c>
      <c r="AM642" s="204">
        <v>0</v>
      </c>
      <c r="AN642" s="204">
        <v>85000</v>
      </c>
      <c r="AO642" s="204">
        <v>0</v>
      </c>
      <c r="AP642" s="204">
        <v>65000</v>
      </c>
      <c r="AQ642" s="204">
        <v>45000</v>
      </c>
      <c r="AR642" s="204">
        <v>90000</v>
      </c>
      <c r="AS642" s="204">
        <v>85000</v>
      </c>
      <c r="AT642" s="204">
        <v>65000</v>
      </c>
      <c r="AU642" s="204">
        <v>300000</v>
      </c>
      <c r="AV642" s="204">
        <v>0</v>
      </c>
      <c r="AW642" s="204">
        <v>0</v>
      </c>
      <c r="AX642" s="204">
        <v>50000</v>
      </c>
      <c r="AY642" s="204">
        <v>35000</v>
      </c>
      <c r="AZ642" s="204">
        <v>0</v>
      </c>
      <c r="BA642" s="204">
        <v>0</v>
      </c>
      <c r="BB642" s="204">
        <v>0</v>
      </c>
      <c r="BC642" s="204">
        <v>95000</v>
      </c>
      <c r="BD642" s="204">
        <v>85000</v>
      </c>
      <c r="BE642" s="204">
        <v>550000</v>
      </c>
      <c r="BF642" s="204">
        <v>70000</v>
      </c>
      <c r="BG642" s="204">
        <v>50000</v>
      </c>
      <c r="BH642" s="204">
        <v>140000</v>
      </c>
      <c r="BI642" s="204">
        <v>80000</v>
      </c>
      <c r="BJ642" s="204">
        <v>85000</v>
      </c>
      <c r="BK642" s="204">
        <v>40000</v>
      </c>
      <c r="BL642" s="204">
        <v>35000</v>
      </c>
      <c r="BM642" s="204">
        <v>754000</v>
      </c>
      <c r="BN642" s="204">
        <v>0</v>
      </c>
      <c r="BO642" s="204">
        <v>90000</v>
      </c>
      <c r="BP642" s="204">
        <v>0</v>
      </c>
      <c r="BQ642" s="204">
        <v>0</v>
      </c>
      <c r="BR642" s="204">
        <v>70000</v>
      </c>
      <c r="BS642" s="204">
        <v>120000</v>
      </c>
      <c r="BT642" s="204">
        <v>415000</v>
      </c>
      <c r="BU642" s="204">
        <v>95000</v>
      </c>
      <c r="BV642" s="204">
        <v>100000</v>
      </c>
      <c r="BW642" s="204">
        <v>105000</v>
      </c>
      <c r="BX642" s="204">
        <v>115000</v>
      </c>
      <c r="BY642" s="204">
        <v>280000</v>
      </c>
      <c r="BZ642" s="204">
        <v>75000</v>
      </c>
      <c r="CA642" s="204">
        <v>60000</v>
      </c>
      <c r="CB642" s="204">
        <v>35000</v>
      </c>
      <c r="CC642" s="205">
        <f t="shared" si="79"/>
        <v>7924000</v>
      </c>
      <c r="CD642" s="288"/>
      <c r="CE642" s="288"/>
      <c r="CF642" s="288"/>
      <c r="CG642" s="288"/>
      <c r="CH642" s="288"/>
      <c r="CI642" s="288"/>
    </row>
    <row r="643" spans="1:87" s="293" customFormat="1">
      <c r="A643" s="323"/>
      <c r="B643" s="322"/>
      <c r="C643" s="306"/>
      <c r="D643" s="306"/>
      <c r="E643" s="306"/>
      <c r="F643" s="324" t="s">
        <v>1496</v>
      </c>
      <c r="G643" s="325" t="s">
        <v>1497</v>
      </c>
      <c r="H643" s="204">
        <v>10095338.939999999</v>
      </c>
      <c r="I643" s="204">
        <v>0</v>
      </c>
      <c r="J643" s="204">
        <v>2870000</v>
      </c>
      <c r="K643" s="204">
        <v>236000</v>
      </c>
      <c r="L643" s="204">
        <v>1400000</v>
      </c>
      <c r="M643" s="204">
        <v>600000</v>
      </c>
      <c r="N643" s="204">
        <v>13000000</v>
      </c>
      <c r="O643" s="204">
        <v>5192748</v>
      </c>
      <c r="P643" s="204">
        <v>718718</v>
      </c>
      <c r="Q643" s="204">
        <v>8200000</v>
      </c>
      <c r="R643" s="204">
        <v>648000</v>
      </c>
      <c r="S643" s="204">
        <v>1832150</v>
      </c>
      <c r="T643" s="204">
        <v>3090000</v>
      </c>
      <c r="U643" s="204">
        <v>3862357.39</v>
      </c>
      <c r="V643" s="204">
        <v>591102.5</v>
      </c>
      <c r="W643" s="204">
        <v>1898222.55</v>
      </c>
      <c r="X643" s="204">
        <v>1070152.23</v>
      </c>
      <c r="Y643" s="204">
        <v>901443.5</v>
      </c>
      <c r="Z643" s="204">
        <v>0</v>
      </c>
      <c r="AA643" s="204">
        <v>0</v>
      </c>
      <c r="AB643" s="204">
        <v>518150</v>
      </c>
      <c r="AC643" s="204">
        <v>0</v>
      </c>
      <c r="AD643" s="204">
        <v>0</v>
      </c>
      <c r="AE643" s="204">
        <v>1215192</v>
      </c>
      <c r="AF643" s="204">
        <v>1400000</v>
      </c>
      <c r="AG643" s="204">
        <v>528322.5</v>
      </c>
      <c r="AH643" s="204">
        <v>97528</v>
      </c>
      <c r="AI643" s="204">
        <v>12381332.5</v>
      </c>
      <c r="AJ643" s="204">
        <v>800000</v>
      </c>
      <c r="AK643" s="204">
        <v>286149.5</v>
      </c>
      <c r="AL643" s="204">
        <v>516600</v>
      </c>
      <c r="AM643" s="204">
        <v>0</v>
      </c>
      <c r="AN643" s="204">
        <v>880000</v>
      </c>
      <c r="AO643" s="204">
        <v>502000</v>
      </c>
      <c r="AP643" s="204">
        <v>573597.5</v>
      </c>
      <c r="AQ643" s="204">
        <v>206871</v>
      </c>
      <c r="AR643" s="204">
        <v>755000</v>
      </c>
      <c r="AS643" s="204">
        <v>708351</v>
      </c>
      <c r="AT643" s="204">
        <v>489735</v>
      </c>
      <c r="AU643" s="204">
        <v>4450000</v>
      </c>
      <c r="AV643" s="204">
        <v>150000</v>
      </c>
      <c r="AW643" s="204">
        <v>0</v>
      </c>
      <c r="AX643" s="204">
        <v>682598</v>
      </c>
      <c r="AY643" s="204">
        <v>324160</v>
      </c>
      <c r="AZ643" s="204">
        <v>0</v>
      </c>
      <c r="BA643" s="204">
        <v>400000</v>
      </c>
      <c r="BB643" s="204">
        <v>10034095.5</v>
      </c>
      <c r="BC643" s="204">
        <v>0</v>
      </c>
      <c r="BD643" s="204">
        <v>882383.5</v>
      </c>
      <c r="BE643" s="204">
        <v>1300000</v>
      </c>
      <c r="BF643" s="204">
        <v>0</v>
      </c>
      <c r="BG643" s="204">
        <v>774888</v>
      </c>
      <c r="BH643" s="204">
        <v>2431942</v>
      </c>
      <c r="BI643" s="204">
        <v>1690756</v>
      </c>
      <c r="BJ643" s="204">
        <v>776407</v>
      </c>
      <c r="BK643" s="204">
        <v>534245</v>
      </c>
      <c r="BL643" s="204">
        <v>266736</v>
      </c>
      <c r="BM643" s="204">
        <v>6550000</v>
      </c>
      <c r="BN643" s="204">
        <v>0</v>
      </c>
      <c r="BO643" s="204">
        <v>774372.5</v>
      </c>
      <c r="BP643" s="204">
        <v>0</v>
      </c>
      <c r="BQ643" s="204">
        <v>101120</v>
      </c>
      <c r="BR643" s="204">
        <v>941478</v>
      </c>
      <c r="BS643" s="204">
        <v>483734</v>
      </c>
      <c r="BT643" s="204">
        <v>7989612.5</v>
      </c>
      <c r="BU643" s="204">
        <v>515590</v>
      </c>
      <c r="BV643" s="204">
        <v>549155</v>
      </c>
      <c r="BW643" s="204">
        <v>1034890</v>
      </c>
      <c r="BX643" s="204">
        <v>823368</v>
      </c>
      <c r="BY643" s="204">
        <v>2628910</v>
      </c>
      <c r="BZ643" s="204">
        <v>656310</v>
      </c>
      <c r="CA643" s="204">
        <v>375598</v>
      </c>
      <c r="CB643" s="204">
        <v>456580</v>
      </c>
      <c r="CC643" s="205">
        <f t="shared" si="79"/>
        <v>126643991.10999998</v>
      </c>
      <c r="CD643" s="288"/>
      <c r="CE643" s="288"/>
      <c r="CF643" s="288"/>
      <c r="CG643" s="288"/>
      <c r="CH643" s="288"/>
      <c r="CI643" s="288"/>
    </row>
    <row r="644" spans="1:87" s="293" customFormat="1">
      <c r="A644" s="323"/>
      <c r="B644" s="322"/>
      <c r="C644" s="306"/>
      <c r="D644" s="306"/>
      <c r="E644" s="306"/>
      <c r="F644" s="324" t="s">
        <v>1498</v>
      </c>
      <c r="G644" s="325" t="s">
        <v>1499</v>
      </c>
      <c r="H644" s="204">
        <v>802458.43</v>
      </c>
      <c r="I644" s="204">
        <v>0</v>
      </c>
      <c r="J644" s="204">
        <v>275000</v>
      </c>
      <c r="K644" s="204">
        <v>1576000</v>
      </c>
      <c r="L644" s="204">
        <v>73000</v>
      </c>
      <c r="M644" s="204">
        <v>0</v>
      </c>
      <c r="N644" s="204">
        <v>3500000</v>
      </c>
      <c r="O644" s="204">
        <v>0</v>
      </c>
      <c r="P644" s="204">
        <v>58570</v>
      </c>
      <c r="Q644" s="204">
        <v>0</v>
      </c>
      <c r="R644" s="204">
        <v>50000</v>
      </c>
      <c r="S644" s="204">
        <v>527386</v>
      </c>
      <c r="T644" s="204">
        <v>405000</v>
      </c>
      <c r="U644" s="204">
        <v>287735</v>
      </c>
      <c r="V644" s="204">
        <v>4810</v>
      </c>
      <c r="W644" s="204">
        <v>0</v>
      </c>
      <c r="X644" s="204">
        <v>5300</v>
      </c>
      <c r="Y644" s="204">
        <v>140449</v>
      </c>
      <c r="Z644" s="204">
        <v>0</v>
      </c>
      <c r="AA644" s="204">
        <v>0</v>
      </c>
      <c r="AB644" s="204">
        <v>25068</v>
      </c>
      <c r="AC644" s="204">
        <v>0</v>
      </c>
      <c r="AD644" s="204">
        <v>0</v>
      </c>
      <c r="AE644" s="204">
        <v>0</v>
      </c>
      <c r="AF644" s="204">
        <v>200000</v>
      </c>
      <c r="AG644" s="204">
        <v>18780</v>
      </c>
      <c r="AH644" s="204">
        <v>10512</v>
      </c>
      <c r="AI644" s="204">
        <v>961871</v>
      </c>
      <c r="AJ644" s="204">
        <v>70000</v>
      </c>
      <c r="AK644" s="204">
        <v>0</v>
      </c>
      <c r="AL644" s="204">
        <v>19185</v>
      </c>
      <c r="AM644" s="204">
        <v>0</v>
      </c>
      <c r="AN644" s="204">
        <v>42000</v>
      </c>
      <c r="AO644" s="204">
        <v>100000</v>
      </c>
      <c r="AP644" s="204">
        <v>10335</v>
      </c>
      <c r="AQ644" s="204">
        <v>227253</v>
      </c>
      <c r="AR644" s="204">
        <v>50000</v>
      </c>
      <c r="AS644" s="204">
        <v>29016</v>
      </c>
      <c r="AT644" s="204">
        <v>22039</v>
      </c>
      <c r="AU644" s="204">
        <v>480000</v>
      </c>
      <c r="AV644" s="204">
        <v>180000</v>
      </c>
      <c r="AW644" s="204">
        <v>0</v>
      </c>
      <c r="AX644" s="204">
        <v>11196</v>
      </c>
      <c r="AY644" s="204">
        <v>19999</v>
      </c>
      <c r="AZ644" s="204">
        <v>0</v>
      </c>
      <c r="BA644" s="204">
        <v>10000</v>
      </c>
      <c r="BB644" s="204">
        <v>0</v>
      </c>
      <c r="BC644" s="204">
        <v>0</v>
      </c>
      <c r="BD644" s="204">
        <v>0</v>
      </c>
      <c r="BE644" s="204">
        <v>0</v>
      </c>
      <c r="BF644" s="204">
        <v>0</v>
      </c>
      <c r="BG644" s="204">
        <v>0</v>
      </c>
      <c r="BH644" s="204">
        <v>67211</v>
      </c>
      <c r="BI644" s="204">
        <v>0</v>
      </c>
      <c r="BJ644" s="204">
        <v>141810</v>
      </c>
      <c r="BK644" s="204">
        <v>2520</v>
      </c>
      <c r="BL644" s="204">
        <v>0</v>
      </c>
      <c r="BM644" s="204">
        <v>950000</v>
      </c>
      <c r="BN644" s="204">
        <v>0</v>
      </c>
      <c r="BO644" s="204">
        <v>0</v>
      </c>
      <c r="BP644" s="204">
        <v>0</v>
      </c>
      <c r="BQ644" s="204">
        <v>0</v>
      </c>
      <c r="BR644" s="204">
        <v>178260</v>
      </c>
      <c r="BS644" s="204">
        <v>0</v>
      </c>
      <c r="BT644" s="204">
        <v>436687.5</v>
      </c>
      <c r="BU644" s="204">
        <v>97380</v>
      </c>
      <c r="BV644" s="204">
        <v>111707.5</v>
      </c>
      <c r="BW644" s="204">
        <v>177960</v>
      </c>
      <c r="BX644" s="204">
        <v>79185</v>
      </c>
      <c r="BY644" s="204">
        <v>123980</v>
      </c>
      <c r="BZ644" s="204">
        <v>115955</v>
      </c>
      <c r="CA644" s="204">
        <v>166416</v>
      </c>
      <c r="CB644" s="204">
        <v>0</v>
      </c>
      <c r="CC644" s="205">
        <f t="shared" si="79"/>
        <v>12842034.43</v>
      </c>
      <c r="CD644" s="288"/>
      <c r="CE644" s="288"/>
      <c r="CF644" s="288"/>
      <c r="CG644" s="288"/>
      <c r="CH644" s="288"/>
      <c r="CI644" s="288"/>
    </row>
    <row r="645" spans="1:87" s="293" customFormat="1">
      <c r="A645" s="323"/>
      <c r="B645" s="322"/>
      <c r="C645" s="306"/>
      <c r="D645" s="306"/>
      <c r="E645" s="306"/>
      <c r="F645" s="324" t="s">
        <v>1500</v>
      </c>
      <c r="G645" s="325" t="s">
        <v>1501</v>
      </c>
      <c r="H645" s="204">
        <v>0</v>
      </c>
      <c r="I645" s="204">
        <v>0</v>
      </c>
      <c r="J645" s="204">
        <v>0</v>
      </c>
      <c r="K645" s="204">
        <v>28500</v>
      </c>
      <c r="L645" s="204">
        <v>0</v>
      </c>
      <c r="M645" s="204">
        <v>0</v>
      </c>
      <c r="N645" s="204">
        <v>0</v>
      </c>
      <c r="O645" s="204">
        <v>0</v>
      </c>
      <c r="P645" s="204">
        <v>6562</v>
      </c>
      <c r="Q645" s="204">
        <v>0</v>
      </c>
      <c r="R645" s="204">
        <v>0</v>
      </c>
      <c r="S645" s="204">
        <v>0</v>
      </c>
      <c r="T645" s="204">
        <v>40000</v>
      </c>
      <c r="U645" s="204">
        <v>11000</v>
      </c>
      <c r="V645" s="204">
        <v>0</v>
      </c>
      <c r="W645" s="204">
        <v>19016.16</v>
      </c>
      <c r="X645" s="204">
        <v>0</v>
      </c>
      <c r="Y645" s="204">
        <v>0</v>
      </c>
      <c r="Z645" s="204">
        <v>0</v>
      </c>
      <c r="AA645" s="204">
        <v>0</v>
      </c>
      <c r="AB645" s="204">
        <v>20500</v>
      </c>
      <c r="AC645" s="204">
        <v>0</v>
      </c>
      <c r="AD645" s="204">
        <v>0</v>
      </c>
      <c r="AE645" s="204">
        <v>8000</v>
      </c>
      <c r="AF645" s="204">
        <v>0</v>
      </c>
      <c r="AG645" s="204">
        <v>0</v>
      </c>
      <c r="AH645" s="204">
        <v>0</v>
      </c>
      <c r="AI645" s="204">
        <v>0</v>
      </c>
      <c r="AJ645" s="204">
        <v>1000</v>
      </c>
      <c r="AK645" s="204">
        <v>0</v>
      </c>
      <c r="AL645" s="204">
        <v>0</v>
      </c>
      <c r="AM645" s="204">
        <v>0</v>
      </c>
      <c r="AN645" s="204">
        <v>0</v>
      </c>
      <c r="AO645" s="204">
        <v>0</v>
      </c>
      <c r="AP645" s="204">
        <v>0</v>
      </c>
      <c r="AQ645" s="204">
        <v>0</v>
      </c>
      <c r="AR645" s="204">
        <v>0</v>
      </c>
      <c r="AS645" s="204">
        <v>0</v>
      </c>
      <c r="AT645" s="204">
        <v>0</v>
      </c>
      <c r="AU645" s="204">
        <v>0</v>
      </c>
      <c r="AV645" s="204">
        <v>0</v>
      </c>
      <c r="AW645" s="204">
        <v>0</v>
      </c>
      <c r="AX645" s="204">
        <v>0</v>
      </c>
      <c r="AY645" s="204">
        <v>0</v>
      </c>
      <c r="AZ645" s="204">
        <v>0</v>
      </c>
      <c r="BA645" s="204">
        <v>0</v>
      </c>
      <c r="BB645" s="204">
        <v>0</v>
      </c>
      <c r="BC645" s="204">
        <v>18000</v>
      </c>
      <c r="BD645" s="204">
        <v>0</v>
      </c>
      <c r="BE645" s="204">
        <v>3774</v>
      </c>
      <c r="BF645" s="204">
        <v>0</v>
      </c>
      <c r="BG645" s="204">
        <v>0</v>
      </c>
      <c r="BH645" s="204">
        <v>22500.000100000001</v>
      </c>
      <c r="BI645" s="204">
        <v>0</v>
      </c>
      <c r="BJ645" s="204">
        <v>7500</v>
      </c>
      <c r="BK645" s="204">
        <v>0</v>
      </c>
      <c r="BL645" s="204">
        <v>741</v>
      </c>
      <c r="BM645" s="204">
        <v>200000</v>
      </c>
      <c r="BN645" s="204">
        <v>9677382</v>
      </c>
      <c r="BO645" s="204">
        <v>0</v>
      </c>
      <c r="BP645" s="204">
        <v>0</v>
      </c>
      <c r="BQ645" s="204">
        <v>0</v>
      </c>
      <c r="BR645" s="204">
        <v>0</v>
      </c>
      <c r="BS645" s="204">
        <v>0</v>
      </c>
      <c r="BT645" s="204">
        <v>0</v>
      </c>
      <c r="BU645" s="204">
        <v>0</v>
      </c>
      <c r="BV645" s="204">
        <v>20500</v>
      </c>
      <c r="BW645" s="204">
        <v>0</v>
      </c>
      <c r="BX645" s="204">
        <v>0</v>
      </c>
      <c r="BY645" s="204">
        <v>0</v>
      </c>
      <c r="BZ645" s="204">
        <v>0</v>
      </c>
      <c r="CA645" s="204">
        <v>21000</v>
      </c>
      <c r="CB645" s="204">
        <v>40500</v>
      </c>
      <c r="CC645" s="205">
        <f t="shared" si="79"/>
        <v>10146475.1601</v>
      </c>
      <c r="CD645" s="288"/>
      <c r="CE645" s="288"/>
      <c r="CF645" s="288"/>
      <c r="CG645" s="288"/>
      <c r="CH645" s="288"/>
      <c r="CI645" s="288"/>
    </row>
    <row r="646" spans="1:87" s="293" customFormat="1">
      <c r="A646" s="323"/>
      <c r="B646" s="322"/>
      <c r="C646" s="306"/>
      <c r="D646" s="306"/>
      <c r="E646" s="306"/>
      <c r="F646" s="324" t="s">
        <v>1502</v>
      </c>
      <c r="G646" s="325" t="s">
        <v>1503</v>
      </c>
      <c r="H646" s="204">
        <v>4498442.6100000003</v>
      </c>
      <c r="I646" s="204">
        <v>0</v>
      </c>
      <c r="J646" s="204">
        <v>1614123.97</v>
      </c>
      <c r="K646" s="204">
        <v>0</v>
      </c>
      <c r="L646" s="204">
        <v>0</v>
      </c>
      <c r="M646" s="204">
        <v>0</v>
      </c>
      <c r="N646" s="204">
        <v>119389238</v>
      </c>
      <c r="O646" s="204">
        <v>4710842.42</v>
      </c>
      <c r="P646" s="204">
        <v>0</v>
      </c>
      <c r="Q646" s="204">
        <v>2600000</v>
      </c>
      <c r="R646" s="204">
        <v>0</v>
      </c>
      <c r="S646" s="204">
        <v>3560366.12</v>
      </c>
      <c r="T646" s="204">
        <v>1618836</v>
      </c>
      <c r="U646" s="204">
        <v>3970917.5</v>
      </c>
      <c r="V646" s="204">
        <v>0</v>
      </c>
      <c r="W646" s="204">
        <v>1994961.57</v>
      </c>
      <c r="X646" s="204">
        <v>0</v>
      </c>
      <c r="Y646" s="204">
        <v>0</v>
      </c>
      <c r="Z646" s="204">
        <v>0</v>
      </c>
      <c r="AA646" s="204">
        <v>0</v>
      </c>
      <c r="AB646" s="204">
        <v>774000</v>
      </c>
      <c r="AC646" s="204">
        <v>5467185.3099999996</v>
      </c>
      <c r="AD646" s="204">
        <v>0</v>
      </c>
      <c r="AE646" s="204">
        <v>935000</v>
      </c>
      <c r="AF646" s="204">
        <v>2767000</v>
      </c>
      <c r="AG646" s="204">
        <v>1194235.8600000001</v>
      </c>
      <c r="AH646" s="204">
        <v>0</v>
      </c>
      <c r="AI646" s="204">
        <v>0</v>
      </c>
      <c r="AJ646" s="204">
        <v>0</v>
      </c>
      <c r="AK646" s="204">
        <v>0</v>
      </c>
      <c r="AL646" s="204">
        <v>0</v>
      </c>
      <c r="AM646" s="204">
        <v>0</v>
      </c>
      <c r="AN646" s="204">
        <v>0</v>
      </c>
      <c r="AO646" s="204">
        <v>0</v>
      </c>
      <c r="AP646" s="204">
        <v>0</v>
      </c>
      <c r="AQ646" s="204">
        <v>0</v>
      </c>
      <c r="AR646" s="204">
        <v>0</v>
      </c>
      <c r="AS646" s="204">
        <v>0</v>
      </c>
      <c r="AT646" s="204">
        <v>0</v>
      </c>
      <c r="AU646" s="204">
        <v>2720565</v>
      </c>
      <c r="AV646" s="204">
        <v>0</v>
      </c>
      <c r="AW646" s="204">
        <v>0</v>
      </c>
      <c r="AX646" s="204">
        <v>0</v>
      </c>
      <c r="AY646" s="204">
        <v>0</v>
      </c>
      <c r="AZ646" s="204">
        <v>0</v>
      </c>
      <c r="BA646" s="204">
        <v>0</v>
      </c>
      <c r="BB646" s="204">
        <v>26329026.629999999</v>
      </c>
      <c r="BC646" s="204">
        <v>469602</v>
      </c>
      <c r="BD646" s="204">
        <v>392100</v>
      </c>
      <c r="BE646" s="204">
        <v>0</v>
      </c>
      <c r="BF646" s="204">
        <v>0</v>
      </c>
      <c r="BG646" s="204">
        <v>0</v>
      </c>
      <c r="BH646" s="204">
        <v>676881</v>
      </c>
      <c r="BI646" s="204">
        <v>0</v>
      </c>
      <c r="BJ646" s="204">
        <v>0</v>
      </c>
      <c r="BK646" s="204">
        <v>0</v>
      </c>
      <c r="BL646" s="204">
        <v>0</v>
      </c>
      <c r="BM646" s="204">
        <v>39264717.75</v>
      </c>
      <c r="BN646" s="204">
        <v>0</v>
      </c>
      <c r="BO646" s="204">
        <v>0</v>
      </c>
      <c r="BP646" s="204">
        <v>0</v>
      </c>
      <c r="BQ646" s="204">
        <v>0</v>
      </c>
      <c r="BR646" s="204">
        <v>0</v>
      </c>
      <c r="BS646" s="204">
        <v>0</v>
      </c>
      <c r="BT646" s="204">
        <v>2231250</v>
      </c>
      <c r="BU646" s="204">
        <v>0</v>
      </c>
      <c r="BV646" s="204">
        <v>0</v>
      </c>
      <c r="BW646" s="204">
        <v>0</v>
      </c>
      <c r="BX646" s="204">
        <v>0</v>
      </c>
      <c r="BY646" s="204">
        <v>0</v>
      </c>
      <c r="BZ646" s="204">
        <v>0</v>
      </c>
      <c r="CA646" s="204">
        <v>0</v>
      </c>
      <c r="CB646" s="204">
        <v>0</v>
      </c>
      <c r="CC646" s="205">
        <f t="shared" si="79"/>
        <v>227179291.74000001</v>
      </c>
      <c r="CD646" s="288"/>
      <c r="CE646" s="288"/>
      <c r="CF646" s="288"/>
      <c r="CG646" s="288"/>
      <c r="CH646" s="288"/>
      <c r="CI646" s="288"/>
    </row>
    <row r="647" spans="1:87" s="293" customFormat="1">
      <c r="A647" s="323"/>
      <c r="B647" s="322"/>
      <c r="C647" s="306"/>
      <c r="D647" s="306"/>
      <c r="E647" s="306"/>
      <c r="F647" s="324" t="s">
        <v>1504</v>
      </c>
      <c r="G647" s="325" t="s">
        <v>1505</v>
      </c>
      <c r="H647" s="204">
        <v>0</v>
      </c>
      <c r="I647" s="204">
        <v>0</v>
      </c>
      <c r="J647" s="204">
        <v>7038400</v>
      </c>
      <c r="K647" s="204">
        <v>2498000</v>
      </c>
      <c r="L647" s="204">
        <v>3250000</v>
      </c>
      <c r="M647" s="204">
        <v>1232100</v>
      </c>
      <c r="N647" s="204">
        <v>0</v>
      </c>
      <c r="O647" s="204">
        <v>2730041.63</v>
      </c>
      <c r="P647" s="204">
        <v>856500</v>
      </c>
      <c r="Q647" s="204">
        <v>0</v>
      </c>
      <c r="R647" s="204">
        <v>4149900</v>
      </c>
      <c r="S647" s="204">
        <v>4036034</v>
      </c>
      <c r="T647" s="204">
        <v>5019300</v>
      </c>
      <c r="U647" s="204">
        <v>1377900</v>
      </c>
      <c r="V647" s="204">
        <v>218500</v>
      </c>
      <c r="W647" s="204">
        <v>0</v>
      </c>
      <c r="X647" s="204">
        <v>1189100</v>
      </c>
      <c r="Y647" s="204">
        <v>406387</v>
      </c>
      <c r="Z647" s="204">
        <v>0</v>
      </c>
      <c r="AA647" s="204">
        <v>14063208</v>
      </c>
      <c r="AB647" s="204">
        <v>954800</v>
      </c>
      <c r="AC647" s="204">
        <v>0</v>
      </c>
      <c r="AD647" s="204">
        <v>4701300</v>
      </c>
      <c r="AE647" s="204">
        <v>1626000</v>
      </c>
      <c r="AF647" s="204">
        <v>4609481</v>
      </c>
      <c r="AG647" s="204">
        <v>7901533</v>
      </c>
      <c r="AH647" s="204">
        <v>0</v>
      </c>
      <c r="AI647" s="204">
        <v>0</v>
      </c>
      <c r="AJ647" s="204">
        <v>622600</v>
      </c>
      <c r="AK647" s="204">
        <v>927676</v>
      </c>
      <c r="AL647" s="204">
        <v>1801500</v>
      </c>
      <c r="AM647" s="204">
        <v>338600</v>
      </c>
      <c r="AN647" s="204">
        <v>1034800</v>
      </c>
      <c r="AO647" s="204">
        <v>877400</v>
      </c>
      <c r="AP647" s="204">
        <v>1902200</v>
      </c>
      <c r="AQ647" s="204">
        <v>1634000</v>
      </c>
      <c r="AR647" s="204">
        <v>842200</v>
      </c>
      <c r="AS647" s="204">
        <v>1290700</v>
      </c>
      <c r="AT647" s="204">
        <v>335000</v>
      </c>
      <c r="AU647" s="204">
        <v>0</v>
      </c>
      <c r="AV647" s="204">
        <v>392000</v>
      </c>
      <c r="AW647" s="204">
        <v>1010600</v>
      </c>
      <c r="AX647" s="204">
        <v>809900</v>
      </c>
      <c r="AY647" s="204">
        <v>1762600</v>
      </c>
      <c r="AZ647" s="204">
        <v>570600</v>
      </c>
      <c r="BA647" s="204">
        <v>582600</v>
      </c>
      <c r="BB647" s="204">
        <v>0</v>
      </c>
      <c r="BC647" s="204">
        <v>838200</v>
      </c>
      <c r="BD647" s="204">
        <v>1059700</v>
      </c>
      <c r="BE647" s="204">
        <v>630100</v>
      </c>
      <c r="BF647" s="204">
        <v>1260200</v>
      </c>
      <c r="BG647" s="204">
        <v>559900</v>
      </c>
      <c r="BH647" s="204">
        <v>2621400</v>
      </c>
      <c r="BI647" s="204">
        <v>5368500</v>
      </c>
      <c r="BJ647" s="204">
        <v>1119800</v>
      </c>
      <c r="BK647" s="204">
        <v>939300</v>
      </c>
      <c r="BL647" s="204">
        <v>825700</v>
      </c>
      <c r="BM647" s="204">
        <v>0</v>
      </c>
      <c r="BN647" s="204">
        <v>373175.08</v>
      </c>
      <c r="BO647" s="204">
        <v>2773026.57</v>
      </c>
      <c r="BP647" s="204">
        <v>954600</v>
      </c>
      <c r="BQ647" s="204">
        <v>1368638.5</v>
      </c>
      <c r="BR647" s="204">
        <v>3239100</v>
      </c>
      <c r="BS647" s="204">
        <v>311500</v>
      </c>
      <c r="BT647" s="204">
        <v>0</v>
      </c>
      <c r="BU647" s="204">
        <v>1525057</v>
      </c>
      <c r="BV647" s="204">
        <v>1830900</v>
      </c>
      <c r="BW647" s="204">
        <v>4137900</v>
      </c>
      <c r="BX647" s="204">
        <v>3845800</v>
      </c>
      <c r="BY647" s="204">
        <v>6037800</v>
      </c>
      <c r="BZ647" s="204">
        <v>487300</v>
      </c>
      <c r="CA647" s="204">
        <v>1966034</v>
      </c>
      <c r="CB647" s="204">
        <v>892400</v>
      </c>
      <c r="CC647" s="205">
        <f t="shared" si="79"/>
        <v>129559491.77999999</v>
      </c>
      <c r="CD647" s="288"/>
      <c r="CE647" s="288"/>
      <c r="CF647" s="288"/>
      <c r="CG647" s="288"/>
      <c r="CH647" s="288"/>
      <c r="CI647" s="288"/>
    </row>
    <row r="648" spans="1:87" s="293" customFormat="1">
      <c r="A648" s="323"/>
      <c r="B648" s="322"/>
      <c r="C648" s="306"/>
      <c r="D648" s="306"/>
      <c r="E648" s="306"/>
      <c r="F648" s="324" t="s">
        <v>1506</v>
      </c>
      <c r="G648" s="325" t="s">
        <v>1507</v>
      </c>
      <c r="H648" s="204">
        <v>1008600</v>
      </c>
      <c r="I648" s="204">
        <v>0</v>
      </c>
      <c r="J648" s="204">
        <v>451000</v>
      </c>
      <c r="K648" s="204">
        <v>0</v>
      </c>
      <c r="L648" s="204">
        <v>0</v>
      </c>
      <c r="M648" s="204">
        <v>0</v>
      </c>
      <c r="N648" s="204">
        <v>0</v>
      </c>
      <c r="O648" s="204">
        <v>0</v>
      </c>
      <c r="P648" s="204">
        <v>0</v>
      </c>
      <c r="Q648" s="204">
        <v>0</v>
      </c>
      <c r="R648" s="204">
        <v>15000</v>
      </c>
      <c r="S648" s="204">
        <v>0</v>
      </c>
      <c r="T648" s="204">
        <v>0</v>
      </c>
      <c r="U648" s="204">
        <v>41280</v>
      </c>
      <c r="V648" s="204">
        <v>0</v>
      </c>
      <c r="W648" s="204">
        <v>0</v>
      </c>
      <c r="X648" s="204">
        <v>0</v>
      </c>
      <c r="Y648" s="204">
        <v>0</v>
      </c>
      <c r="Z648" s="204">
        <v>0</v>
      </c>
      <c r="AA648" s="204">
        <v>0</v>
      </c>
      <c r="AB648" s="204">
        <v>0</v>
      </c>
      <c r="AC648" s="204">
        <v>0</v>
      </c>
      <c r="AD648" s="204">
        <v>0</v>
      </c>
      <c r="AE648" s="204">
        <v>0</v>
      </c>
      <c r="AF648" s="204">
        <v>0</v>
      </c>
      <c r="AG648" s="204">
        <v>0</v>
      </c>
      <c r="AH648" s="204">
        <v>0</v>
      </c>
      <c r="AI648" s="204">
        <v>0</v>
      </c>
      <c r="AJ648" s="204">
        <v>74000</v>
      </c>
      <c r="AK648" s="204">
        <v>49320</v>
      </c>
      <c r="AL648" s="204">
        <v>0</v>
      </c>
      <c r="AM648" s="204">
        <v>0</v>
      </c>
      <c r="AN648" s="204">
        <v>22500</v>
      </c>
      <c r="AO648" s="204">
        <v>0</v>
      </c>
      <c r="AP648" s="204">
        <v>0</v>
      </c>
      <c r="AQ648" s="204">
        <v>46100</v>
      </c>
      <c r="AR648" s="204">
        <v>40000</v>
      </c>
      <c r="AS648" s="204">
        <v>0</v>
      </c>
      <c r="AT648" s="204">
        <v>0</v>
      </c>
      <c r="AU648" s="204">
        <v>10000</v>
      </c>
      <c r="AV648" s="204">
        <v>0</v>
      </c>
      <c r="AW648" s="204">
        <v>0</v>
      </c>
      <c r="AX648" s="204">
        <v>0</v>
      </c>
      <c r="AY648" s="204">
        <v>0</v>
      </c>
      <c r="AZ648" s="204">
        <v>98000</v>
      </c>
      <c r="BA648" s="204">
        <v>0</v>
      </c>
      <c r="BB648" s="204">
        <v>0</v>
      </c>
      <c r="BC648" s="204">
        <v>0</v>
      </c>
      <c r="BD648" s="204">
        <v>0</v>
      </c>
      <c r="BE648" s="204">
        <v>0</v>
      </c>
      <c r="BF648" s="204">
        <v>1180735</v>
      </c>
      <c r="BG648" s="204">
        <v>0</v>
      </c>
      <c r="BH648" s="204">
        <v>6300</v>
      </c>
      <c r="BI648" s="204">
        <v>0</v>
      </c>
      <c r="BJ648" s="204">
        <v>66843</v>
      </c>
      <c r="BK648" s="204">
        <v>0</v>
      </c>
      <c r="BL648" s="204">
        <v>26600</v>
      </c>
      <c r="BM648" s="204">
        <v>0</v>
      </c>
      <c r="BN648" s="204">
        <v>29271.9</v>
      </c>
      <c r="BO648" s="204">
        <v>95620</v>
      </c>
      <c r="BP648" s="204">
        <v>0</v>
      </c>
      <c r="BQ648" s="204">
        <v>0</v>
      </c>
      <c r="BR648" s="204">
        <v>0</v>
      </c>
      <c r="BS648" s="204">
        <v>0</v>
      </c>
      <c r="BT648" s="204">
        <v>108375</v>
      </c>
      <c r="BU648" s="204">
        <v>0</v>
      </c>
      <c r="BV648" s="204">
        <v>0</v>
      </c>
      <c r="BW648" s="204">
        <v>0</v>
      </c>
      <c r="BX648" s="204">
        <v>230090</v>
      </c>
      <c r="BY648" s="204">
        <v>0</v>
      </c>
      <c r="BZ648" s="204">
        <v>0</v>
      </c>
      <c r="CA648" s="204">
        <v>0</v>
      </c>
      <c r="CB648" s="204">
        <v>0</v>
      </c>
      <c r="CC648" s="205">
        <f t="shared" si="79"/>
        <v>3599634.9</v>
      </c>
      <c r="CD648" s="288"/>
      <c r="CE648" s="288"/>
      <c r="CF648" s="288"/>
      <c r="CG648" s="288"/>
      <c r="CH648" s="288"/>
      <c r="CI648" s="288"/>
    </row>
    <row r="649" spans="1:87" s="293" customFormat="1">
      <c r="A649" s="323"/>
      <c r="B649" s="322"/>
      <c r="C649" s="306"/>
      <c r="D649" s="306"/>
      <c r="E649" s="306"/>
      <c r="F649" s="324" t="s">
        <v>1508</v>
      </c>
      <c r="G649" s="325" t="s">
        <v>1471</v>
      </c>
      <c r="H649" s="204">
        <v>0</v>
      </c>
      <c r="I649" s="204">
        <v>0</v>
      </c>
      <c r="J649" s="204">
        <v>1323700</v>
      </c>
      <c r="K649" s="204">
        <v>372072.58</v>
      </c>
      <c r="L649" s="204">
        <v>377640.69</v>
      </c>
      <c r="M649" s="204">
        <v>159266.85999999999</v>
      </c>
      <c r="N649" s="204">
        <v>4470275.59</v>
      </c>
      <c r="O649" s="204">
        <v>60000</v>
      </c>
      <c r="P649" s="204">
        <v>767286</v>
      </c>
      <c r="Q649" s="204">
        <v>1520000</v>
      </c>
      <c r="R649" s="204">
        <v>378966.14</v>
      </c>
      <c r="S649" s="204">
        <v>1002438.77</v>
      </c>
      <c r="T649" s="204">
        <v>1210770.1100000001</v>
      </c>
      <c r="U649" s="204">
        <v>2042519.1</v>
      </c>
      <c r="V649" s="204">
        <v>116178.88</v>
      </c>
      <c r="W649" s="204">
        <v>782616.86</v>
      </c>
      <c r="X649" s="204">
        <v>951572.69</v>
      </c>
      <c r="Y649" s="204">
        <v>254540.43</v>
      </c>
      <c r="Z649" s="204">
        <v>0</v>
      </c>
      <c r="AA649" s="204">
        <v>3573635.18</v>
      </c>
      <c r="AB649" s="204">
        <v>2348.12</v>
      </c>
      <c r="AC649" s="204">
        <v>14927.11</v>
      </c>
      <c r="AD649" s="204">
        <v>236417.41</v>
      </c>
      <c r="AE649" s="204">
        <v>864689.44</v>
      </c>
      <c r="AF649" s="204">
        <v>385681.9</v>
      </c>
      <c r="AG649" s="204">
        <v>778400.19</v>
      </c>
      <c r="AH649" s="204">
        <v>0</v>
      </c>
      <c r="AI649" s="204">
        <v>536248.31999999995</v>
      </c>
      <c r="AJ649" s="204">
        <v>210639.3</v>
      </c>
      <c r="AK649" s="204">
        <v>252345.39</v>
      </c>
      <c r="AL649" s="204">
        <v>300984.12</v>
      </c>
      <c r="AM649" s="204">
        <v>4380.58</v>
      </c>
      <c r="AN649" s="204">
        <v>477394.75</v>
      </c>
      <c r="AO649" s="204">
        <v>459271.36</v>
      </c>
      <c r="AP649" s="204">
        <v>177219.29</v>
      </c>
      <c r="AQ649" s="204">
        <v>29296.82</v>
      </c>
      <c r="AR649" s="204">
        <v>197602.58</v>
      </c>
      <c r="AS649" s="204">
        <v>605084.43999999994</v>
      </c>
      <c r="AT649" s="204">
        <v>173824.73</v>
      </c>
      <c r="AU649" s="204">
        <v>1647435.72</v>
      </c>
      <c r="AV649" s="204">
        <v>105500</v>
      </c>
      <c r="AW649" s="204">
        <v>5688.13</v>
      </c>
      <c r="AX649" s="204">
        <v>210086.95</v>
      </c>
      <c r="AY649" s="204">
        <v>454032.5</v>
      </c>
      <c r="AZ649" s="204">
        <v>113141.08</v>
      </c>
      <c r="BA649" s="204">
        <v>113140.3</v>
      </c>
      <c r="BB649" s="204">
        <v>3564515.39</v>
      </c>
      <c r="BC649" s="204">
        <v>391079.57</v>
      </c>
      <c r="BD649" s="204">
        <v>452701.1</v>
      </c>
      <c r="BE649" s="204">
        <v>324459.40999999997</v>
      </c>
      <c r="BF649" s="204">
        <v>0</v>
      </c>
      <c r="BG649" s="204">
        <v>0</v>
      </c>
      <c r="BH649" s="204">
        <v>1110958.1198</v>
      </c>
      <c r="BI649" s="204">
        <v>996914.66</v>
      </c>
      <c r="BJ649" s="204">
        <v>442647.61</v>
      </c>
      <c r="BK649" s="204">
        <v>175142.82</v>
      </c>
      <c r="BL649" s="204">
        <v>0</v>
      </c>
      <c r="BM649" s="204">
        <v>0</v>
      </c>
      <c r="BN649" s="204">
        <v>1433130.42</v>
      </c>
      <c r="BO649" s="204">
        <v>0</v>
      </c>
      <c r="BP649" s="204">
        <v>14681.52</v>
      </c>
      <c r="BQ649" s="204">
        <v>203697.13</v>
      </c>
      <c r="BR649" s="204">
        <v>382953.44</v>
      </c>
      <c r="BS649" s="204">
        <v>198095.58</v>
      </c>
      <c r="BT649" s="204">
        <v>2190842.25</v>
      </c>
      <c r="BU649" s="204">
        <v>3782.47</v>
      </c>
      <c r="BV649" s="204">
        <v>196665.41</v>
      </c>
      <c r="BW649" s="204">
        <v>352085.92</v>
      </c>
      <c r="BX649" s="204">
        <v>435148.6</v>
      </c>
      <c r="BY649" s="204">
        <v>2425927.36</v>
      </c>
      <c r="BZ649" s="204">
        <v>309829.27</v>
      </c>
      <c r="CA649" s="204">
        <v>2617.2199999999998</v>
      </c>
      <c r="CB649" s="204">
        <v>204970.29</v>
      </c>
      <c r="CC649" s="205">
        <f t="shared" si="79"/>
        <v>43532105.969799995</v>
      </c>
      <c r="CD649" s="288"/>
      <c r="CE649" s="288"/>
      <c r="CF649" s="288"/>
      <c r="CG649" s="288"/>
      <c r="CH649" s="288"/>
      <c r="CI649" s="288"/>
    </row>
    <row r="650" spans="1:87" s="293" customFormat="1">
      <c r="A650" s="323"/>
      <c r="B650" s="322"/>
      <c r="C650" s="306"/>
      <c r="D650" s="306"/>
      <c r="E650" s="306"/>
      <c r="F650" s="324" t="s">
        <v>1509</v>
      </c>
      <c r="G650" s="325" t="s">
        <v>1510</v>
      </c>
      <c r="H650" s="204">
        <v>0</v>
      </c>
      <c r="I650" s="204">
        <v>0</v>
      </c>
      <c r="J650" s="204">
        <v>0</v>
      </c>
      <c r="K650" s="204">
        <v>0</v>
      </c>
      <c r="L650" s="204">
        <v>0</v>
      </c>
      <c r="M650" s="204">
        <v>0</v>
      </c>
      <c r="N650" s="204">
        <v>0</v>
      </c>
      <c r="O650" s="204">
        <v>0</v>
      </c>
      <c r="P650" s="204">
        <v>0</v>
      </c>
      <c r="Q650" s="204">
        <v>8300</v>
      </c>
      <c r="R650" s="204">
        <v>0</v>
      </c>
      <c r="S650" s="204">
        <v>0</v>
      </c>
      <c r="T650" s="204">
        <v>0</v>
      </c>
      <c r="U650" s="204">
        <v>0</v>
      </c>
      <c r="V650" s="204">
        <v>0</v>
      </c>
      <c r="W650" s="204">
        <v>0</v>
      </c>
      <c r="X650" s="204">
        <v>0</v>
      </c>
      <c r="Y650" s="204">
        <v>0</v>
      </c>
      <c r="Z650" s="204">
        <v>0</v>
      </c>
      <c r="AA650" s="204">
        <v>30745.9</v>
      </c>
      <c r="AB650" s="204">
        <v>0</v>
      </c>
      <c r="AC650" s="204">
        <v>0</v>
      </c>
      <c r="AD650" s="204">
        <v>121613</v>
      </c>
      <c r="AE650" s="204">
        <v>0</v>
      </c>
      <c r="AF650" s="204">
        <v>0</v>
      </c>
      <c r="AG650" s="204">
        <v>4800</v>
      </c>
      <c r="AH650" s="204">
        <v>0</v>
      </c>
      <c r="AI650" s="204">
        <v>0</v>
      </c>
      <c r="AJ650" s="204">
        <v>0</v>
      </c>
      <c r="AK650" s="204">
        <v>0</v>
      </c>
      <c r="AL650" s="204">
        <v>0</v>
      </c>
      <c r="AM650" s="204">
        <v>0</v>
      </c>
      <c r="AN650" s="204">
        <v>0</v>
      </c>
      <c r="AO650" s="204">
        <v>0</v>
      </c>
      <c r="AP650" s="204">
        <v>46220</v>
      </c>
      <c r="AQ650" s="204">
        <v>5900</v>
      </c>
      <c r="AR650" s="204">
        <v>0</v>
      </c>
      <c r="AS650" s="204">
        <v>201687</v>
      </c>
      <c r="AT650" s="204">
        <v>0</v>
      </c>
      <c r="AU650" s="204">
        <v>0</v>
      </c>
      <c r="AV650" s="204">
        <v>0</v>
      </c>
      <c r="AW650" s="204">
        <v>144650</v>
      </c>
      <c r="AX650" s="204">
        <v>2540</v>
      </c>
      <c r="AY650" s="204">
        <v>169100</v>
      </c>
      <c r="AZ650" s="204">
        <v>0</v>
      </c>
      <c r="BA650" s="204">
        <v>97856</v>
      </c>
      <c r="BB650" s="204">
        <v>0</v>
      </c>
      <c r="BC650" s="204">
        <v>0</v>
      </c>
      <c r="BD650" s="204">
        <v>0</v>
      </c>
      <c r="BE650" s="204">
        <v>0</v>
      </c>
      <c r="BF650" s="204">
        <v>0</v>
      </c>
      <c r="BG650" s="204">
        <v>0</v>
      </c>
      <c r="BH650" s="204">
        <v>0</v>
      </c>
      <c r="BI650" s="204">
        <v>0</v>
      </c>
      <c r="BJ650" s="204">
        <v>0</v>
      </c>
      <c r="BK650" s="204">
        <v>0</v>
      </c>
      <c r="BL650" s="204">
        <v>0</v>
      </c>
      <c r="BM650" s="204">
        <v>21372.25</v>
      </c>
      <c r="BN650" s="204">
        <v>5349.3</v>
      </c>
      <c r="BO650" s="204">
        <v>0</v>
      </c>
      <c r="BP650" s="204">
        <v>144695.56</v>
      </c>
      <c r="BQ650" s="204">
        <v>181313.68</v>
      </c>
      <c r="BR650" s="204">
        <v>0</v>
      </c>
      <c r="BS650" s="204">
        <v>78500</v>
      </c>
      <c r="BT650" s="204">
        <v>0</v>
      </c>
      <c r="BU650" s="204">
        <v>15522.48</v>
      </c>
      <c r="BV650" s="204">
        <v>0</v>
      </c>
      <c r="BW650" s="204">
        <v>0</v>
      </c>
      <c r="BX650" s="204">
        <v>9610</v>
      </c>
      <c r="BY650" s="204">
        <v>82600</v>
      </c>
      <c r="BZ650" s="204">
        <v>0</v>
      </c>
      <c r="CA650" s="204">
        <v>0</v>
      </c>
      <c r="CB650" s="204">
        <v>6400</v>
      </c>
      <c r="CC650" s="205">
        <f t="shared" si="79"/>
        <v>1378775.17</v>
      </c>
      <c r="CD650" s="288"/>
      <c r="CE650" s="288"/>
      <c r="CF650" s="288"/>
      <c r="CG650" s="288"/>
      <c r="CH650" s="288"/>
      <c r="CI650" s="288"/>
    </row>
    <row r="651" spans="1:87" s="293" customFormat="1">
      <c r="A651" s="323"/>
      <c r="B651" s="322"/>
      <c r="C651" s="306"/>
      <c r="D651" s="306"/>
      <c r="E651" s="306"/>
      <c r="F651" s="324" t="s">
        <v>1511</v>
      </c>
      <c r="G651" s="325" t="s">
        <v>1512</v>
      </c>
      <c r="H651" s="204">
        <v>0</v>
      </c>
      <c r="I651" s="204">
        <v>0</v>
      </c>
      <c r="J651" s="204">
        <v>1009000</v>
      </c>
      <c r="K651" s="204">
        <v>0</v>
      </c>
      <c r="L651" s="204">
        <v>0</v>
      </c>
      <c r="M651" s="204">
        <v>0</v>
      </c>
      <c r="N651" s="204">
        <v>0</v>
      </c>
      <c r="O651" s="204">
        <v>0</v>
      </c>
      <c r="P651" s="204">
        <v>0</v>
      </c>
      <c r="Q651" s="204">
        <v>2849500</v>
      </c>
      <c r="R651" s="204">
        <v>0</v>
      </c>
      <c r="S651" s="204">
        <v>0</v>
      </c>
      <c r="T651" s="204">
        <v>0</v>
      </c>
      <c r="U651" s="204">
        <v>0</v>
      </c>
      <c r="V651" s="204">
        <v>0</v>
      </c>
      <c r="W651" s="204">
        <v>0</v>
      </c>
      <c r="X651" s="204">
        <v>0</v>
      </c>
      <c r="Y651" s="204">
        <v>0</v>
      </c>
      <c r="Z651" s="204">
        <v>0</v>
      </c>
      <c r="AA651" s="204">
        <v>0</v>
      </c>
      <c r="AB651" s="204">
        <v>0</v>
      </c>
      <c r="AC651" s="204">
        <v>0</v>
      </c>
      <c r="AD651" s="204">
        <v>0</v>
      </c>
      <c r="AE651" s="204">
        <v>34569.800000000003</v>
      </c>
      <c r="AF651" s="204">
        <v>0</v>
      </c>
      <c r="AG651" s="204">
        <v>0</v>
      </c>
      <c r="AH651" s="204">
        <v>13082</v>
      </c>
      <c r="AI651" s="204">
        <v>170500</v>
      </c>
      <c r="AJ651" s="204">
        <v>0</v>
      </c>
      <c r="AK651" s="204">
        <v>54000</v>
      </c>
      <c r="AL651" s="204">
        <v>91530</v>
      </c>
      <c r="AM651" s="204">
        <v>39000</v>
      </c>
      <c r="AN651" s="204">
        <v>100000</v>
      </c>
      <c r="AO651" s="204">
        <v>210000</v>
      </c>
      <c r="AP651" s="204">
        <v>129500</v>
      </c>
      <c r="AQ651" s="204">
        <v>61500</v>
      </c>
      <c r="AR651" s="204">
        <v>333000</v>
      </c>
      <c r="AS651" s="204">
        <v>89500</v>
      </c>
      <c r="AT651" s="204">
        <v>104500</v>
      </c>
      <c r="AU651" s="204">
        <v>0</v>
      </c>
      <c r="AV651" s="204">
        <v>0</v>
      </c>
      <c r="AW651" s="204">
        <v>0</v>
      </c>
      <c r="AX651" s="204">
        <v>0</v>
      </c>
      <c r="AY651" s="204">
        <v>0</v>
      </c>
      <c r="AZ651" s="204">
        <v>0</v>
      </c>
      <c r="BA651" s="204">
        <v>1000</v>
      </c>
      <c r="BB651" s="204">
        <v>0</v>
      </c>
      <c r="BC651" s="204">
        <v>0</v>
      </c>
      <c r="BD651" s="204">
        <v>0</v>
      </c>
      <c r="BE651" s="204">
        <v>0</v>
      </c>
      <c r="BF651" s="204">
        <v>334382</v>
      </c>
      <c r="BG651" s="204">
        <v>0</v>
      </c>
      <c r="BH651" s="204">
        <v>0</v>
      </c>
      <c r="BI651" s="204">
        <v>0</v>
      </c>
      <c r="BJ651" s="204">
        <v>0</v>
      </c>
      <c r="BK651" s="204">
        <v>0</v>
      </c>
      <c r="BL651" s="204">
        <v>0</v>
      </c>
      <c r="BM651" s="204">
        <v>0</v>
      </c>
      <c r="BN651" s="204">
        <v>0</v>
      </c>
      <c r="BO651" s="204">
        <v>0</v>
      </c>
      <c r="BP651" s="204">
        <v>0</v>
      </c>
      <c r="BQ651" s="204">
        <v>0</v>
      </c>
      <c r="BR651" s="204">
        <v>0</v>
      </c>
      <c r="BS651" s="204">
        <v>0</v>
      </c>
      <c r="BT651" s="204">
        <v>0</v>
      </c>
      <c r="BU651" s="204">
        <v>0</v>
      </c>
      <c r="BV651" s="204">
        <v>0</v>
      </c>
      <c r="BW651" s="204">
        <v>0</v>
      </c>
      <c r="BX651" s="204">
        <v>0</v>
      </c>
      <c r="BY651" s="204">
        <v>0</v>
      </c>
      <c r="BZ651" s="204">
        <v>0</v>
      </c>
      <c r="CA651" s="204">
        <v>0</v>
      </c>
      <c r="CB651" s="204">
        <v>0</v>
      </c>
      <c r="CC651" s="205">
        <f t="shared" si="79"/>
        <v>5624563.7999999998</v>
      </c>
      <c r="CD651" s="288"/>
      <c r="CE651" s="288"/>
      <c r="CF651" s="288"/>
      <c r="CG651" s="288"/>
      <c r="CH651" s="288"/>
      <c r="CI651" s="288"/>
    </row>
    <row r="652" spans="1:87" s="293" customFormat="1">
      <c r="A652" s="323"/>
      <c r="B652" s="322"/>
      <c r="C652" s="306"/>
      <c r="D652" s="306"/>
      <c r="E652" s="306"/>
      <c r="F652" s="324" t="s">
        <v>1513</v>
      </c>
      <c r="G652" s="325" t="s">
        <v>1514</v>
      </c>
      <c r="H652" s="204">
        <v>3892586.08</v>
      </c>
      <c r="I652" s="204">
        <v>1137928.77</v>
      </c>
      <c r="J652" s="204">
        <v>11600044.57</v>
      </c>
      <c r="K652" s="204">
        <v>693436.34</v>
      </c>
      <c r="L652" s="204">
        <v>2746730</v>
      </c>
      <c r="M652" s="204">
        <v>0</v>
      </c>
      <c r="N652" s="204">
        <v>29941757.43</v>
      </c>
      <c r="O652" s="204">
        <v>7201246.3300000001</v>
      </c>
      <c r="P652" s="204">
        <v>3766177.15</v>
      </c>
      <c r="Q652" s="204">
        <v>29828984.260000002</v>
      </c>
      <c r="R652" s="204">
        <v>3560324</v>
      </c>
      <c r="S652" s="204">
        <v>546720.22</v>
      </c>
      <c r="T652" s="204">
        <v>2952450.45</v>
      </c>
      <c r="U652" s="204">
        <v>23558174</v>
      </c>
      <c r="V652" s="204">
        <v>541582</v>
      </c>
      <c r="W652" s="204">
        <v>13213182.460000001</v>
      </c>
      <c r="X652" s="204">
        <v>4492626.93</v>
      </c>
      <c r="Y652" s="204">
        <v>798899.15</v>
      </c>
      <c r="Z652" s="204">
        <v>16982111.010000002</v>
      </c>
      <c r="AA652" s="204">
        <v>2370727.83</v>
      </c>
      <c r="AB652" s="204">
        <v>738771.65</v>
      </c>
      <c r="AC652" s="204">
        <v>3014279.08</v>
      </c>
      <c r="AD652" s="204">
        <v>3719890.61</v>
      </c>
      <c r="AE652" s="204">
        <v>1383881.48</v>
      </c>
      <c r="AF652" s="204">
        <v>3694775.75</v>
      </c>
      <c r="AG652" s="204">
        <v>843569.15</v>
      </c>
      <c r="AH652" s="204">
        <v>1219747</v>
      </c>
      <c r="AI652" s="204">
        <v>0</v>
      </c>
      <c r="AJ652" s="204">
        <v>99000</v>
      </c>
      <c r="AK652" s="204">
        <v>0</v>
      </c>
      <c r="AL652" s="204">
        <v>0</v>
      </c>
      <c r="AM652" s="204">
        <v>0</v>
      </c>
      <c r="AN652" s="204">
        <v>0</v>
      </c>
      <c r="AO652" s="204">
        <v>0</v>
      </c>
      <c r="AP652" s="204">
        <v>0</v>
      </c>
      <c r="AQ652" s="204">
        <v>0</v>
      </c>
      <c r="AR652" s="204">
        <v>0</v>
      </c>
      <c r="AS652" s="204">
        <v>0</v>
      </c>
      <c r="AT652" s="204">
        <v>0</v>
      </c>
      <c r="AU652" s="204">
        <v>7331900.3600000003</v>
      </c>
      <c r="AV652" s="204">
        <v>642159.11</v>
      </c>
      <c r="AW652" s="204">
        <v>3934620</v>
      </c>
      <c r="AX652" s="204">
        <v>2183716</v>
      </c>
      <c r="AY652" s="204">
        <v>2350507.25</v>
      </c>
      <c r="AZ652" s="204">
        <v>223129.02</v>
      </c>
      <c r="BA652" s="204">
        <v>671570.05</v>
      </c>
      <c r="BB652" s="204">
        <v>1184608.3799999999</v>
      </c>
      <c r="BC652" s="204">
        <v>1181459</v>
      </c>
      <c r="BD652" s="204">
        <v>1442857.02</v>
      </c>
      <c r="BE652" s="204">
        <v>198719</v>
      </c>
      <c r="BF652" s="204">
        <v>7052992.04</v>
      </c>
      <c r="BG652" s="204">
        <v>429777</v>
      </c>
      <c r="BH652" s="204">
        <v>3978684.38</v>
      </c>
      <c r="BI652" s="204">
        <v>3243501</v>
      </c>
      <c r="BJ652" s="204">
        <v>926508.47</v>
      </c>
      <c r="BK652" s="204">
        <v>131491.60999999999</v>
      </c>
      <c r="BL652" s="204">
        <v>90674</v>
      </c>
      <c r="BM652" s="204">
        <v>3192504.52</v>
      </c>
      <c r="BN652" s="204">
        <v>1807763.5</v>
      </c>
      <c r="BO652" s="204">
        <v>211538</v>
      </c>
      <c r="BP652" s="204">
        <v>197758.58</v>
      </c>
      <c r="BQ652" s="204">
        <v>249566.5</v>
      </c>
      <c r="BR652" s="204">
        <v>1298055.1399999999</v>
      </c>
      <c r="BS652" s="204">
        <v>503933</v>
      </c>
      <c r="BT652" s="204">
        <v>0</v>
      </c>
      <c r="BU652" s="204">
        <v>3082268.69</v>
      </c>
      <c r="BV652" s="204">
        <v>2044460.94</v>
      </c>
      <c r="BW652" s="204">
        <v>196379.23</v>
      </c>
      <c r="BX652" s="204">
        <v>1229634.21</v>
      </c>
      <c r="BY652" s="204">
        <v>6128619.9800000004</v>
      </c>
      <c r="BZ652" s="204">
        <v>442088.22</v>
      </c>
      <c r="CA652" s="204">
        <v>131110</v>
      </c>
      <c r="CB652" s="204">
        <v>0</v>
      </c>
      <c r="CC652" s="205">
        <f t="shared" si="79"/>
        <v>232454157.9000001</v>
      </c>
      <c r="CD652" s="288"/>
      <c r="CE652" s="288"/>
      <c r="CF652" s="288"/>
      <c r="CG652" s="288"/>
      <c r="CH652" s="288"/>
      <c r="CI652" s="288"/>
    </row>
    <row r="653" spans="1:87" s="293" customFormat="1">
      <c r="A653" s="323"/>
      <c r="B653" s="322"/>
      <c r="C653" s="306"/>
      <c r="D653" s="306"/>
      <c r="E653" s="306"/>
      <c r="F653" s="324" t="s">
        <v>1515</v>
      </c>
      <c r="G653" s="325" t="s">
        <v>1516</v>
      </c>
      <c r="H653" s="204">
        <v>0</v>
      </c>
      <c r="I653" s="204">
        <v>0</v>
      </c>
      <c r="J653" s="204">
        <v>0</v>
      </c>
      <c r="K653" s="204">
        <v>0</v>
      </c>
      <c r="L653" s="204">
        <v>0</v>
      </c>
      <c r="M653" s="204">
        <v>0</v>
      </c>
      <c r="N653" s="204">
        <v>0</v>
      </c>
      <c r="O653" s="204">
        <v>0</v>
      </c>
      <c r="P653" s="204">
        <v>0</v>
      </c>
      <c r="Q653" s="204">
        <v>0</v>
      </c>
      <c r="R653" s="204">
        <v>0</v>
      </c>
      <c r="S653" s="204">
        <v>0</v>
      </c>
      <c r="T653" s="204">
        <v>0</v>
      </c>
      <c r="U653" s="204">
        <v>0</v>
      </c>
      <c r="V653" s="204">
        <v>0</v>
      </c>
      <c r="W653" s="204">
        <v>0</v>
      </c>
      <c r="X653" s="204">
        <v>0</v>
      </c>
      <c r="Y653" s="204">
        <v>0</v>
      </c>
      <c r="Z653" s="204">
        <v>0</v>
      </c>
      <c r="AA653" s="204">
        <v>0</v>
      </c>
      <c r="AB653" s="204">
        <v>0</v>
      </c>
      <c r="AC653" s="204">
        <v>0</v>
      </c>
      <c r="AD653" s="204">
        <v>0</v>
      </c>
      <c r="AE653" s="204">
        <v>0</v>
      </c>
      <c r="AF653" s="204">
        <v>0</v>
      </c>
      <c r="AG653" s="204">
        <v>0</v>
      </c>
      <c r="AH653" s="204">
        <v>0</v>
      </c>
      <c r="AI653" s="204">
        <v>0</v>
      </c>
      <c r="AJ653" s="204">
        <v>0</v>
      </c>
      <c r="AK653" s="204">
        <v>0</v>
      </c>
      <c r="AL653" s="204">
        <v>0</v>
      </c>
      <c r="AM653" s="204">
        <v>0</v>
      </c>
      <c r="AN653" s="204">
        <v>0</v>
      </c>
      <c r="AO653" s="204">
        <v>0</v>
      </c>
      <c r="AP653" s="204">
        <v>0</v>
      </c>
      <c r="AQ653" s="204">
        <v>0</v>
      </c>
      <c r="AR653" s="204">
        <v>0</v>
      </c>
      <c r="AS653" s="204">
        <v>0</v>
      </c>
      <c r="AT653" s="204">
        <v>0</v>
      </c>
      <c r="AU653" s="204">
        <v>0</v>
      </c>
      <c r="AV653" s="204">
        <v>0</v>
      </c>
      <c r="AW653" s="204">
        <v>0</v>
      </c>
      <c r="AX653" s="204">
        <v>0</v>
      </c>
      <c r="AY653" s="204">
        <v>0</v>
      </c>
      <c r="AZ653" s="204">
        <v>0</v>
      </c>
      <c r="BA653" s="204">
        <v>0</v>
      </c>
      <c r="BB653" s="204">
        <v>0</v>
      </c>
      <c r="BC653" s="204">
        <v>0</v>
      </c>
      <c r="BD653" s="204">
        <v>0</v>
      </c>
      <c r="BE653" s="204">
        <v>0</v>
      </c>
      <c r="BF653" s="204">
        <v>0</v>
      </c>
      <c r="BG653" s="204">
        <v>0</v>
      </c>
      <c r="BH653" s="204">
        <v>0</v>
      </c>
      <c r="BI653" s="204">
        <v>0</v>
      </c>
      <c r="BJ653" s="204">
        <v>0</v>
      </c>
      <c r="BK653" s="204">
        <v>0</v>
      </c>
      <c r="BL653" s="204">
        <v>0</v>
      </c>
      <c r="BM653" s="204">
        <v>0</v>
      </c>
      <c r="BN653" s="204">
        <v>0</v>
      </c>
      <c r="BO653" s="204">
        <v>0</v>
      </c>
      <c r="BP653" s="204">
        <v>0</v>
      </c>
      <c r="BQ653" s="204">
        <v>0</v>
      </c>
      <c r="BR653" s="204">
        <v>0</v>
      </c>
      <c r="BS653" s="204">
        <v>0</v>
      </c>
      <c r="BT653" s="204">
        <v>0</v>
      </c>
      <c r="BU653" s="204">
        <v>0</v>
      </c>
      <c r="BV653" s="204">
        <v>0</v>
      </c>
      <c r="BW653" s="204">
        <v>0</v>
      </c>
      <c r="BX653" s="204">
        <v>0</v>
      </c>
      <c r="BY653" s="204">
        <v>0</v>
      </c>
      <c r="BZ653" s="204">
        <v>0</v>
      </c>
      <c r="CA653" s="204">
        <v>0</v>
      </c>
      <c r="CB653" s="204">
        <v>0</v>
      </c>
      <c r="CC653" s="205">
        <f t="shared" si="79"/>
        <v>0</v>
      </c>
      <c r="CD653" s="288"/>
      <c r="CE653" s="288"/>
      <c r="CF653" s="288"/>
      <c r="CG653" s="288"/>
      <c r="CH653" s="288"/>
      <c r="CI653" s="288"/>
    </row>
    <row r="654" spans="1:87" s="293" customFormat="1">
      <c r="A654" s="323"/>
      <c r="B654" s="322"/>
      <c r="C654" s="306"/>
      <c r="D654" s="306"/>
      <c r="E654" s="306"/>
      <c r="F654" s="324" t="s">
        <v>1517</v>
      </c>
      <c r="G654" s="325" t="s">
        <v>1518</v>
      </c>
      <c r="H654" s="204">
        <v>0</v>
      </c>
      <c r="I654" s="204">
        <v>0</v>
      </c>
      <c r="J654" s="204">
        <v>1161754</v>
      </c>
      <c r="K654" s="204">
        <v>3835319.13</v>
      </c>
      <c r="L654" s="204">
        <v>1167301.5900000001</v>
      </c>
      <c r="M654" s="204">
        <v>0</v>
      </c>
      <c r="N654" s="204">
        <v>13154620</v>
      </c>
      <c r="O654" s="204">
        <v>689000</v>
      </c>
      <c r="P654" s="204">
        <v>231375.65</v>
      </c>
      <c r="Q654" s="204">
        <v>62800</v>
      </c>
      <c r="R654" s="204">
        <v>175310.47</v>
      </c>
      <c r="S654" s="204">
        <v>1757900</v>
      </c>
      <c r="T654" s="204">
        <v>1089850.2</v>
      </c>
      <c r="U654" s="204">
        <v>0</v>
      </c>
      <c r="V654" s="204">
        <v>793471</v>
      </c>
      <c r="W654" s="204">
        <v>523301.75</v>
      </c>
      <c r="X654" s="204">
        <v>91273</v>
      </c>
      <c r="Y654" s="204">
        <v>0</v>
      </c>
      <c r="Z654" s="204">
        <v>0</v>
      </c>
      <c r="AA654" s="204">
        <v>0</v>
      </c>
      <c r="AB654" s="204">
        <v>170000.47</v>
      </c>
      <c r="AC654" s="204">
        <v>0</v>
      </c>
      <c r="AD654" s="204">
        <v>0</v>
      </c>
      <c r="AE654" s="204">
        <v>0</v>
      </c>
      <c r="AF654" s="204">
        <v>3132300</v>
      </c>
      <c r="AG654" s="204">
        <v>0</v>
      </c>
      <c r="AH654" s="204">
        <v>0</v>
      </c>
      <c r="AI654" s="204">
        <v>7377601.5</v>
      </c>
      <c r="AJ654" s="204">
        <v>0</v>
      </c>
      <c r="AK654" s="204">
        <v>128000</v>
      </c>
      <c r="AL654" s="204">
        <v>0</v>
      </c>
      <c r="AM654" s="204">
        <v>93530</v>
      </c>
      <c r="AN654" s="204">
        <v>0</v>
      </c>
      <c r="AO654" s="204">
        <v>0</v>
      </c>
      <c r="AP654" s="204">
        <v>191130</v>
      </c>
      <c r="AQ654" s="204">
        <v>3192000</v>
      </c>
      <c r="AR654" s="204">
        <v>50222.9</v>
      </c>
      <c r="AS654" s="204">
        <v>0</v>
      </c>
      <c r="AT654" s="204">
        <v>254402.9</v>
      </c>
      <c r="AU654" s="204">
        <v>146785</v>
      </c>
      <c r="AV654" s="204">
        <v>0</v>
      </c>
      <c r="AW654" s="204">
        <v>0</v>
      </c>
      <c r="AX654" s="204">
        <v>53320</v>
      </c>
      <c r="AY654" s="204">
        <v>205680</v>
      </c>
      <c r="AZ654" s="204">
        <v>50454.11</v>
      </c>
      <c r="BA654" s="204">
        <v>0</v>
      </c>
      <c r="BB654" s="204">
        <v>0</v>
      </c>
      <c r="BC654" s="204">
        <v>0</v>
      </c>
      <c r="BD654" s="204">
        <v>103300</v>
      </c>
      <c r="BE654" s="204">
        <v>0</v>
      </c>
      <c r="BF654" s="204">
        <v>0</v>
      </c>
      <c r="BG654" s="204">
        <v>118433</v>
      </c>
      <c r="BH654" s="204">
        <v>523800</v>
      </c>
      <c r="BI654" s="204">
        <v>128380</v>
      </c>
      <c r="BJ654" s="204">
        <v>0</v>
      </c>
      <c r="BK654" s="204">
        <v>81600</v>
      </c>
      <c r="BL654" s="204">
        <v>14562</v>
      </c>
      <c r="BM654" s="204">
        <v>15469816.869999999</v>
      </c>
      <c r="BN654" s="204">
        <v>0</v>
      </c>
      <c r="BO654" s="204">
        <v>130000</v>
      </c>
      <c r="BP654" s="204">
        <v>0</v>
      </c>
      <c r="BQ654" s="204">
        <v>185100</v>
      </c>
      <c r="BR654" s="204">
        <v>0</v>
      </c>
      <c r="BS654" s="204">
        <v>0</v>
      </c>
      <c r="BT654" s="204">
        <v>2391596.2999999998</v>
      </c>
      <c r="BU654" s="204">
        <v>0</v>
      </c>
      <c r="BV654" s="204">
        <v>0</v>
      </c>
      <c r="BW654" s="204">
        <v>559890</v>
      </c>
      <c r="BX654" s="204">
        <v>0</v>
      </c>
      <c r="BY654" s="204">
        <v>1418449.69</v>
      </c>
      <c r="BZ654" s="204">
        <v>229150</v>
      </c>
      <c r="CA654" s="204">
        <v>68000</v>
      </c>
      <c r="CB654" s="204">
        <v>498174</v>
      </c>
      <c r="CC654" s="205">
        <f t="shared" si="79"/>
        <v>61698955.529999979</v>
      </c>
      <c r="CD654" s="288"/>
      <c r="CE654" s="288"/>
      <c r="CF654" s="288"/>
      <c r="CG654" s="288"/>
      <c r="CH654" s="288"/>
      <c r="CI654" s="288"/>
    </row>
    <row r="655" spans="1:87" s="293" customFormat="1">
      <c r="A655" s="323"/>
      <c r="B655" s="322"/>
      <c r="C655" s="306"/>
      <c r="D655" s="306"/>
      <c r="E655" s="306"/>
      <c r="F655" s="324" t="s">
        <v>1519</v>
      </c>
      <c r="G655" s="325" t="s">
        <v>1767</v>
      </c>
      <c r="H655" s="204">
        <v>0</v>
      </c>
      <c r="I655" s="204">
        <v>0</v>
      </c>
      <c r="J655" s="204">
        <v>0</v>
      </c>
      <c r="K655" s="204">
        <v>1195561</v>
      </c>
      <c r="L655" s="204">
        <v>165000</v>
      </c>
      <c r="M655" s="204">
        <v>23088197.859999999</v>
      </c>
      <c r="N655" s="204">
        <v>1404060</v>
      </c>
      <c r="O655" s="204">
        <v>0</v>
      </c>
      <c r="P655" s="204">
        <v>0</v>
      </c>
      <c r="Q655" s="204">
        <v>0</v>
      </c>
      <c r="R655" s="204">
        <v>0</v>
      </c>
      <c r="S655" s="204">
        <v>0</v>
      </c>
      <c r="T655" s="204">
        <v>165000</v>
      </c>
      <c r="U655" s="204">
        <v>0</v>
      </c>
      <c r="V655" s="204">
        <v>0</v>
      </c>
      <c r="W655" s="204">
        <v>412029.05</v>
      </c>
      <c r="X655" s="204">
        <v>0</v>
      </c>
      <c r="Y655" s="204">
        <v>0</v>
      </c>
      <c r="Z655" s="204">
        <v>0</v>
      </c>
      <c r="AA655" s="204">
        <v>100000</v>
      </c>
      <c r="AB655" s="204">
        <v>490650</v>
      </c>
      <c r="AC655" s="204">
        <v>0</v>
      </c>
      <c r="AD655" s="204">
        <v>0</v>
      </c>
      <c r="AE655" s="204">
        <v>0</v>
      </c>
      <c r="AF655" s="204">
        <v>5790575.7999999998</v>
      </c>
      <c r="AG655" s="204">
        <v>100000</v>
      </c>
      <c r="AH655" s="204">
        <v>330000</v>
      </c>
      <c r="AI655" s="204">
        <v>0</v>
      </c>
      <c r="AJ655" s="204">
        <v>0</v>
      </c>
      <c r="AK655" s="204">
        <v>165000</v>
      </c>
      <c r="AL655" s="204">
        <v>0</v>
      </c>
      <c r="AM655" s="204">
        <v>0</v>
      </c>
      <c r="AN655" s="204">
        <v>0</v>
      </c>
      <c r="AO655" s="204">
        <v>465000</v>
      </c>
      <c r="AP655" s="204">
        <v>340640</v>
      </c>
      <c r="AQ655" s="204">
        <v>306590</v>
      </c>
      <c r="AR655" s="204">
        <v>0</v>
      </c>
      <c r="AS655" s="204">
        <v>15767</v>
      </c>
      <c r="AT655" s="204">
        <v>0</v>
      </c>
      <c r="AU655" s="204">
        <v>190740</v>
      </c>
      <c r="AV655" s="204">
        <v>0</v>
      </c>
      <c r="AW655" s="204">
        <v>86550</v>
      </c>
      <c r="AX655" s="204">
        <v>0</v>
      </c>
      <c r="AY655" s="204">
        <v>10900</v>
      </c>
      <c r="AZ655" s="204">
        <v>0</v>
      </c>
      <c r="BA655" s="204">
        <v>76570</v>
      </c>
      <c r="BB655" s="204">
        <v>378890</v>
      </c>
      <c r="BC655" s="204">
        <v>100000</v>
      </c>
      <c r="BD655" s="204">
        <v>0</v>
      </c>
      <c r="BE655" s="204">
        <v>0</v>
      </c>
      <c r="BF655" s="204">
        <v>100000</v>
      </c>
      <c r="BG655" s="204">
        <v>826649.62</v>
      </c>
      <c r="BH655" s="204">
        <v>0</v>
      </c>
      <c r="BI655" s="204">
        <v>84000</v>
      </c>
      <c r="BJ655" s="204">
        <v>1985560.52</v>
      </c>
      <c r="BK655" s="204">
        <v>368224</v>
      </c>
      <c r="BL655" s="204">
        <v>247950.02</v>
      </c>
      <c r="BM655" s="204">
        <v>100000</v>
      </c>
      <c r="BN655" s="204">
        <v>381718</v>
      </c>
      <c r="BO655" s="204">
        <v>215000</v>
      </c>
      <c r="BP655" s="204">
        <v>100000</v>
      </c>
      <c r="BQ655" s="204">
        <v>265131.15999999997</v>
      </c>
      <c r="BR655" s="204">
        <v>768487.53</v>
      </c>
      <c r="BS655" s="204">
        <v>65000</v>
      </c>
      <c r="BT655" s="204">
        <v>1460141.02</v>
      </c>
      <c r="BU655" s="204">
        <v>0</v>
      </c>
      <c r="BV655" s="204">
        <v>465000</v>
      </c>
      <c r="BW655" s="204">
        <v>0</v>
      </c>
      <c r="BX655" s="204">
        <v>613060</v>
      </c>
      <c r="BY655" s="204">
        <v>0</v>
      </c>
      <c r="BZ655" s="204">
        <v>124825</v>
      </c>
      <c r="CA655" s="204">
        <v>465000</v>
      </c>
      <c r="CB655" s="204">
        <v>0</v>
      </c>
      <c r="CC655" s="205">
        <f t="shared" si="79"/>
        <v>44013467.580000006</v>
      </c>
      <c r="CD655" s="288"/>
      <c r="CE655" s="288"/>
      <c r="CF655" s="288"/>
      <c r="CG655" s="288"/>
      <c r="CH655" s="288"/>
      <c r="CI655" s="288"/>
    </row>
    <row r="656" spans="1:87" s="293" customFormat="1">
      <c r="A656" s="323"/>
      <c r="B656" s="322"/>
      <c r="C656" s="306"/>
      <c r="D656" s="306"/>
      <c r="E656" s="306"/>
      <c r="F656" s="324" t="s">
        <v>1520</v>
      </c>
      <c r="G656" s="325" t="s">
        <v>1521</v>
      </c>
      <c r="H656" s="204">
        <v>25531</v>
      </c>
      <c r="I656" s="204">
        <v>1062249.5900000001</v>
      </c>
      <c r="J656" s="204">
        <v>319479.11</v>
      </c>
      <c r="K656" s="204">
        <v>798602.42</v>
      </c>
      <c r="L656" s="204">
        <v>76032.320000000007</v>
      </c>
      <c r="M656" s="204">
        <v>0</v>
      </c>
      <c r="N656" s="204">
        <v>166058.74</v>
      </c>
      <c r="O656" s="204">
        <v>167667.88</v>
      </c>
      <c r="P656" s="204">
        <v>0</v>
      </c>
      <c r="Q656" s="204">
        <v>841470.7</v>
      </c>
      <c r="R656" s="204">
        <v>174554.98</v>
      </c>
      <c r="S656" s="204">
        <v>22812.66</v>
      </c>
      <c r="T656" s="204">
        <v>119978.6</v>
      </c>
      <c r="U656" s="204">
        <v>371058.88</v>
      </c>
      <c r="V656" s="204">
        <v>0</v>
      </c>
      <c r="W656" s="204">
        <v>45506.49</v>
      </c>
      <c r="X656" s="204">
        <v>159818.03</v>
      </c>
      <c r="Y656" s="204">
        <v>0</v>
      </c>
      <c r="Z656" s="204">
        <v>0</v>
      </c>
      <c r="AA656" s="204">
        <v>131052.03</v>
      </c>
      <c r="AB656" s="204">
        <v>425804.06</v>
      </c>
      <c r="AC656" s="204">
        <v>319774.89</v>
      </c>
      <c r="AD656" s="204">
        <v>77919.88</v>
      </c>
      <c r="AE656" s="204">
        <v>47818</v>
      </c>
      <c r="AF656" s="204">
        <v>20159.580000000002</v>
      </c>
      <c r="AG656" s="204">
        <v>0</v>
      </c>
      <c r="AH656" s="204">
        <v>0</v>
      </c>
      <c r="AI656" s="204">
        <v>223270.73</v>
      </c>
      <c r="AJ656" s="204">
        <v>152987.98000000001</v>
      </c>
      <c r="AK656" s="204">
        <v>10538.34</v>
      </c>
      <c r="AL656" s="204">
        <v>0</v>
      </c>
      <c r="AM656" s="204">
        <v>23994.46</v>
      </c>
      <c r="AN656" s="204">
        <v>243.2</v>
      </c>
      <c r="AO656" s="204">
        <v>0</v>
      </c>
      <c r="AP656" s="204">
        <v>20597.669999999998</v>
      </c>
      <c r="AQ656" s="204">
        <v>90803.54</v>
      </c>
      <c r="AR656" s="204">
        <v>117929.02</v>
      </c>
      <c r="AS656" s="204">
        <v>37803.83</v>
      </c>
      <c r="AT656" s="204">
        <v>56523.839999999997</v>
      </c>
      <c r="AU656" s="204">
        <v>882609.02</v>
      </c>
      <c r="AV656" s="204">
        <v>0</v>
      </c>
      <c r="AW656" s="204">
        <v>194799.68</v>
      </c>
      <c r="AX656" s="204">
        <v>619120.32999999996</v>
      </c>
      <c r="AY656" s="204">
        <v>638886.13</v>
      </c>
      <c r="AZ656" s="204">
        <v>48699.91</v>
      </c>
      <c r="BA656" s="204">
        <v>0</v>
      </c>
      <c r="BB656" s="204">
        <v>733175.67</v>
      </c>
      <c r="BC656" s="204">
        <v>30894.01</v>
      </c>
      <c r="BD656" s="204">
        <v>32379.99</v>
      </c>
      <c r="BE656" s="204">
        <v>0</v>
      </c>
      <c r="BF656" s="204">
        <v>0</v>
      </c>
      <c r="BG656" s="204">
        <v>0</v>
      </c>
      <c r="BH656" s="204">
        <v>19479.97</v>
      </c>
      <c r="BI656" s="204">
        <v>0</v>
      </c>
      <c r="BJ656" s="204">
        <v>35811.97</v>
      </c>
      <c r="BK656" s="204">
        <v>60900.63</v>
      </c>
      <c r="BL656" s="204">
        <v>0</v>
      </c>
      <c r="BM656" s="204">
        <v>51824.87</v>
      </c>
      <c r="BN656" s="204">
        <v>0</v>
      </c>
      <c r="BO656" s="204">
        <v>0</v>
      </c>
      <c r="BP656" s="204">
        <v>0</v>
      </c>
      <c r="BQ656" s="204">
        <v>0</v>
      </c>
      <c r="BR656" s="204">
        <v>0</v>
      </c>
      <c r="BS656" s="204">
        <v>0</v>
      </c>
      <c r="BT656" s="204">
        <v>0</v>
      </c>
      <c r="BU656" s="204">
        <v>0</v>
      </c>
      <c r="BV656" s="204">
        <v>0</v>
      </c>
      <c r="BW656" s="204">
        <v>0</v>
      </c>
      <c r="BX656" s="204">
        <v>0</v>
      </c>
      <c r="BY656" s="204">
        <v>3891077.47</v>
      </c>
      <c r="BZ656" s="204">
        <v>0</v>
      </c>
      <c r="CA656" s="204">
        <v>0</v>
      </c>
      <c r="CB656" s="204">
        <v>0</v>
      </c>
      <c r="CC656" s="205">
        <f t="shared" si="79"/>
        <v>13347702.100000003</v>
      </c>
      <c r="CD656" s="288"/>
      <c r="CE656" s="288"/>
      <c r="CF656" s="288"/>
      <c r="CG656" s="288"/>
      <c r="CH656" s="288"/>
      <c r="CI656" s="288"/>
    </row>
    <row r="657" spans="1:87" s="293" customFormat="1">
      <c r="A657" s="323"/>
      <c r="B657" s="322"/>
      <c r="C657" s="306"/>
      <c r="D657" s="306"/>
      <c r="E657" s="306"/>
      <c r="F657" s="324" t="s">
        <v>1522</v>
      </c>
      <c r="G657" s="325" t="s">
        <v>1523</v>
      </c>
      <c r="H657" s="204">
        <v>0</v>
      </c>
      <c r="I657" s="204">
        <v>0</v>
      </c>
      <c r="J657" s="204">
        <v>0</v>
      </c>
      <c r="K657" s="204">
        <v>0</v>
      </c>
      <c r="L657" s="204">
        <v>0</v>
      </c>
      <c r="M657" s="204">
        <v>0</v>
      </c>
      <c r="N657" s="204">
        <v>0</v>
      </c>
      <c r="O657" s="204">
        <v>777.16</v>
      </c>
      <c r="P657" s="204">
        <v>88908</v>
      </c>
      <c r="Q657" s="204">
        <v>0</v>
      </c>
      <c r="R657" s="204">
        <v>0</v>
      </c>
      <c r="S657" s="204">
        <v>0</v>
      </c>
      <c r="T657" s="204">
        <v>182.45</v>
      </c>
      <c r="U657" s="204">
        <v>0</v>
      </c>
      <c r="V657" s="204">
        <v>0</v>
      </c>
      <c r="W657" s="204">
        <v>0</v>
      </c>
      <c r="X657" s="204">
        <v>0</v>
      </c>
      <c r="Y657" s="204">
        <v>0</v>
      </c>
      <c r="Z657" s="204">
        <v>0</v>
      </c>
      <c r="AA657" s="204">
        <v>2909.8</v>
      </c>
      <c r="AB657" s="204">
        <v>286.39999999999998</v>
      </c>
      <c r="AC657" s="204">
        <v>33914.15</v>
      </c>
      <c r="AD657" s="204">
        <v>0</v>
      </c>
      <c r="AE657" s="204">
        <v>13390.59</v>
      </c>
      <c r="AF657" s="204">
        <v>0</v>
      </c>
      <c r="AG657" s="204">
        <v>0</v>
      </c>
      <c r="AH657" s="204">
        <v>0</v>
      </c>
      <c r="AI657" s="204">
        <v>0</v>
      </c>
      <c r="AJ657" s="204">
        <v>0</v>
      </c>
      <c r="AK657" s="204">
        <v>0</v>
      </c>
      <c r="AL657" s="204">
        <v>0</v>
      </c>
      <c r="AM657" s="204">
        <v>0</v>
      </c>
      <c r="AN657" s="204">
        <v>0</v>
      </c>
      <c r="AO657" s="204">
        <v>0</v>
      </c>
      <c r="AP657" s="204">
        <v>193.67</v>
      </c>
      <c r="AQ657" s="204">
        <v>0</v>
      </c>
      <c r="AR657" s="204">
        <v>2400.58</v>
      </c>
      <c r="AS657" s="204">
        <v>178.42</v>
      </c>
      <c r="AT657" s="204">
        <v>285.87</v>
      </c>
      <c r="AU657" s="204">
        <v>0</v>
      </c>
      <c r="AV657" s="204">
        <v>0</v>
      </c>
      <c r="AW657" s="204">
        <v>294.2</v>
      </c>
      <c r="AX657" s="204">
        <v>2989.28</v>
      </c>
      <c r="AY657" s="204">
        <v>0</v>
      </c>
      <c r="AZ657" s="204">
        <v>0</v>
      </c>
      <c r="BA657" s="204">
        <v>4176.71</v>
      </c>
      <c r="BB657" s="204">
        <v>0</v>
      </c>
      <c r="BC657" s="204">
        <v>0</v>
      </c>
      <c r="BD657" s="204">
        <v>114.9</v>
      </c>
      <c r="BE657" s="204">
        <v>0</v>
      </c>
      <c r="BF657" s="204">
        <v>0</v>
      </c>
      <c r="BG657" s="204">
        <v>820263.91</v>
      </c>
      <c r="BH657" s="204">
        <v>0</v>
      </c>
      <c r="BI657" s="204">
        <v>0</v>
      </c>
      <c r="BJ657" s="204">
        <v>947.03</v>
      </c>
      <c r="BK657" s="204">
        <v>0</v>
      </c>
      <c r="BL657" s="204">
        <v>0</v>
      </c>
      <c r="BM657" s="204">
        <v>0</v>
      </c>
      <c r="BN657" s="204">
        <v>9608.52</v>
      </c>
      <c r="BO657" s="204">
        <v>0</v>
      </c>
      <c r="BP657" s="204">
        <v>0</v>
      </c>
      <c r="BQ657" s="204">
        <v>0</v>
      </c>
      <c r="BR657" s="204">
        <v>0</v>
      </c>
      <c r="BS657" s="204">
        <v>0</v>
      </c>
      <c r="BT657" s="204">
        <v>0</v>
      </c>
      <c r="BU657" s="204">
        <v>0</v>
      </c>
      <c r="BV657" s="204">
        <v>0</v>
      </c>
      <c r="BW657" s="204">
        <v>0</v>
      </c>
      <c r="BX657" s="204">
        <v>0</v>
      </c>
      <c r="BY657" s="204">
        <v>0</v>
      </c>
      <c r="BZ657" s="204">
        <v>0</v>
      </c>
      <c r="CA657" s="204">
        <v>0</v>
      </c>
      <c r="CB657" s="204">
        <v>0</v>
      </c>
      <c r="CC657" s="205">
        <f t="shared" si="79"/>
        <v>981821.64000000013</v>
      </c>
      <c r="CD657" s="288"/>
      <c r="CE657" s="288"/>
      <c r="CF657" s="288"/>
      <c r="CG657" s="288"/>
      <c r="CH657" s="288"/>
      <c r="CI657" s="288"/>
    </row>
    <row r="658" spans="1:87" s="293" customFormat="1">
      <c r="A658" s="323"/>
      <c r="B658" s="322"/>
      <c r="C658" s="306"/>
      <c r="D658" s="306"/>
      <c r="E658" s="306"/>
      <c r="F658" s="324" t="s">
        <v>1524</v>
      </c>
      <c r="G658" s="325" t="s">
        <v>1525</v>
      </c>
      <c r="H658" s="204">
        <v>100509</v>
      </c>
      <c r="I658" s="204">
        <v>0</v>
      </c>
      <c r="J658" s="204">
        <v>0</v>
      </c>
      <c r="K658" s="204">
        <v>0</v>
      </c>
      <c r="L658" s="204">
        <v>10000</v>
      </c>
      <c r="M658" s="204">
        <v>0</v>
      </c>
      <c r="N658" s="204">
        <v>20239103.629999999</v>
      </c>
      <c r="O658" s="204">
        <v>0</v>
      </c>
      <c r="P658" s="204">
        <v>0</v>
      </c>
      <c r="Q658" s="204">
        <v>0</v>
      </c>
      <c r="R658" s="204">
        <v>0</v>
      </c>
      <c r="S658" s="204">
        <v>0</v>
      </c>
      <c r="T658" s="204">
        <v>16906.39</v>
      </c>
      <c r="U658" s="204">
        <v>0</v>
      </c>
      <c r="V658" s="204">
        <v>2250000</v>
      </c>
      <c r="W658" s="204">
        <v>12312.66</v>
      </c>
      <c r="X658" s="204">
        <v>0</v>
      </c>
      <c r="Y658" s="204">
        <v>0</v>
      </c>
      <c r="Z658" s="204">
        <v>5443750.9500000002</v>
      </c>
      <c r="AA658" s="204">
        <v>1654520.75</v>
      </c>
      <c r="AB658" s="204">
        <v>121476.17</v>
      </c>
      <c r="AC658" s="204">
        <v>381848.5</v>
      </c>
      <c r="AD658" s="204">
        <v>340017</v>
      </c>
      <c r="AE658" s="204">
        <v>230477.63</v>
      </c>
      <c r="AF658" s="204">
        <v>754256.5</v>
      </c>
      <c r="AG658" s="204">
        <v>0</v>
      </c>
      <c r="AH658" s="204">
        <v>1205457.96</v>
      </c>
      <c r="AI658" s="204">
        <v>50864830.740000002</v>
      </c>
      <c r="AJ658" s="204">
        <v>0</v>
      </c>
      <c r="AK658" s="204">
        <v>87078</v>
      </c>
      <c r="AL658" s="204">
        <v>0</v>
      </c>
      <c r="AM658" s="204">
        <v>0</v>
      </c>
      <c r="AN658" s="204">
        <v>13250</v>
      </c>
      <c r="AO658" s="204">
        <v>0</v>
      </c>
      <c r="AP658" s="204">
        <v>11966.89</v>
      </c>
      <c r="AQ658" s="204">
        <v>359013</v>
      </c>
      <c r="AR658" s="204">
        <v>937.58</v>
      </c>
      <c r="AS658" s="204">
        <v>75650</v>
      </c>
      <c r="AT658" s="204">
        <v>0</v>
      </c>
      <c r="AU658" s="204">
        <v>623593.53</v>
      </c>
      <c r="AV658" s="204">
        <v>0</v>
      </c>
      <c r="AW658" s="204">
        <v>0</v>
      </c>
      <c r="AX658" s="204">
        <v>18512.490000000002</v>
      </c>
      <c r="AY658" s="204">
        <v>166793.47</v>
      </c>
      <c r="AZ658" s="204">
        <v>8765</v>
      </c>
      <c r="BA658" s="204">
        <v>0</v>
      </c>
      <c r="BB658" s="204">
        <v>59076361.229999997</v>
      </c>
      <c r="BC658" s="204">
        <v>0</v>
      </c>
      <c r="BD658" s="204">
        <v>0</v>
      </c>
      <c r="BE658" s="204">
        <v>0</v>
      </c>
      <c r="BF658" s="204">
        <v>372447</v>
      </c>
      <c r="BG658" s="204">
        <v>560395.69999999995</v>
      </c>
      <c r="BH658" s="204">
        <v>394038.89010000002</v>
      </c>
      <c r="BI658" s="204">
        <v>21400</v>
      </c>
      <c r="BJ658" s="204">
        <v>42734.239999999998</v>
      </c>
      <c r="BK658" s="204">
        <v>0</v>
      </c>
      <c r="BL658" s="204">
        <v>250972</v>
      </c>
      <c r="BM658" s="204">
        <v>0</v>
      </c>
      <c r="BN658" s="204">
        <v>4564332.68</v>
      </c>
      <c r="BO658" s="204">
        <v>0</v>
      </c>
      <c r="BP658" s="204">
        <v>262059.4</v>
      </c>
      <c r="BQ658" s="204">
        <v>0</v>
      </c>
      <c r="BR658" s="204">
        <v>714127.69</v>
      </c>
      <c r="BS658" s="204">
        <v>27040</v>
      </c>
      <c r="BT658" s="204">
        <v>185150</v>
      </c>
      <c r="BU658" s="204">
        <v>191150</v>
      </c>
      <c r="BV658" s="204">
        <v>468406.18</v>
      </c>
      <c r="BW658" s="204">
        <v>414557.1</v>
      </c>
      <c r="BX658" s="204">
        <v>96425</v>
      </c>
      <c r="BY658" s="204">
        <v>880469.22</v>
      </c>
      <c r="BZ658" s="204">
        <v>2241665.39</v>
      </c>
      <c r="CA658" s="204">
        <v>26250</v>
      </c>
      <c r="CB658" s="204">
        <v>370252</v>
      </c>
      <c r="CC658" s="205">
        <f t="shared" si="79"/>
        <v>156151261.56009999</v>
      </c>
      <c r="CD658" s="288"/>
      <c r="CE658" s="288"/>
      <c r="CF658" s="288"/>
      <c r="CG658" s="288"/>
      <c r="CH658" s="288"/>
      <c r="CI658" s="288"/>
    </row>
    <row r="659" spans="1:87" s="293" customFormat="1">
      <c r="A659" s="323"/>
      <c r="B659" s="322"/>
      <c r="C659" s="306"/>
      <c r="D659" s="306"/>
      <c r="E659" s="306"/>
      <c r="F659" s="324" t="s">
        <v>1526</v>
      </c>
      <c r="G659" s="325" t="s">
        <v>1527</v>
      </c>
      <c r="H659" s="204">
        <v>0</v>
      </c>
      <c r="I659" s="204">
        <v>7921</v>
      </c>
      <c r="J659" s="204">
        <v>184900</v>
      </c>
      <c r="K659" s="204">
        <v>0</v>
      </c>
      <c r="L659" s="204">
        <v>0</v>
      </c>
      <c r="M659" s="204">
        <v>0</v>
      </c>
      <c r="N659" s="204">
        <v>37500</v>
      </c>
      <c r="O659" s="204">
        <v>0</v>
      </c>
      <c r="P659" s="204">
        <v>0</v>
      </c>
      <c r="Q659" s="204">
        <v>0</v>
      </c>
      <c r="R659" s="204">
        <v>32514</v>
      </c>
      <c r="S659" s="204">
        <v>0</v>
      </c>
      <c r="T659" s="204">
        <v>73575</v>
      </c>
      <c r="U659" s="204">
        <v>0</v>
      </c>
      <c r="V659" s="204">
        <v>0</v>
      </c>
      <c r="W659" s="204">
        <v>0</v>
      </c>
      <c r="X659" s="204">
        <v>0</v>
      </c>
      <c r="Y659" s="204">
        <v>0</v>
      </c>
      <c r="Z659" s="204">
        <v>96000</v>
      </c>
      <c r="AA659" s="204">
        <v>244820.13</v>
      </c>
      <c r="AB659" s="204">
        <v>1711</v>
      </c>
      <c r="AC659" s="204">
        <v>697916.05</v>
      </c>
      <c r="AD659" s="204">
        <v>163533.5</v>
      </c>
      <c r="AE659" s="204">
        <v>0</v>
      </c>
      <c r="AF659" s="204">
        <v>223055.92</v>
      </c>
      <c r="AG659" s="204">
        <v>0</v>
      </c>
      <c r="AH659" s="204">
        <v>0</v>
      </c>
      <c r="AI659" s="204">
        <v>0</v>
      </c>
      <c r="AJ659" s="204">
        <v>0</v>
      </c>
      <c r="AK659" s="204">
        <v>0</v>
      </c>
      <c r="AL659" s="204">
        <v>2011</v>
      </c>
      <c r="AM659" s="204">
        <v>0</v>
      </c>
      <c r="AN659" s="204">
        <v>0</v>
      </c>
      <c r="AO659" s="204">
        <v>0</v>
      </c>
      <c r="AP659" s="204">
        <v>0</v>
      </c>
      <c r="AQ659" s="204">
        <v>0</v>
      </c>
      <c r="AR659" s="204">
        <v>0</v>
      </c>
      <c r="AS659" s="204">
        <v>165093.5</v>
      </c>
      <c r="AT659" s="204">
        <v>53454</v>
      </c>
      <c r="AU659" s="204">
        <v>94818.75</v>
      </c>
      <c r="AV659" s="204">
        <v>74355</v>
      </c>
      <c r="AW659" s="204">
        <v>22133</v>
      </c>
      <c r="AX659" s="204">
        <v>0</v>
      </c>
      <c r="AY659" s="204">
        <v>86977.77</v>
      </c>
      <c r="AZ659" s="204">
        <v>0</v>
      </c>
      <c r="BA659" s="204">
        <v>0</v>
      </c>
      <c r="BB659" s="204">
        <v>274753</v>
      </c>
      <c r="BC659" s="204">
        <v>0</v>
      </c>
      <c r="BD659" s="204">
        <v>0</v>
      </c>
      <c r="BE659" s="204">
        <v>83883</v>
      </c>
      <c r="BF659" s="204">
        <v>0</v>
      </c>
      <c r="BG659" s="204">
        <v>0</v>
      </c>
      <c r="BH659" s="204">
        <v>17500</v>
      </c>
      <c r="BI659" s="204">
        <v>0</v>
      </c>
      <c r="BJ659" s="204">
        <v>0</v>
      </c>
      <c r="BK659" s="204">
        <v>0</v>
      </c>
      <c r="BL659" s="204">
        <v>0</v>
      </c>
      <c r="BM659" s="204">
        <v>0</v>
      </c>
      <c r="BN659" s="204">
        <v>0</v>
      </c>
      <c r="BO659" s="204">
        <v>0</v>
      </c>
      <c r="BP659" s="204">
        <v>0</v>
      </c>
      <c r="BQ659" s="204">
        <v>0</v>
      </c>
      <c r="BR659" s="204">
        <v>0</v>
      </c>
      <c r="BS659" s="204">
        <v>0</v>
      </c>
      <c r="BT659" s="204">
        <v>13000</v>
      </c>
      <c r="BU659" s="204">
        <v>0</v>
      </c>
      <c r="BV659" s="204">
        <v>0</v>
      </c>
      <c r="BW659" s="204">
        <v>10956</v>
      </c>
      <c r="BX659" s="204">
        <v>3000</v>
      </c>
      <c r="BY659" s="204">
        <v>0</v>
      </c>
      <c r="BZ659" s="204">
        <v>0</v>
      </c>
      <c r="CA659" s="204">
        <v>67783</v>
      </c>
      <c r="CB659" s="204">
        <v>0</v>
      </c>
      <c r="CC659" s="205">
        <f t="shared" si="79"/>
        <v>2733164.62</v>
      </c>
      <c r="CD659" s="288"/>
      <c r="CE659" s="288"/>
      <c r="CF659" s="288"/>
      <c r="CG659" s="288"/>
      <c r="CH659" s="288"/>
      <c r="CI659" s="288"/>
    </row>
    <row r="660" spans="1:87" s="293" customFormat="1">
      <c r="A660" s="323"/>
      <c r="B660" s="322"/>
      <c r="C660" s="306"/>
      <c r="D660" s="306"/>
      <c r="E660" s="306"/>
      <c r="F660" s="324" t="s">
        <v>1528</v>
      </c>
      <c r="G660" s="325" t="s">
        <v>1529</v>
      </c>
      <c r="H660" s="204">
        <v>72169.240000000005</v>
      </c>
      <c r="I660" s="204">
        <v>74760.02</v>
      </c>
      <c r="J660" s="204">
        <v>237692.98</v>
      </c>
      <c r="K660" s="204">
        <v>67950.09</v>
      </c>
      <c r="L660" s="204">
        <v>85982.12</v>
      </c>
      <c r="M660" s="204">
        <v>25785.91</v>
      </c>
      <c r="N660" s="204">
        <v>201919.51</v>
      </c>
      <c r="O660" s="204">
        <v>0</v>
      </c>
      <c r="P660" s="204">
        <v>26250.92</v>
      </c>
      <c r="Q660" s="204">
        <v>210048.96</v>
      </c>
      <c r="R660" s="204">
        <v>13088.12</v>
      </c>
      <c r="S660" s="204">
        <v>41751.839999999997</v>
      </c>
      <c r="T660" s="204">
        <v>122237.42</v>
      </c>
      <c r="U660" s="204">
        <v>120548.09</v>
      </c>
      <c r="V660" s="204">
        <v>13134.79</v>
      </c>
      <c r="W660" s="204">
        <v>22041.08</v>
      </c>
      <c r="X660" s="204">
        <v>0</v>
      </c>
      <c r="Y660" s="204">
        <v>14366.86</v>
      </c>
      <c r="Z660" s="204">
        <v>61464.28</v>
      </c>
      <c r="AA660" s="204">
        <v>217185.64</v>
      </c>
      <c r="AB660" s="204">
        <v>0</v>
      </c>
      <c r="AC660" s="204">
        <v>167596.76999999999</v>
      </c>
      <c r="AD660" s="204">
        <v>29409.87</v>
      </c>
      <c r="AE660" s="204">
        <v>54154.31</v>
      </c>
      <c r="AF660" s="204">
        <v>80579.17</v>
      </c>
      <c r="AG660" s="204">
        <v>20459.599999999999</v>
      </c>
      <c r="AH660" s="204">
        <v>152062.70000000001</v>
      </c>
      <c r="AI660" s="204">
        <v>460540.17</v>
      </c>
      <c r="AJ660" s="204">
        <v>22387.52</v>
      </c>
      <c r="AK660" s="204">
        <v>3957.47</v>
      </c>
      <c r="AL660" s="204">
        <v>11120.47</v>
      </c>
      <c r="AM660" s="204">
        <v>27221.87</v>
      </c>
      <c r="AN660" s="204">
        <v>17577.78</v>
      </c>
      <c r="AO660" s="204">
        <v>30200.74</v>
      </c>
      <c r="AP660" s="204">
        <v>16194.52</v>
      </c>
      <c r="AQ660" s="204">
        <v>16146.04</v>
      </c>
      <c r="AR660" s="204">
        <v>17399.16</v>
      </c>
      <c r="AS660" s="204">
        <v>21132.5</v>
      </c>
      <c r="AT660" s="204">
        <v>1814.8</v>
      </c>
      <c r="AU660" s="204">
        <v>0</v>
      </c>
      <c r="AV660" s="204">
        <v>9227.0499999999993</v>
      </c>
      <c r="AW660" s="204">
        <v>9052.7199999999993</v>
      </c>
      <c r="AX660" s="204">
        <v>24025.85</v>
      </c>
      <c r="AY660" s="204">
        <v>46035.9</v>
      </c>
      <c r="AZ660" s="204">
        <v>5841.09</v>
      </c>
      <c r="BA660" s="204">
        <v>9354.9</v>
      </c>
      <c r="BB660" s="204">
        <v>29637.41</v>
      </c>
      <c r="BC660" s="204">
        <v>24073.83</v>
      </c>
      <c r="BD660" s="204">
        <v>61682.55</v>
      </c>
      <c r="BE660" s="204">
        <v>0</v>
      </c>
      <c r="BF660" s="204">
        <v>27130.22</v>
      </c>
      <c r="BG660" s="204">
        <v>59659.08</v>
      </c>
      <c r="BH660" s="204">
        <v>0</v>
      </c>
      <c r="BI660" s="204">
        <v>0</v>
      </c>
      <c r="BJ660" s="204">
        <v>0</v>
      </c>
      <c r="BK660" s="204">
        <v>7143.55</v>
      </c>
      <c r="BL660" s="204">
        <v>4811.95</v>
      </c>
      <c r="BM660" s="204">
        <v>152975.51</v>
      </c>
      <c r="BN660" s="204">
        <v>210495.9</v>
      </c>
      <c r="BO660" s="204">
        <v>21514.86</v>
      </c>
      <c r="BP660" s="204">
        <v>61379.93</v>
      </c>
      <c r="BQ660" s="204">
        <v>37805.35</v>
      </c>
      <c r="BR660" s="204">
        <v>56809.31</v>
      </c>
      <c r="BS660" s="204">
        <v>21231.67</v>
      </c>
      <c r="BT660" s="204">
        <v>0</v>
      </c>
      <c r="BU660" s="204">
        <v>11821.88</v>
      </c>
      <c r="BV660" s="204">
        <v>21070.46</v>
      </c>
      <c r="BW660" s="204">
        <v>30598.04</v>
      </c>
      <c r="BX660" s="204">
        <v>28676.35</v>
      </c>
      <c r="BY660" s="204">
        <v>74758.460000000006</v>
      </c>
      <c r="BZ660" s="204">
        <v>36975.33</v>
      </c>
      <c r="CA660" s="204">
        <v>9323.94</v>
      </c>
      <c r="CB660" s="204">
        <v>19149.689999999999</v>
      </c>
      <c r="CC660" s="205">
        <f t="shared" si="79"/>
        <v>3890596.1100000013</v>
      </c>
      <c r="CD660" s="288"/>
      <c r="CE660" s="288"/>
      <c r="CF660" s="288"/>
      <c r="CG660" s="288"/>
      <c r="CH660" s="288"/>
      <c r="CI660" s="288"/>
    </row>
    <row r="661" spans="1:87" s="293" customFormat="1">
      <c r="A661" s="323"/>
      <c r="B661" s="322"/>
      <c r="C661" s="306"/>
      <c r="D661" s="306"/>
      <c r="E661" s="306"/>
      <c r="F661" s="324" t="s">
        <v>1530</v>
      </c>
      <c r="G661" s="325" t="s">
        <v>1531</v>
      </c>
      <c r="H661" s="204">
        <v>0</v>
      </c>
      <c r="I661" s="204">
        <v>0</v>
      </c>
      <c r="J661" s="204">
        <v>16790</v>
      </c>
      <c r="K661" s="204">
        <v>0</v>
      </c>
      <c r="L661" s="204">
        <v>0</v>
      </c>
      <c r="M661" s="204">
        <v>0</v>
      </c>
      <c r="N661" s="204">
        <v>3000</v>
      </c>
      <c r="O661" s="204">
        <v>0</v>
      </c>
      <c r="P661" s="204">
        <v>0</v>
      </c>
      <c r="Q661" s="204">
        <v>0</v>
      </c>
      <c r="R661" s="204">
        <v>0</v>
      </c>
      <c r="S661" s="204">
        <v>0</v>
      </c>
      <c r="T661" s="204">
        <v>0</v>
      </c>
      <c r="U661" s="204">
        <v>0</v>
      </c>
      <c r="V661" s="204">
        <v>0</v>
      </c>
      <c r="W661" s="204">
        <v>0</v>
      </c>
      <c r="X661" s="204">
        <v>0</v>
      </c>
      <c r="Y661" s="204">
        <v>0</v>
      </c>
      <c r="Z661" s="204">
        <v>28110.080000000002</v>
      </c>
      <c r="AA661" s="204">
        <v>0</v>
      </c>
      <c r="AB661" s="204">
        <v>0</v>
      </c>
      <c r="AC661" s="204">
        <v>0</v>
      </c>
      <c r="AD661" s="204">
        <v>0</v>
      </c>
      <c r="AE661" s="204">
        <v>0</v>
      </c>
      <c r="AF661" s="204">
        <v>149658</v>
      </c>
      <c r="AG661" s="204">
        <v>49572</v>
      </c>
      <c r="AH661" s="204">
        <v>0</v>
      </c>
      <c r="AI661" s="204">
        <v>0</v>
      </c>
      <c r="AJ661" s="204">
        <v>0</v>
      </c>
      <c r="AK661" s="204">
        <v>0</v>
      </c>
      <c r="AL661" s="204">
        <v>0</v>
      </c>
      <c r="AM661" s="204">
        <v>0</v>
      </c>
      <c r="AN661" s="204">
        <v>0</v>
      </c>
      <c r="AO661" s="204">
        <v>1180</v>
      </c>
      <c r="AP661" s="204">
        <v>0</v>
      </c>
      <c r="AQ661" s="204">
        <v>0</v>
      </c>
      <c r="AR661" s="204">
        <v>0</v>
      </c>
      <c r="AS661" s="204">
        <v>0</v>
      </c>
      <c r="AT661" s="204">
        <v>0</v>
      </c>
      <c r="AU661" s="204">
        <v>0</v>
      </c>
      <c r="AV661" s="204">
        <v>0</v>
      </c>
      <c r="AW661" s="204">
        <v>0</v>
      </c>
      <c r="AX661" s="204">
        <v>0</v>
      </c>
      <c r="AY661" s="204">
        <v>0</v>
      </c>
      <c r="AZ661" s="204">
        <v>0</v>
      </c>
      <c r="BA661" s="204">
        <v>0</v>
      </c>
      <c r="BB661" s="204">
        <v>0</v>
      </c>
      <c r="BC661" s="204">
        <v>0</v>
      </c>
      <c r="BD661" s="204">
        <v>0</v>
      </c>
      <c r="BE661" s="204">
        <v>0</v>
      </c>
      <c r="BF661" s="204">
        <v>0</v>
      </c>
      <c r="BG661" s="204">
        <v>0</v>
      </c>
      <c r="BH661" s="204">
        <v>0</v>
      </c>
      <c r="BI661" s="204">
        <v>0</v>
      </c>
      <c r="BJ661" s="204">
        <v>0</v>
      </c>
      <c r="BK661" s="204">
        <v>0</v>
      </c>
      <c r="BL661" s="204">
        <v>0</v>
      </c>
      <c r="BM661" s="204">
        <v>0</v>
      </c>
      <c r="BN661" s="204">
        <v>0</v>
      </c>
      <c r="BO661" s="204">
        <v>0</v>
      </c>
      <c r="BP661" s="204">
        <v>0</v>
      </c>
      <c r="BQ661" s="204">
        <v>6120</v>
      </c>
      <c r="BR661" s="204">
        <v>0</v>
      </c>
      <c r="BS661" s="204">
        <v>0</v>
      </c>
      <c r="BT661" s="204">
        <v>0.9</v>
      </c>
      <c r="BU661" s="204">
        <v>0</v>
      </c>
      <c r="BV661" s="204">
        <v>0</v>
      </c>
      <c r="BW661" s="204">
        <v>0</v>
      </c>
      <c r="BX661" s="204">
        <v>0</v>
      </c>
      <c r="BY661" s="204">
        <v>0</v>
      </c>
      <c r="BZ661" s="204">
        <v>0</v>
      </c>
      <c r="CA661" s="204">
        <v>0</v>
      </c>
      <c r="CB661" s="204">
        <v>0</v>
      </c>
      <c r="CC661" s="205">
        <f t="shared" si="79"/>
        <v>254430.98</v>
      </c>
      <c r="CD661" s="288"/>
      <c r="CE661" s="288"/>
      <c r="CF661" s="288"/>
      <c r="CG661" s="288"/>
      <c r="CH661" s="288"/>
      <c r="CI661" s="288"/>
    </row>
    <row r="662" spans="1:87" s="293" customFormat="1">
      <c r="A662" s="323"/>
      <c r="B662" s="322"/>
      <c r="C662" s="306"/>
      <c r="D662" s="306"/>
      <c r="E662" s="306"/>
      <c r="F662" s="324" t="s">
        <v>1630</v>
      </c>
      <c r="G662" s="325" t="s">
        <v>1768</v>
      </c>
      <c r="H662" s="204">
        <v>0</v>
      </c>
      <c r="I662" s="204">
        <v>0</v>
      </c>
      <c r="J662" s="204">
        <v>109770</v>
      </c>
      <c r="K662" s="204">
        <v>0</v>
      </c>
      <c r="L662" s="204">
        <v>0</v>
      </c>
      <c r="M662" s="204">
        <v>0</v>
      </c>
      <c r="N662" s="204">
        <v>0</v>
      </c>
      <c r="O662" s="204">
        <v>0</v>
      </c>
      <c r="P662" s="204">
        <v>0</v>
      </c>
      <c r="Q662" s="204">
        <v>0</v>
      </c>
      <c r="R662" s="204">
        <v>0</v>
      </c>
      <c r="S662" s="204">
        <v>0</v>
      </c>
      <c r="T662" s="204">
        <v>0</v>
      </c>
      <c r="U662" s="204">
        <v>0</v>
      </c>
      <c r="V662" s="204">
        <v>0</v>
      </c>
      <c r="W662" s="204">
        <v>0</v>
      </c>
      <c r="X662" s="204">
        <v>0</v>
      </c>
      <c r="Y662" s="204">
        <v>0</v>
      </c>
      <c r="Z662" s="204">
        <v>0</v>
      </c>
      <c r="AA662" s="204">
        <v>0</v>
      </c>
      <c r="AB662" s="204">
        <v>0</v>
      </c>
      <c r="AC662" s="204">
        <v>0</v>
      </c>
      <c r="AD662" s="204">
        <v>0</v>
      </c>
      <c r="AE662" s="204">
        <v>0</v>
      </c>
      <c r="AF662" s="204">
        <v>0</v>
      </c>
      <c r="AG662" s="204">
        <v>0</v>
      </c>
      <c r="AH662" s="204">
        <v>0</v>
      </c>
      <c r="AI662" s="204">
        <v>0</v>
      </c>
      <c r="AJ662" s="204">
        <v>0</v>
      </c>
      <c r="AK662" s="204">
        <v>0</v>
      </c>
      <c r="AL662" s="204">
        <v>0</v>
      </c>
      <c r="AM662" s="204">
        <v>0</v>
      </c>
      <c r="AN662" s="204">
        <v>0</v>
      </c>
      <c r="AO662" s="204">
        <v>0</v>
      </c>
      <c r="AP662" s="204">
        <v>0</v>
      </c>
      <c r="AQ662" s="204">
        <v>0</v>
      </c>
      <c r="AR662" s="204">
        <v>0</v>
      </c>
      <c r="AS662" s="204">
        <v>0</v>
      </c>
      <c r="AT662" s="204">
        <v>0</v>
      </c>
      <c r="AU662" s="204">
        <v>0</v>
      </c>
      <c r="AV662" s="204">
        <v>0</v>
      </c>
      <c r="AW662" s="204">
        <v>0</v>
      </c>
      <c r="AX662" s="204">
        <v>0</v>
      </c>
      <c r="AY662" s="204">
        <v>0</v>
      </c>
      <c r="AZ662" s="204">
        <v>0</v>
      </c>
      <c r="BA662" s="204">
        <v>0</v>
      </c>
      <c r="BB662" s="204">
        <v>0</v>
      </c>
      <c r="BC662" s="204">
        <v>1500</v>
      </c>
      <c r="BD662" s="204">
        <v>2918</v>
      </c>
      <c r="BE662" s="204">
        <v>0</v>
      </c>
      <c r="BF662" s="204">
        <v>0</v>
      </c>
      <c r="BG662" s="204">
        <v>0</v>
      </c>
      <c r="BH662" s="204">
        <v>0</v>
      </c>
      <c r="BI662" s="204">
        <v>0</v>
      </c>
      <c r="BJ662" s="204">
        <v>0</v>
      </c>
      <c r="BK662" s="204">
        <v>0</v>
      </c>
      <c r="BL662" s="204">
        <v>0</v>
      </c>
      <c r="BM662" s="204">
        <v>0</v>
      </c>
      <c r="BN662" s="204">
        <v>0</v>
      </c>
      <c r="BO662" s="204">
        <v>0</v>
      </c>
      <c r="BP662" s="204">
        <v>0</v>
      </c>
      <c r="BQ662" s="204">
        <v>0</v>
      </c>
      <c r="BR662" s="204">
        <v>0</v>
      </c>
      <c r="BS662" s="204">
        <v>0</v>
      </c>
      <c r="BT662" s="204">
        <v>0</v>
      </c>
      <c r="BU662" s="204">
        <v>0</v>
      </c>
      <c r="BV662" s="204">
        <v>0</v>
      </c>
      <c r="BW662" s="204">
        <v>0</v>
      </c>
      <c r="BX662" s="204">
        <v>0</v>
      </c>
      <c r="BY662" s="204">
        <v>0</v>
      </c>
      <c r="BZ662" s="204">
        <v>0</v>
      </c>
      <c r="CA662" s="204">
        <v>0</v>
      </c>
      <c r="CB662" s="204">
        <v>0</v>
      </c>
      <c r="CC662" s="205">
        <f t="shared" si="79"/>
        <v>114188</v>
      </c>
      <c r="CD662" s="288"/>
      <c r="CE662" s="288"/>
      <c r="CF662" s="288"/>
      <c r="CG662" s="288"/>
      <c r="CH662" s="288"/>
      <c r="CI662" s="288"/>
    </row>
    <row r="663" spans="1:87" s="293" customFormat="1">
      <c r="A663" s="323"/>
      <c r="B663" s="322"/>
      <c r="C663" s="306"/>
      <c r="D663" s="306"/>
      <c r="E663" s="306"/>
      <c r="F663" s="324" t="s">
        <v>1631</v>
      </c>
      <c r="G663" s="325" t="s">
        <v>1769</v>
      </c>
      <c r="H663" s="204">
        <v>0</v>
      </c>
      <c r="I663" s="204">
        <v>0</v>
      </c>
      <c r="J663" s="204">
        <v>0</v>
      </c>
      <c r="K663" s="204">
        <v>0</v>
      </c>
      <c r="L663" s="204">
        <v>41686</v>
      </c>
      <c r="M663" s="204">
        <v>22643</v>
      </c>
      <c r="N663" s="204">
        <v>791308</v>
      </c>
      <c r="O663" s="204">
        <v>0</v>
      </c>
      <c r="P663" s="204">
        <v>0</v>
      </c>
      <c r="Q663" s="204">
        <v>0</v>
      </c>
      <c r="R663" s="204">
        <v>23892</v>
      </c>
      <c r="S663" s="204">
        <v>12651</v>
      </c>
      <c r="T663" s="204">
        <v>0</v>
      </c>
      <c r="U663" s="204">
        <v>107617</v>
      </c>
      <c r="V663" s="204">
        <v>8613</v>
      </c>
      <c r="W663" s="204">
        <v>30320</v>
      </c>
      <c r="X663" s="204">
        <v>32585</v>
      </c>
      <c r="Y663" s="204">
        <v>48376.5</v>
      </c>
      <c r="Z663" s="204">
        <v>0</v>
      </c>
      <c r="AA663" s="204">
        <v>77388</v>
      </c>
      <c r="AB663" s="204">
        <v>38078</v>
      </c>
      <c r="AC663" s="204">
        <v>110477</v>
      </c>
      <c r="AD663" s="204">
        <v>0</v>
      </c>
      <c r="AE663" s="204">
        <v>45305.98</v>
      </c>
      <c r="AF663" s="204">
        <v>9801</v>
      </c>
      <c r="AG663" s="204">
        <v>11682</v>
      </c>
      <c r="AH663" s="204">
        <v>0</v>
      </c>
      <c r="AI663" s="204">
        <v>0</v>
      </c>
      <c r="AJ663" s="204">
        <v>0</v>
      </c>
      <c r="AK663" s="204">
        <v>19852</v>
      </c>
      <c r="AL663" s="204">
        <v>20131</v>
      </c>
      <c r="AM663" s="204">
        <v>0</v>
      </c>
      <c r="AN663" s="204">
        <v>0</v>
      </c>
      <c r="AO663" s="204">
        <v>56792</v>
      </c>
      <c r="AP663" s="204">
        <v>0</v>
      </c>
      <c r="AQ663" s="204">
        <v>0</v>
      </c>
      <c r="AR663" s="204">
        <v>0</v>
      </c>
      <c r="AS663" s="204">
        <v>0</v>
      </c>
      <c r="AT663" s="204">
        <v>21526</v>
      </c>
      <c r="AU663" s="204">
        <v>0</v>
      </c>
      <c r="AV663" s="204">
        <v>0</v>
      </c>
      <c r="AW663" s="204">
        <v>0</v>
      </c>
      <c r="AX663" s="204">
        <v>0</v>
      </c>
      <c r="AY663" s="204">
        <v>56025</v>
      </c>
      <c r="AZ663" s="204">
        <v>0</v>
      </c>
      <c r="BA663" s="204">
        <v>0</v>
      </c>
      <c r="BB663" s="204">
        <v>0</v>
      </c>
      <c r="BC663" s="204">
        <v>0</v>
      </c>
      <c r="BD663" s="204">
        <v>26161</v>
      </c>
      <c r="BE663" s="204">
        <v>0</v>
      </c>
      <c r="BF663" s="204">
        <v>0</v>
      </c>
      <c r="BG663" s="204">
        <v>510</v>
      </c>
      <c r="BH663" s="204">
        <v>0</v>
      </c>
      <c r="BI663" s="204">
        <v>0</v>
      </c>
      <c r="BJ663" s="204">
        <v>0</v>
      </c>
      <c r="BK663" s="204">
        <v>0</v>
      </c>
      <c r="BL663" s="204">
        <v>0</v>
      </c>
      <c r="BM663" s="204">
        <v>0</v>
      </c>
      <c r="BN663" s="204">
        <v>0</v>
      </c>
      <c r="BO663" s="204">
        <v>0</v>
      </c>
      <c r="BP663" s="204">
        <v>0</v>
      </c>
      <c r="BQ663" s="204">
        <v>51141</v>
      </c>
      <c r="BR663" s="204">
        <v>0</v>
      </c>
      <c r="BS663" s="204">
        <v>0</v>
      </c>
      <c r="BT663" s="204">
        <v>1794</v>
      </c>
      <c r="BU663" s="204">
        <v>0</v>
      </c>
      <c r="BV663" s="204">
        <v>34419</v>
      </c>
      <c r="BW663" s="204">
        <v>0</v>
      </c>
      <c r="BX663" s="204">
        <v>0</v>
      </c>
      <c r="BY663" s="204">
        <v>0</v>
      </c>
      <c r="BZ663" s="204">
        <v>30807</v>
      </c>
      <c r="CA663" s="204">
        <v>0</v>
      </c>
      <c r="CB663" s="204">
        <v>21923</v>
      </c>
      <c r="CC663" s="205">
        <f t="shared" ref="CC663:CC681" si="80">SUM(H663:CB663)</f>
        <v>1753504.48</v>
      </c>
      <c r="CD663" s="288"/>
      <c r="CE663" s="288"/>
      <c r="CF663" s="288"/>
      <c r="CG663" s="288"/>
      <c r="CH663" s="288"/>
      <c r="CI663" s="288"/>
    </row>
    <row r="664" spans="1:87" s="293" customFormat="1">
      <c r="A664" s="323"/>
      <c r="B664" s="322"/>
      <c r="C664" s="306"/>
      <c r="D664" s="306"/>
      <c r="E664" s="306"/>
      <c r="F664" s="324" t="s">
        <v>1532</v>
      </c>
      <c r="G664" s="325" t="s">
        <v>1533</v>
      </c>
      <c r="H664" s="204">
        <v>0</v>
      </c>
      <c r="I664" s="204">
        <v>0</v>
      </c>
      <c r="J664" s="204">
        <v>0</v>
      </c>
      <c r="K664" s="204">
        <v>0</v>
      </c>
      <c r="L664" s="204">
        <v>0</v>
      </c>
      <c r="M664" s="204">
        <v>7178638.1200000001</v>
      </c>
      <c r="N664" s="204">
        <v>0</v>
      </c>
      <c r="O664" s="204">
        <v>89000</v>
      </c>
      <c r="P664" s="204">
        <v>0</v>
      </c>
      <c r="Q664" s="204">
        <v>0</v>
      </c>
      <c r="R664" s="204">
        <v>0</v>
      </c>
      <c r="S664" s="204">
        <v>0</v>
      </c>
      <c r="T664" s="204">
        <v>0</v>
      </c>
      <c r="U664" s="204">
        <v>0</v>
      </c>
      <c r="V664" s="204">
        <v>0</v>
      </c>
      <c r="W664" s="204">
        <v>0</v>
      </c>
      <c r="X664" s="204">
        <v>422374.32</v>
      </c>
      <c r="Y664" s="204">
        <v>263642.96000000002</v>
      </c>
      <c r="Z664" s="204">
        <v>8000</v>
      </c>
      <c r="AA664" s="204">
        <v>9687.0400000000009</v>
      </c>
      <c r="AB664" s="204">
        <v>85395</v>
      </c>
      <c r="AC664" s="204">
        <v>6903864.5999999996</v>
      </c>
      <c r="AD664" s="204">
        <v>0</v>
      </c>
      <c r="AE664" s="204">
        <v>0</v>
      </c>
      <c r="AF664" s="204">
        <v>7397593.46</v>
      </c>
      <c r="AG664" s="204">
        <v>63066.85</v>
      </c>
      <c r="AH664" s="204">
        <v>0</v>
      </c>
      <c r="AI664" s="204">
        <v>3762228.37</v>
      </c>
      <c r="AJ664" s="204">
        <v>0</v>
      </c>
      <c r="AK664" s="204">
        <v>0</v>
      </c>
      <c r="AL664" s="204">
        <v>0</v>
      </c>
      <c r="AM664" s="204">
        <v>0</v>
      </c>
      <c r="AN664" s="204">
        <v>0</v>
      </c>
      <c r="AO664" s="204">
        <v>0</v>
      </c>
      <c r="AP664" s="204">
        <v>0</v>
      </c>
      <c r="AQ664" s="204">
        <v>0</v>
      </c>
      <c r="AR664" s="204">
        <v>0</v>
      </c>
      <c r="AS664" s="204">
        <v>39162</v>
      </c>
      <c r="AT664" s="204">
        <v>0</v>
      </c>
      <c r="AU664" s="204">
        <v>0</v>
      </c>
      <c r="AV664" s="204">
        <v>0</v>
      </c>
      <c r="AW664" s="204">
        <v>0</v>
      </c>
      <c r="AX664" s="204">
        <v>114</v>
      </c>
      <c r="AY664" s="204">
        <v>2241890.31</v>
      </c>
      <c r="AZ664" s="204">
        <v>0</v>
      </c>
      <c r="BA664" s="204">
        <v>0</v>
      </c>
      <c r="BB664" s="204">
        <v>0</v>
      </c>
      <c r="BC664" s="204">
        <v>0</v>
      </c>
      <c r="BD664" s="204">
        <v>0</v>
      </c>
      <c r="BE664" s="204">
        <v>0</v>
      </c>
      <c r="BF664" s="204">
        <v>1285512.8999999999</v>
      </c>
      <c r="BG664" s="204">
        <v>0</v>
      </c>
      <c r="BH664" s="204">
        <v>218850</v>
      </c>
      <c r="BI664" s="204">
        <v>0</v>
      </c>
      <c r="BJ664" s="204">
        <v>157600.20000000001</v>
      </c>
      <c r="BK664" s="204">
        <v>0</v>
      </c>
      <c r="BL664" s="204">
        <v>0</v>
      </c>
      <c r="BM664" s="204">
        <v>0</v>
      </c>
      <c r="BN664" s="204">
        <v>0</v>
      </c>
      <c r="BO664" s="204">
        <v>1216414.6599999999</v>
      </c>
      <c r="BP664" s="204">
        <v>410921.48</v>
      </c>
      <c r="BQ664" s="204">
        <v>0</v>
      </c>
      <c r="BR664" s="204">
        <v>0</v>
      </c>
      <c r="BS664" s="204">
        <v>0</v>
      </c>
      <c r="BT664" s="204">
        <v>0</v>
      </c>
      <c r="BU664" s="204">
        <v>0</v>
      </c>
      <c r="BV664" s="204">
        <v>0</v>
      </c>
      <c r="BW664" s="204">
        <v>0</v>
      </c>
      <c r="BX664" s="204">
        <v>0</v>
      </c>
      <c r="BY664" s="204">
        <v>0</v>
      </c>
      <c r="BZ664" s="204">
        <v>0</v>
      </c>
      <c r="CA664" s="204">
        <v>0</v>
      </c>
      <c r="CB664" s="204">
        <v>490864.93</v>
      </c>
      <c r="CC664" s="205">
        <f t="shared" si="80"/>
        <v>32244821.199999999</v>
      </c>
      <c r="CD664" s="288"/>
      <c r="CE664" s="288"/>
      <c r="CF664" s="288"/>
      <c r="CG664" s="288"/>
      <c r="CH664" s="288"/>
      <c r="CI664" s="288"/>
    </row>
    <row r="665" spans="1:87" s="293" customFormat="1">
      <c r="A665" s="323"/>
      <c r="B665" s="322"/>
      <c r="C665" s="306"/>
      <c r="D665" s="306"/>
      <c r="E665" s="306"/>
      <c r="F665" s="324" t="s">
        <v>1534</v>
      </c>
      <c r="G665" s="325" t="s">
        <v>1535</v>
      </c>
      <c r="H665" s="204">
        <v>1901724.19</v>
      </c>
      <c r="I665" s="204">
        <v>1836613.66</v>
      </c>
      <c r="J665" s="204">
        <v>1364773.4</v>
      </c>
      <c r="K665" s="204">
        <v>500000</v>
      </c>
      <c r="L665" s="204">
        <v>256745.53</v>
      </c>
      <c r="M665" s="204">
        <v>557572.21</v>
      </c>
      <c r="N665" s="204">
        <v>249831.51</v>
      </c>
      <c r="O665" s="204">
        <v>300580.34999999998</v>
      </c>
      <c r="P665" s="204">
        <v>0</v>
      </c>
      <c r="Q665" s="204">
        <v>1398584.91</v>
      </c>
      <c r="R665" s="204">
        <v>298973.26</v>
      </c>
      <c r="S665" s="204">
        <v>512153.39</v>
      </c>
      <c r="T665" s="204">
        <v>938567.17</v>
      </c>
      <c r="U665" s="204">
        <v>570034.73</v>
      </c>
      <c r="V665" s="204">
        <v>0</v>
      </c>
      <c r="W665" s="204">
        <v>234768.17</v>
      </c>
      <c r="X665" s="204">
        <v>542012.61</v>
      </c>
      <c r="Y665" s="204">
        <v>14183.01</v>
      </c>
      <c r="Z665" s="204">
        <v>0</v>
      </c>
      <c r="AA665" s="204">
        <v>997.22</v>
      </c>
      <c r="AB665" s="204">
        <v>1990014.92</v>
      </c>
      <c r="AC665" s="204">
        <v>1003114.81</v>
      </c>
      <c r="AD665" s="204">
        <v>79443.77</v>
      </c>
      <c r="AE665" s="204">
        <v>970947.89</v>
      </c>
      <c r="AF665" s="204">
        <v>996091.14</v>
      </c>
      <c r="AG665" s="204">
        <v>653638.57999999996</v>
      </c>
      <c r="AH665" s="204">
        <v>0</v>
      </c>
      <c r="AI665" s="204">
        <v>1625570.1</v>
      </c>
      <c r="AJ665" s="204">
        <v>766082.44</v>
      </c>
      <c r="AK665" s="204">
        <v>1310.33</v>
      </c>
      <c r="AL665" s="204">
        <v>202037</v>
      </c>
      <c r="AM665" s="204">
        <v>0</v>
      </c>
      <c r="AN665" s="204">
        <v>46866.16</v>
      </c>
      <c r="AO665" s="204">
        <v>371043.91</v>
      </c>
      <c r="AP665" s="204">
        <v>114583.33</v>
      </c>
      <c r="AQ665" s="204">
        <v>327701.48</v>
      </c>
      <c r="AR665" s="204">
        <v>0</v>
      </c>
      <c r="AS665" s="204">
        <v>0</v>
      </c>
      <c r="AT665" s="204">
        <v>157100.29999999999</v>
      </c>
      <c r="AU665" s="204">
        <v>401686.12</v>
      </c>
      <c r="AV665" s="204">
        <v>316782.75</v>
      </c>
      <c r="AW665" s="204">
        <v>593102.99</v>
      </c>
      <c r="AX665" s="204">
        <v>103805.13</v>
      </c>
      <c r="AY665" s="204">
        <v>500343.96</v>
      </c>
      <c r="AZ665" s="204">
        <v>0</v>
      </c>
      <c r="BA665" s="204">
        <v>463604.5</v>
      </c>
      <c r="BB665" s="204">
        <v>1882181.9</v>
      </c>
      <c r="BC665" s="204">
        <v>454298.92</v>
      </c>
      <c r="BD665" s="204">
        <v>165024.41</v>
      </c>
      <c r="BE665" s="204">
        <v>0</v>
      </c>
      <c r="BF665" s="204">
        <v>250000</v>
      </c>
      <c r="BG665" s="204">
        <v>77472.02</v>
      </c>
      <c r="BH665" s="204">
        <v>1221227.99</v>
      </c>
      <c r="BI665" s="204">
        <v>753109.3</v>
      </c>
      <c r="BJ665" s="204">
        <v>487015.07</v>
      </c>
      <c r="BK665" s="204">
        <v>10174.129999999999</v>
      </c>
      <c r="BL665" s="204">
        <v>72395.94</v>
      </c>
      <c r="BM665" s="204">
        <v>753575.26</v>
      </c>
      <c r="BN665" s="204">
        <v>0</v>
      </c>
      <c r="BO665" s="204">
        <v>494094.03</v>
      </c>
      <c r="BP665" s="204">
        <v>105760.91</v>
      </c>
      <c r="BQ665" s="204">
        <v>36019.72</v>
      </c>
      <c r="BR665" s="204">
        <v>963042.07</v>
      </c>
      <c r="BS665" s="204">
        <v>124716.93</v>
      </c>
      <c r="BT665" s="204">
        <v>1793225.37</v>
      </c>
      <c r="BU665" s="204">
        <v>0</v>
      </c>
      <c r="BV665" s="204">
        <v>1732643.19</v>
      </c>
      <c r="BW665" s="204">
        <v>132190.96</v>
      </c>
      <c r="BX665" s="204">
        <v>183447.96</v>
      </c>
      <c r="BY665" s="204">
        <v>646948.35</v>
      </c>
      <c r="BZ665" s="204">
        <v>288975.63</v>
      </c>
      <c r="CA665" s="204">
        <v>256571.62</v>
      </c>
      <c r="CB665" s="204">
        <v>239064.91</v>
      </c>
      <c r="CC665" s="205">
        <f t="shared" si="80"/>
        <v>36286163.520000003</v>
      </c>
      <c r="CD665" s="288"/>
      <c r="CE665" s="288"/>
      <c r="CF665" s="288"/>
      <c r="CG665" s="288"/>
      <c r="CH665" s="288"/>
      <c r="CI665" s="288"/>
    </row>
    <row r="666" spans="1:87" s="293" customFormat="1">
      <c r="A666" s="323"/>
      <c r="B666" s="322"/>
      <c r="C666" s="306"/>
      <c r="D666" s="306"/>
      <c r="E666" s="306"/>
      <c r="F666" s="324" t="s">
        <v>1536</v>
      </c>
      <c r="G666" s="325" t="s">
        <v>1537</v>
      </c>
      <c r="H666" s="204">
        <v>11041676.949999999</v>
      </c>
      <c r="I666" s="204">
        <v>1178220</v>
      </c>
      <c r="J666" s="204">
        <v>6092508</v>
      </c>
      <c r="K666" s="204">
        <v>0</v>
      </c>
      <c r="L666" s="204">
        <v>0</v>
      </c>
      <c r="M666" s="204">
        <v>0</v>
      </c>
      <c r="N666" s="204">
        <v>0</v>
      </c>
      <c r="O666" s="204">
        <v>824058.98</v>
      </c>
      <c r="P666" s="204">
        <v>2439939.7000000002</v>
      </c>
      <c r="Q666" s="204">
        <v>0</v>
      </c>
      <c r="R666" s="204">
        <v>0</v>
      </c>
      <c r="S666" s="204">
        <v>2077933.5</v>
      </c>
      <c r="T666" s="204">
        <v>0</v>
      </c>
      <c r="U666" s="204">
        <v>0</v>
      </c>
      <c r="V666" s="204">
        <v>0</v>
      </c>
      <c r="W666" s="204">
        <v>0</v>
      </c>
      <c r="X666" s="204">
        <v>0</v>
      </c>
      <c r="Y666" s="204">
        <v>58593.25</v>
      </c>
      <c r="Z666" s="204">
        <v>0</v>
      </c>
      <c r="AA666" s="204">
        <v>0</v>
      </c>
      <c r="AB666" s="204">
        <v>1455000</v>
      </c>
      <c r="AC666" s="204">
        <v>0</v>
      </c>
      <c r="AD666" s="204">
        <v>427102.76</v>
      </c>
      <c r="AE666" s="204">
        <v>0</v>
      </c>
      <c r="AF666" s="204">
        <v>850789.73</v>
      </c>
      <c r="AG666" s="204">
        <v>801150</v>
      </c>
      <c r="AH666" s="204">
        <v>0</v>
      </c>
      <c r="AI666" s="204">
        <v>0</v>
      </c>
      <c r="AJ666" s="204">
        <v>10190</v>
      </c>
      <c r="AK666" s="204">
        <v>547500</v>
      </c>
      <c r="AL666" s="204">
        <v>0</v>
      </c>
      <c r="AM666" s="204">
        <v>322500</v>
      </c>
      <c r="AN666" s="204">
        <v>0</v>
      </c>
      <c r="AO666" s="204">
        <v>0</v>
      </c>
      <c r="AP666" s="204">
        <v>0</v>
      </c>
      <c r="AQ666" s="204">
        <v>339650</v>
      </c>
      <c r="AR666" s="204">
        <v>0</v>
      </c>
      <c r="AS666" s="204">
        <v>0</v>
      </c>
      <c r="AT666" s="204">
        <v>1116330</v>
      </c>
      <c r="AU666" s="204">
        <v>244137.4</v>
      </c>
      <c r="AV666" s="204">
        <v>85685.18</v>
      </c>
      <c r="AW666" s="204">
        <v>450000</v>
      </c>
      <c r="AX666" s="204">
        <v>0</v>
      </c>
      <c r="AY666" s="204">
        <v>44870.52</v>
      </c>
      <c r="AZ666" s="204">
        <v>150000</v>
      </c>
      <c r="BA666" s="204">
        <v>0</v>
      </c>
      <c r="BB666" s="204">
        <v>0</v>
      </c>
      <c r="BC666" s="204">
        <v>1485000</v>
      </c>
      <c r="BD666" s="204">
        <v>0</v>
      </c>
      <c r="BE666" s="204">
        <v>0</v>
      </c>
      <c r="BF666" s="204">
        <v>0</v>
      </c>
      <c r="BG666" s="204">
        <v>705400</v>
      </c>
      <c r="BH666" s="204">
        <v>0</v>
      </c>
      <c r="BI666" s="204">
        <v>0</v>
      </c>
      <c r="BJ666" s="204">
        <v>543652</v>
      </c>
      <c r="BK666" s="204">
        <v>75000</v>
      </c>
      <c r="BL666" s="204">
        <v>780000</v>
      </c>
      <c r="BM666" s="204">
        <v>1170872.49</v>
      </c>
      <c r="BN666" s="204">
        <v>3375000</v>
      </c>
      <c r="BO666" s="204">
        <v>0</v>
      </c>
      <c r="BP666" s="204">
        <v>0</v>
      </c>
      <c r="BQ666" s="204">
        <v>0</v>
      </c>
      <c r="BR666" s="204">
        <v>1083261.1499999999</v>
      </c>
      <c r="BS666" s="204">
        <v>1000000</v>
      </c>
      <c r="BT666" s="204">
        <v>5961996</v>
      </c>
      <c r="BU666" s="204">
        <v>1348671.01</v>
      </c>
      <c r="BV666" s="204">
        <v>4254328.5999999996</v>
      </c>
      <c r="BW666" s="204">
        <v>569400</v>
      </c>
      <c r="BX666" s="204">
        <v>0</v>
      </c>
      <c r="BY666" s="204">
        <v>4605128.25</v>
      </c>
      <c r="BZ666" s="204">
        <v>2165873.85</v>
      </c>
      <c r="CA666" s="204">
        <v>862500</v>
      </c>
      <c r="CB666" s="204">
        <v>1162511.74</v>
      </c>
      <c r="CC666" s="205">
        <f t="shared" si="80"/>
        <v>61706431.060000002</v>
      </c>
      <c r="CD666" s="288"/>
      <c r="CE666" s="288"/>
      <c r="CF666" s="288"/>
      <c r="CG666" s="288"/>
      <c r="CH666" s="288"/>
      <c r="CI666" s="288"/>
    </row>
    <row r="667" spans="1:87" s="293" customFormat="1">
      <c r="A667" s="323"/>
      <c r="B667" s="322"/>
      <c r="C667" s="306"/>
      <c r="D667" s="306"/>
      <c r="E667" s="306"/>
      <c r="F667" s="324" t="s">
        <v>1538</v>
      </c>
      <c r="G667" s="325" t="s">
        <v>1539</v>
      </c>
      <c r="H667" s="204">
        <v>4968830.2300000004</v>
      </c>
      <c r="I667" s="204">
        <v>0</v>
      </c>
      <c r="J667" s="204">
        <v>9777469.7899999991</v>
      </c>
      <c r="K667" s="204">
        <v>729429.72</v>
      </c>
      <c r="L667" s="204">
        <v>2219043.0699999998</v>
      </c>
      <c r="M667" s="204">
        <v>56360</v>
      </c>
      <c r="N667" s="204">
        <v>0</v>
      </c>
      <c r="O667" s="204">
        <v>0</v>
      </c>
      <c r="P667" s="204">
        <v>0</v>
      </c>
      <c r="Q667" s="204">
        <v>0</v>
      </c>
      <c r="R667" s="204">
        <v>0</v>
      </c>
      <c r="S667" s="204">
        <v>2756896.71</v>
      </c>
      <c r="T667" s="204">
        <v>545000</v>
      </c>
      <c r="U667" s="204">
        <v>0</v>
      </c>
      <c r="V667" s="204">
        <v>0</v>
      </c>
      <c r="W667" s="204">
        <v>60000</v>
      </c>
      <c r="X667" s="204">
        <v>0</v>
      </c>
      <c r="Y667" s="204">
        <v>0</v>
      </c>
      <c r="Z667" s="204">
        <v>0</v>
      </c>
      <c r="AA667" s="204">
        <v>0</v>
      </c>
      <c r="AB667" s="204">
        <v>0</v>
      </c>
      <c r="AC667" s="204">
        <v>9258629.4600000009</v>
      </c>
      <c r="AD667" s="204">
        <v>0</v>
      </c>
      <c r="AE667" s="204">
        <v>0</v>
      </c>
      <c r="AF667" s="204">
        <v>361202</v>
      </c>
      <c r="AG667" s="204">
        <v>0</v>
      </c>
      <c r="AH667" s="204">
        <v>0</v>
      </c>
      <c r="AI667" s="204">
        <v>0</v>
      </c>
      <c r="AJ667" s="204">
        <v>0</v>
      </c>
      <c r="AK667" s="204">
        <v>0</v>
      </c>
      <c r="AL667" s="204">
        <v>0</v>
      </c>
      <c r="AM667" s="204">
        <v>0</v>
      </c>
      <c r="AN667" s="204">
        <v>83703.02</v>
      </c>
      <c r="AO667" s="204">
        <v>26960</v>
      </c>
      <c r="AP667" s="204">
        <v>0</v>
      </c>
      <c r="AQ667" s="204">
        <v>1154910.25</v>
      </c>
      <c r="AR667" s="204">
        <v>0</v>
      </c>
      <c r="AS667" s="204">
        <v>661932.03</v>
      </c>
      <c r="AT667" s="204">
        <v>0</v>
      </c>
      <c r="AU667" s="204">
        <v>0</v>
      </c>
      <c r="AV667" s="204">
        <v>0</v>
      </c>
      <c r="AW667" s="204">
        <v>0</v>
      </c>
      <c r="AX667" s="204">
        <v>20332</v>
      </c>
      <c r="AY667" s="204">
        <v>0</v>
      </c>
      <c r="AZ667" s="204">
        <v>452839.35</v>
      </c>
      <c r="BA667" s="204">
        <v>0</v>
      </c>
      <c r="BB667" s="204">
        <v>0</v>
      </c>
      <c r="BC667" s="204">
        <v>1826702.47</v>
      </c>
      <c r="BD667" s="204">
        <v>2625963.42</v>
      </c>
      <c r="BE667" s="204">
        <v>0</v>
      </c>
      <c r="BF667" s="204">
        <v>0</v>
      </c>
      <c r="BG667" s="204">
        <v>0</v>
      </c>
      <c r="BH667" s="204">
        <v>4950324.9989999998</v>
      </c>
      <c r="BI667" s="204">
        <v>0</v>
      </c>
      <c r="BJ667" s="204">
        <v>249950.43</v>
      </c>
      <c r="BK667" s="204">
        <v>146086</v>
      </c>
      <c r="BL667" s="204">
        <v>536810</v>
      </c>
      <c r="BM667" s="204">
        <v>82480</v>
      </c>
      <c r="BN667" s="204">
        <v>5797212.6600000001</v>
      </c>
      <c r="BO667" s="204">
        <v>0</v>
      </c>
      <c r="BP667" s="204">
        <v>185650.66</v>
      </c>
      <c r="BQ667" s="204">
        <v>0</v>
      </c>
      <c r="BR667" s="204">
        <v>0</v>
      </c>
      <c r="BS667" s="204">
        <v>0</v>
      </c>
      <c r="BT667" s="204">
        <v>2391080</v>
      </c>
      <c r="BU667" s="204">
        <v>0</v>
      </c>
      <c r="BV667" s="204">
        <v>544757</v>
      </c>
      <c r="BW667" s="204">
        <v>0</v>
      </c>
      <c r="BX667" s="204">
        <v>0</v>
      </c>
      <c r="BY667" s="204">
        <v>223650.92</v>
      </c>
      <c r="BZ667" s="204">
        <v>882832.9</v>
      </c>
      <c r="CA667" s="204">
        <v>0</v>
      </c>
      <c r="CB667" s="204">
        <v>247339.99</v>
      </c>
      <c r="CC667" s="205">
        <f t="shared" si="80"/>
        <v>53824379.078999996</v>
      </c>
      <c r="CD667" s="288"/>
      <c r="CE667" s="288"/>
      <c r="CF667" s="288"/>
      <c r="CG667" s="288"/>
      <c r="CH667" s="288"/>
      <c r="CI667" s="288"/>
    </row>
    <row r="668" spans="1:87" s="293" customFormat="1">
      <c r="A668" s="323"/>
      <c r="B668" s="322"/>
      <c r="C668" s="306"/>
      <c r="D668" s="306"/>
      <c r="E668" s="306"/>
      <c r="F668" s="324" t="s">
        <v>1540</v>
      </c>
      <c r="G668" s="325" t="s">
        <v>1541</v>
      </c>
      <c r="H668" s="204">
        <v>2256400.7999999998</v>
      </c>
      <c r="I668" s="204">
        <v>5487726.7300000004</v>
      </c>
      <c r="J668" s="204">
        <v>3355542.55</v>
      </c>
      <c r="K668" s="204">
        <v>0</v>
      </c>
      <c r="L668" s="204">
        <v>0</v>
      </c>
      <c r="M668" s="204">
        <v>0</v>
      </c>
      <c r="N668" s="204">
        <v>321130340.39999998</v>
      </c>
      <c r="O668" s="204">
        <v>0</v>
      </c>
      <c r="P668" s="204">
        <v>0</v>
      </c>
      <c r="Q668" s="204">
        <v>0</v>
      </c>
      <c r="R668" s="204">
        <v>0</v>
      </c>
      <c r="S668" s="204">
        <v>0</v>
      </c>
      <c r="T668" s="204">
        <v>35635025.590000004</v>
      </c>
      <c r="U668" s="204">
        <v>4849800.95</v>
      </c>
      <c r="V668" s="204">
        <v>0</v>
      </c>
      <c r="W668" s="204">
        <v>0</v>
      </c>
      <c r="X668" s="204">
        <v>0</v>
      </c>
      <c r="Y668" s="204">
        <v>0</v>
      </c>
      <c r="Z668" s="204">
        <v>222805899.69999999</v>
      </c>
      <c r="AA668" s="204">
        <v>0</v>
      </c>
      <c r="AB668" s="204">
        <v>0</v>
      </c>
      <c r="AC668" s="204">
        <v>7328716.6600000001</v>
      </c>
      <c r="AD668" s="204">
        <v>0</v>
      </c>
      <c r="AE668" s="204">
        <v>0</v>
      </c>
      <c r="AF668" s="204">
        <v>0</v>
      </c>
      <c r="AG668" s="204">
        <v>0</v>
      </c>
      <c r="AH668" s="204">
        <v>0</v>
      </c>
      <c r="AI668" s="204">
        <v>35178853.079999998</v>
      </c>
      <c r="AJ668" s="204">
        <v>0</v>
      </c>
      <c r="AK668" s="204">
        <v>0</v>
      </c>
      <c r="AL668" s="204">
        <v>0</v>
      </c>
      <c r="AM668" s="204">
        <v>0</v>
      </c>
      <c r="AN668" s="204">
        <v>0</v>
      </c>
      <c r="AO668" s="204">
        <v>0</v>
      </c>
      <c r="AP668" s="204">
        <v>0</v>
      </c>
      <c r="AQ668" s="204">
        <v>0</v>
      </c>
      <c r="AR668" s="204">
        <v>0</v>
      </c>
      <c r="AS668" s="204">
        <v>0</v>
      </c>
      <c r="AT668" s="204">
        <v>0</v>
      </c>
      <c r="AU668" s="204">
        <v>20794853.719999999</v>
      </c>
      <c r="AV668" s="204">
        <v>0</v>
      </c>
      <c r="AW668" s="204">
        <v>0</v>
      </c>
      <c r="AX668" s="204">
        <v>0</v>
      </c>
      <c r="AY668" s="204">
        <v>0</v>
      </c>
      <c r="AZ668" s="204">
        <v>0</v>
      </c>
      <c r="BA668" s="204">
        <v>0</v>
      </c>
      <c r="BB668" s="204">
        <v>67823380.689999998</v>
      </c>
      <c r="BC668" s="204">
        <v>0</v>
      </c>
      <c r="BD668" s="204">
        <v>0</v>
      </c>
      <c r="BE668" s="204">
        <v>0</v>
      </c>
      <c r="BF668" s="204">
        <v>0</v>
      </c>
      <c r="BG668" s="204">
        <v>0</v>
      </c>
      <c r="BH668" s="204">
        <v>0</v>
      </c>
      <c r="BI668" s="204">
        <v>0</v>
      </c>
      <c r="BJ668" s="204">
        <v>0</v>
      </c>
      <c r="BK668" s="204">
        <v>0</v>
      </c>
      <c r="BL668" s="204">
        <v>0</v>
      </c>
      <c r="BM668" s="204">
        <v>42146058.079999998</v>
      </c>
      <c r="BN668" s="204">
        <v>12249836.949999999</v>
      </c>
      <c r="BO668" s="204">
        <v>0</v>
      </c>
      <c r="BP668" s="204">
        <v>0</v>
      </c>
      <c r="BQ668" s="204">
        <v>0</v>
      </c>
      <c r="BR668" s="204">
        <v>0</v>
      </c>
      <c r="BS668" s="204">
        <v>0</v>
      </c>
      <c r="BT668" s="204">
        <v>3937869.71</v>
      </c>
      <c r="BU668" s="204">
        <v>0</v>
      </c>
      <c r="BV668" s="204">
        <v>0</v>
      </c>
      <c r="BW668" s="204">
        <v>0</v>
      </c>
      <c r="BX668" s="204">
        <v>0</v>
      </c>
      <c r="BY668" s="204">
        <v>0</v>
      </c>
      <c r="BZ668" s="204">
        <v>0</v>
      </c>
      <c r="CA668" s="204">
        <v>0</v>
      </c>
      <c r="CB668" s="204">
        <v>0</v>
      </c>
      <c r="CC668" s="205">
        <f t="shared" si="80"/>
        <v>784980305.61000001</v>
      </c>
      <c r="CD668" s="288"/>
      <c r="CE668" s="288"/>
      <c r="CF668" s="288"/>
      <c r="CG668" s="288"/>
      <c r="CH668" s="288"/>
      <c r="CI668" s="288"/>
    </row>
    <row r="669" spans="1:87" s="293" customFormat="1">
      <c r="A669" s="323"/>
      <c r="B669" s="322"/>
      <c r="C669" s="306"/>
      <c r="D669" s="306"/>
      <c r="E669" s="306"/>
      <c r="F669" s="324" t="s">
        <v>1542</v>
      </c>
      <c r="G669" s="325" t="s">
        <v>1543</v>
      </c>
      <c r="H669" s="204">
        <v>1251503.03</v>
      </c>
      <c r="I669" s="204">
        <v>6182567.54</v>
      </c>
      <c r="J669" s="204">
        <v>6272828.4900000002</v>
      </c>
      <c r="K669" s="204">
        <v>0</v>
      </c>
      <c r="L669" s="204">
        <v>0</v>
      </c>
      <c r="M669" s="204">
        <v>0</v>
      </c>
      <c r="N669" s="204">
        <v>47401079.07</v>
      </c>
      <c r="O669" s="204">
        <v>0</v>
      </c>
      <c r="P669" s="204">
        <v>0</v>
      </c>
      <c r="Q669" s="204">
        <v>0</v>
      </c>
      <c r="R669" s="204">
        <v>0</v>
      </c>
      <c r="S669" s="204">
        <v>0</v>
      </c>
      <c r="T669" s="204">
        <v>13403859.220000001</v>
      </c>
      <c r="U669" s="204">
        <v>5063456.0999999996</v>
      </c>
      <c r="V669" s="204">
        <v>0</v>
      </c>
      <c r="W669" s="204">
        <v>0</v>
      </c>
      <c r="X669" s="204">
        <v>0</v>
      </c>
      <c r="Y669" s="204">
        <v>0</v>
      </c>
      <c r="Z669" s="204">
        <v>6213623.3799999999</v>
      </c>
      <c r="AA669" s="204">
        <v>0</v>
      </c>
      <c r="AB669" s="204">
        <v>0</v>
      </c>
      <c r="AC669" s="204">
        <v>0</v>
      </c>
      <c r="AD669" s="204">
        <v>0</v>
      </c>
      <c r="AE669" s="204">
        <v>0</v>
      </c>
      <c r="AF669" s="204">
        <v>0</v>
      </c>
      <c r="AG669" s="204">
        <v>0</v>
      </c>
      <c r="AH669" s="204">
        <v>0</v>
      </c>
      <c r="AI669" s="204">
        <v>5582369.1900000004</v>
      </c>
      <c r="AJ669" s="204">
        <v>0</v>
      </c>
      <c r="AK669" s="204">
        <v>0</v>
      </c>
      <c r="AL669" s="204">
        <v>0</v>
      </c>
      <c r="AM669" s="204">
        <v>0</v>
      </c>
      <c r="AN669" s="204">
        <v>0</v>
      </c>
      <c r="AO669" s="204">
        <v>0</v>
      </c>
      <c r="AP669" s="204">
        <v>0</v>
      </c>
      <c r="AQ669" s="204">
        <v>0</v>
      </c>
      <c r="AR669" s="204">
        <v>0</v>
      </c>
      <c r="AS669" s="204">
        <v>0</v>
      </c>
      <c r="AT669" s="204">
        <v>0</v>
      </c>
      <c r="AU669" s="204">
        <v>2885369.8</v>
      </c>
      <c r="AV669" s="204">
        <v>0</v>
      </c>
      <c r="AW669" s="204">
        <v>0</v>
      </c>
      <c r="AX669" s="204">
        <v>0</v>
      </c>
      <c r="AY669" s="204">
        <v>0</v>
      </c>
      <c r="AZ669" s="204">
        <v>0</v>
      </c>
      <c r="BA669" s="204">
        <v>0</v>
      </c>
      <c r="BB669" s="204">
        <v>38145260.219999999</v>
      </c>
      <c r="BC669" s="204">
        <v>0</v>
      </c>
      <c r="BD669" s="204">
        <v>0</v>
      </c>
      <c r="BE669" s="204">
        <v>0</v>
      </c>
      <c r="BF669" s="204">
        <v>0</v>
      </c>
      <c r="BG669" s="204">
        <v>0</v>
      </c>
      <c r="BH669" s="204">
        <v>0</v>
      </c>
      <c r="BI669" s="204">
        <v>0</v>
      </c>
      <c r="BJ669" s="204">
        <v>0</v>
      </c>
      <c r="BK669" s="204">
        <v>0</v>
      </c>
      <c r="BL669" s="204">
        <v>0</v>
      </c>
      <c r="BM669" s="204">
        <v>9965682.4000000004</v>
      </c>
      <c r="BN669" s="204">
        <v>6907167.4100000001</v>
      </c>
      <c r="BO669" s="204">
        <v>0</v>
      </c>
      <c r="BP669" s="204">
        <v>0</v>
      </c>
      <c r="BQ669" s="204">
        <v>0</v>
      </c>
      <c r="BR669" s="204">
        <v>0</v>
      </c>
      <c r="BS669" s="204">
        <v>0</v>
      </c>
      <c r="BT669" s="204">
        <v>3105544.29</v>
      </c>
      <c r="BU669" s="204">
        <v>0</v>
      </c>
      <c r="BV669" s="204">
        <v>0</v>
      </c>
      <c r="BW669" s="204">
        <v>0</v>
      </c>
      <c r="BX669" s="204">
        <v>0</v>
      </c>
      <c r="BY669" s="204">
        <v>0</v>
      </c>
      <c r="BZ669" s="204">
        <v>0</v>
      </c>
      <c r="CA669" s="204">
        <v>0</v>
      </c>
      <c r="CB669" s="204">
        <v>0</v>
      </c>
      <c r="CC669" s="205">
        <f t="shared" si="80"/>
        <v>152380310.13999999</v>
      </c>
      <c r="CD669" s="288"/>
      <c r="CE669" s="288"/>
      <c r="CF669" s="288"/>
      <c r="CG669" s="288"/>
      <c r="CH669" s="288"/>
      <c r="CI669" s="288"/>
    </row>
    <row r="670" spans="1:87" s="293" customFormat="1">
      <c r="A670" s="323"/>
      <c r="B670" s="322"/>
      <c r="C670" s="306"/>
      <c r="D670" s="306"/>
      <c r="E670" s="306"/>
      <c r="F670" s="324" t="s">
        <v>1544</v>
      </c>
      <c r="G670" s="325" t="s">
        <v>1545</v>
      </c>
      <c r="H670" s="204">
        <v>230981</v>
      </c>
      <c r="I670" s="204">
        <v>6494010.1799999997</v>
      </c>
      <c r="J670" s="204">
        <v>11106967</v>
      </c>
      <c r="K670" s="204">
        <v>796800</v>
      </c>
      <c r="L670" s="204">
        <v>700635</v>
      </c>
      <c r="M670" s="204">
        <v>0</v>
      </c>
      <c r="N670" s="204">
        <v>2263649.6800000002</v>
      </c>
      <c r="O670" s="204">
        <v>949633</v>
      </c>
      <c r="P670" s="204">
        <v>51606</v>
      </c>
      <c r="Q670" s="204">
        <v>1750128</v>
      </c>
      <c r="R670" s="204">
        <v>420973</v>
      </c>
      <c r="S670" s="204">
        <v>367369</v>
      </c>
      <c r="T670" s="204">
        <v>418361</v>
      </c>
      <c r="U670" s="204">
        <v>1087011</v>
      </c>
      <c r="V670" s="204">
        <v>520</v>
      </c>
      <c r="W670" s="204">
        <v>1095988</v>
      </c>
      <c r="X670" s="204">
        <v>1032896</v>
      </c>
      <c r="Y670" s="204">
        <v>93754</v>
      </c>
      <c r="Z670" s="204">
        <v>6997319</v>
      </c>
      <c r="AA670" s="204">
        <v>27137.599999999999</v>
      </c>
      <c r="AB670" s="204">
        <v>3020.4</v>
      </c>
      <c r="AC670" s="204">
        <v>10581695.34</v>
      </c>
      <c r="AD670" s="204">
        <v>107075.95</v>
      </c>
      <c r="AE670" s="204">
        <v>260132.6</v>
      </c>
      <c r="AF670" s="204">
        <v>570610</v>
      </c>
      <c r="AG670" s="204">
        <v>156499</v>
      </c>
      <c r="AH670" s="204">
        <v>1926300</v>
      </c>
      <c r="AI670" s="204">
        <v>18394</v>
      </c>
      <c r="AJ670" s="204">
        <v>1195701.1000000001</v>
      </c>
      <c r="AK670" s="204">
        <v>17744</v>
      </c>
      <c r="AL670" s="204">
        <v>168070</v>
      </c>
      <c r="AM670" s="204">
        <v>46973</v>
      </c>
      <c r="AN670" s="204">
        <v>56075</v>
      </c>
      <c r="AO670" s="204">
        <v>264774</v>
      </c>
      <c r="AP670" s="204">
        <v>22424</v>
      </c>
      <c r="AQ670" s="204">
        <v>16552</v>
      </c>
      <c r="AR670" s="204">
        <v>36747</v>
      </c>
      <c r="AS670" s="204">
        <v>166078</v>
      </c>
      <c r="AT670" s="204">
        <v>50994</v>
      </c>
      <c r="AU670" s="204">
        <v>23100</v>
      </c>
      <c r="AV670" s="204">
        <v>16351</v>
      </c>
      <c r="AW670" s="204">
        <v>0</v>
      </c>
      <c r="AX670" s="204">
        <v>6532</v>
      </c>
      <c r="AY670" s="204">
        <v>2470</v>
      </c>
      <c r="AZ670" s="204">
        <v>1728</v>
      </c>
      <c r="BA670" s="204">
        <v>2297</v>
      </c>
      <c r="BB670" s="204">
        <v>271560</v>
      </c>
      <c r="BC670" s="204">
        <v>183274</v>
      </c>
      <c r="BD670" s="204">
        <v>2952</v>
      </c>
      <c r="BE670" s="204">
        <v>305</v>
      </c>
      <c r="BF670" s="204">
        <v>168768</v>
      </c>
      <c r="BG670" s="204">
        <v>67380</v>
      </c>
      <c r="BH670" s="204">
        <v>3116452</v>
      </c>
      <c r="BI670" s="204">
        <v>7156</v>
      </c>
      <c r="BJ670" s="204">
        <v>125774</v>
      </c>
      <c r="BK670" s="204">
        <v>27622</v>
      </c>
      <c r="BL670" s="204">
        <v>2424</v>
      </c>
      <c r="BM670" s="204">
        <v>716506.05</v>
      </c>
      <c r="BN670" s="204">
        <v>10598831.220000001</v>
      </c>
      <c r="BO670" s="204">
        <v>30102</v>
      </c>
      <c r="BP670" s="204">
        <v>0</v>
      </c>
      <c r="BQ670" s="204">
        <v>25787.55</v>
      </c>
      <c r="BR670" s="204">
        <v>18258</v>
      </c>
      <c r="BS670" s="204">
        <v>0</v>
      </c>
      <c r="BT670" s="204">
        <v>369769</v>
      </c>
      <c r="BU670" s="204">
        <v>1320</v>
      </c>
      <c r="BV670" s="204">
        <v>361469.8</v>
      </c>
      <c r="BW670" s="204">
        <v>377703.52</v>
      </c>
      <c r="BX670" s="204">
        <v>658121</v>
      </c>
      <c r="BY670" s="204">
        <v>2404907.9900000002</v>
      </c>
      <c r="BZ670" s="204">
        <v>1878796.45</v>
      </c>
      <c r="CA670" s="204">
        <v>26922</v>
      </c>
      <c r="CB670" s="204">
        <v>0</v>
      </c>
      <c r="CC670" s="205">
        <f t="shared" si="80"/>
        <v>73046237.429999992</v>
      </c>
      <c r="CD670" s="288"/>
      <c r="CE670" s="288"/>
      <c r="CF670" s="288"/>
      <c r="CG670" s="288"/>
      <c r="CH670" s="288"/>
      <c r="CI670" s="288"/>
    </row>
    <row r="671" spans="1:87" s="293" customFormat="1">
      <c r="A671" s="323"/>
      <c r="B671" s="322"/>
      <c r="C671" s="306"/>
      <c r="D671" s="306"/>
      <c r="E671" s="306"/>
      <c r="F671" s="324" t="s">
        <v>1546</v>
      </c>
      <c r="G671" s="325" t="s">
        <v>1547</v>
      </c>
      <c r="H671" s="204">
        <v>176037</v>
      </c>
      <c r="I671" s="204">
        <v>980094.23</v>
      </c>
      <c r="J671" s="204">
        <v>2410644</v>
      </c>
      <c r="K671" s="204">
        <v>400452.2</v>
      </c>
      <c r="L671" s="204">
        <v>543548</v>
      </c>
      <c r="M671" s="204">
        <v>0</v>
      </c>
      <c r="N671" s="204">
        <v>236702.05</v>
      </c>
      <c r="O671" s="204">
        <v>19861</v>
      </c>
      <c r="P671" s="204">
        <v>991357</v>
      </c>
      <c r="Q671" s="204">
        <v>696289</v>
      </c>
      <c r="R671" s="204">
        <v>506720</v>
      </c>
      <c r="S671" s="204">
        <v>39512</v>
      </c>
      <c r="T671" s="204">
        <v>186406</v>
      </c>
      <c r="U671" s="204">
        <v>97872</v>
      </c>
      <c r="V671" s="204">
        <v>108293</v>
      </c>
      <c r="W671" s="204">
        <v>16691</v>
      </c>
      <c r="X671" s="204">
        <v>656998.81000000006</v>
      </c>
      <c r="Y671" s="204">
        <v>6032</v>
      </c>
      <c r="Z671" s="204">
        <v>6975428.8600000003</v>
      </c>
      <c r="AA671" s="204">
        <v>45574.6</v>
      </c>
      <c r="AB671" s="204">
        <v>5648</v>
      </c>
      <c r="AC671" s="204">
        <v>1039545.55</v>
      </c>
      <c r="AD671" s="204">
        <v>0</v>
      </c>
      <c r="AE671" s="204">
        <v>37447</v>
      </c>
      <c r="AF671" s="204">
        <v>1485736</v>
      </c>
      <c r="AG671" s="204">
        <v>21029</v>
      </c>
      <c r="AH671" s="204">
        <v>6347</v>
      </c>
      <c r="AI671" s="204">
        <v>45318</v>
      </c>
      <c r="AJ671" s="204">
        <v>636005.06999999995</v>
      </c>
      <c r="AK671" s="204">
        <v>5845</v>
      </c>
      <c r="AL671" s="204">
        <v>30477</v>
      </c>
      <c r="AM671" s="204">
        <v>-1118</v>
      </c>
      <c r="AN671" s="204">
        <v>19243</v>
      </c>
      <c r="AO671" s="204">
        <v>228978</v>
      </c>
      <c r="AP671" s="204">
        <v>7334</v>
      </c>
      <c r="AQ671" s="204">
        <v>5475</v>
      </c>
      <c r="AR671" s="204">
        <v>11926</v>
      </c>
      <c r="AS671" s="204">
        <v>16721</v>
      </c>
      <c r="AT671" s="204">
        <v>16306</v>
      </c>
      <c r="AU671" s="204">
        <v>23893</v>
      </c>
      <c r="AV671" s="204">
        <v>17969</v>
      </c>
      <c r="AW671" s="204">
        <v>6452</v>
      </c>
      <c r="AX671" s="204">
        <v>6038</v>
      </c>
      <c r="AY671" s="204">
        <v>6650</v>
      </c>
      <c r="AZ671" s="204">
        <v>0</v>
      </c>
      <c r="BA671" s="204">
        <v>2422</v>
      </c>
      <c r="BB671" s="204">
        <v>24732</v>
      </c>
      <c r="BC671" s="204">
        <v>18198.05</v>
      </c>
      <c r="BD671" s="204">
        <v>7280</v>
      </c>
      <c r="BE671" s="204">
        <v>309</v>
      </c>
      <c r="BF671" s="204">
        <v>2763280.02</v>
      </c>
      <c r="BG671" s="204">
        <v>103324</v>
      </c>
      <c r="BH671" s="204">
        <v>1569611</v>
      </c>
      <c r="BI671" s="204">
        <v>18354</v>
      </c>
      <c r="BJ671" s="204">
        <v>28460</v>
      </c>
      <c r="BK671" s="204">
        <v>14677</v>
      </c>
      <c r="BL671" s="204">
        <v>6514</v>
      </c>
      <c r="BM671" s="204">
        <v>44723</v>
      </c>
      <c r="BN671" s="204">
        <v>52127</v>
      </c>
      <c r="BO671" s="204">
        <v>80977</v>
      </c>
      <c r="BP671" s="204">
        <v>0</v>
      </c>
      <c r="BQ671" s="204">
        <v>3651</v>
      </c>
      <c r="BR671" s="204">
        <v>48531</v>
      </c>
      <c r="BS671" s="204">
        <v>0</v>
      </c>
      <c r="BT671" s="204">
        <v>28019</v>
      </c>
      <c r="BU671" s="204">
        <v>104211.04</v>
      </c>
      <c r="BV671" s="204">
        <v>861189</v>
      </c>
      <c r="BW671" s="204">
        <v>166906</v>
      </c>
      <c r="BX671" s="204">
        <v>70398</v>
      </c>
      <c r="BY671" s="204">
        <v>2257251</v>
      </c>
      <c r="BZ671" s="204">
        <v>300091.24</v>
      </c>
      <c r="CA671" s="204">
        <v>59715</v>
      </c>
      <c r="CB671" s="204">
        <v>0</v>
      </c>
      <c r="CC671" s="205">
        <f t="shared" si="80"/>
        <v>27408727.719999995</v>
      </c>
      <c r="CD671" s="288"/>
      <c r="CE671" s="288"/>
      <c r="CF671" s="288"/>
      <c r="CG671" s="288"/>
      <c r="CH671" s="288"/>
      <c r="CI671" s="288"/>
    </row>
    <row r="672" spans="1:87" s="293" customFormat="1">
      <c r="A672" s="323"/>
      <c r="B672" s="322"/>
      <c r="C672" s="306"/>
      <c r="D672" s="306"/>
      <c r="E672" s="306"/>
      <c r="F672" s="324" t="s">
        <v>1548</v>
      </c>
      <c r="G672" s="325" t="s">
        <v>1549</v>
      </c>
      <c r="H672" s="204">
        <v>449017</v>
      </c>
      <c r="I672" s="204">
        <v>1107319</v>
      </c>
      <c r="J672" s="204">
        <v>1751187</v>
      </c>
      <c r="K672" s="204">
        <v>316678</v>
      </c>
      <c r="L672" s="204">
        <v>460820</v>
      </c>
      <c r="M672" s="204">
        <v>0</v>
      </c>
      <c r="N672" s="204">
        <v>6569325.4400000004</v>
      </c>
      <c r="O672" s="204">
        <v>3002206.84</v>
      </c>
      <c r="P672" s="204">
        <v>39122</v>
      </c>
      <c r="Q672" s="204">
        <v>3031962.47</v>
      </c>
      <c r="R672" s="204">
        <v>1454809</v>
      </c>
      <c r="S672" s="204">
        <v>661178</v>
      </c>
      <c r="T672" s="204">
        <v>671538</v>
      </c>
      <c r="U672" s="204">
        <v>3194689</v>
      </c>
      <c r="V672" s="204">
        <v>126095</v>
      </c>
      <c r="W672" s="204">
        <v>2802451.5</v>
      </c>
      <c r="X672" s="204">
        <v>1143498.52</v>
      </c>
      <c r="Y672" s="204">
        <v>223432</v>
      </c>
      <c r="Z672" s="204">
        <v>4774301.5999999996</v>
      </c>
      <c r="AA672" s="204">
        <v>532454.19999999995</v>
      </c>
      <c r="AB672" s="204">
        <v>542505.19999999995</v>
      </c>
      <c r="AC672" s="204">
        <v>819881.8</v>
      </c>
      <c r="AD672" s="204">
        <v>587323.65</v>
      </c>
      <c r="AE672" s="204">
        <v>428311.6</v>
      </c>
      <c r="AF672" s="204">
        <v>718113.4</v>
      </c>
      <c r="AG672" s="204">
        <v>303915.40000000002</v>
      </c>
      <c r="AH672" s="204">
        <v>373126</v>
      </c>
      <c r="AI672" s="204">
        <v>28582</v>
      </c>
      <c r="AJ672" s="204">
        <v>72687</v>
      </c>
      <c r="AK672" s="204">
        <v>3511</v>
      </c>
      <c r="AL672" s="204">
        <v>176379</v>
      </c>
      <c r="AM672" s="204">
        <v>9436</v>
      </c>
      <c r="AN672" s="204">
        <v>12441</v>
      </c>
      <c r="AO672" s="204">
        <v>72631</v>
      </c>
      <c r="AP672" s="204">
        <v>4442</v>
      </c>
      <c r="AQ672" s="204">
        <v>3273</v>
      </c>
      <c r="AR672" s="204">
        <v>7244</v>
      </c>
      <c r="AS672" s="204">
        <v>37196</v>
      </c>
      <c r="AT672" s="204">
        <v>10090</v>
      </c>
      <c r="AU672" s="204">
        <v>3883647</v>
      </c>
      <c r="AV672" s="204">
        <v>0</v>
      </c>
      <c r="AW672" s="204">
        <v>7364</v>
      </c>
      <c r="AX672" s="204">
        <v>0</v>
      </c>
      <c r="AY672" s="204">
        <v>3914</v>
      </c>
      <c r="AZ672" s="204">
        <v>0</v>
      </c>
      <c r="BA672" s="204">
        <v>0</v>
      </c>
      <c r="BB672" s="204">
        <v>465813</v>
      </c>
      <c r="BC672" s="204">
        <v>28288.95</v>
      </c>
      <c r="BD672" s="204">
        <v>4640</v>
      </c>
      <c r="BE672" s="204">
        <v>536</v>
      </c>
      <c r="BF672" s="204">
        <v>264957</v>
      </c>
      <c r="BG672" s="204">
        <v>110746</v>
      </c>
      <c r="BH672" s="204">
        <v>265771</v>
      </c>
      <c r="BI672" s="204">
        <v>11350</v>
      </c>
      <c r="BJ672" s="204">
        <v>789184</v>
      </c>
      <c r="BK672" s="204">
        <v>172967.5</v>
      </c>
      <c r="BL672" s="204">
        <v>3838</v>
      </c>
      <c r="BM672" s="204">
        <v>133416</v>
      </c>
      <c r="BN672" s="204">
        <v>71077</v>
      </c>
      <c r="BO672" s="204">
        <v>47683</v>
      </c>
      <c r="BP672" s="204">
        <v>0</v>
      </c>
      <c r="BQ672" s="204">
        <v>135233.07</v>
      </c>
      <c r="BR672" s="204">
        <v>28905</v>
      </c>
      <c r="BS672" s="204">
        <v>0</v>
      </c>
      <c r="BT672" s="204">
        <v>71133.3</v>
      </c>
      <c r="BU672" s="204">
        <v>0</v>
      </c>
      <c r="BV672" s="204">
        <v>516969</v>
      </c>
      <c r="BW672" s="204">
        <v>234</v>
      </c>
      <c r="BX672" s="204">
        <v>121313</v>
      </c>
      <c r="BY672" s="204">
        <v>2629064</v>
      </c>
      <c r="BZ672" s="204">
        <v>200092.24</v>
      </c>
      <c r="CA672" s="204">
        <v>35288</v>
      </c>
      <c r="CB672" s="204">
        <v>0</v>
      </c>
      <c r="CC672" s="205">
        <f t="shared" si="80"/>
        <v>46526597.679999992</v>
      </c>
      <c r="CD672" s="288"/>
      <c r="CE672" s="288"/>
      <c r="CF672" s="288"/>
      <c r="CG672" s="288"/>
      <c r="CH672" s="288"/>
      <c r="CI672" s="288"/>
    </row>
    <row r="673" spans="1:87" s="293" customFormat="1">
      <c r="A673" s="323"/>
      <c r="B673" s="322"/>
      <c r="C673" s="306"/>
      <c r="D673" s="306"/>
      <c r="E673" s="306"/>
      <c r="F673" s="324" t="s">
        <v>1550</v>
      </c>
      <c r="G673" s="325" t="s">
        <v>1551</v>
      </c>
      <c r="H673" s="204">
        <v>6398551</v>
      </c>
      <c r="I673" s="204">
        <v>0</v>
      </c>
      <c r="J673" s="204">
        <v>0</v>
      </c>
      <c r="K673" s="204">
        <v>0</v>
      </c>
      <c r="L673" s="204">
        <v>0</v>
      </c>
      <c r="M673" s="204">
        <v>0</v>
      </c>
      <c r="N673" s="204">
        <v>0</v>
      </c>
      <c r="O673" s="204">
        <v>0</v>
      </c>
      <c r="P673" s="204">
        <v>364434.95</v>
      </c>
      <c r="Q673" s="204">
        <v>0</v>
      </c>
      <c r="R673" s="204">
        <v>0</v>
      </c>
      <c r="S673" s="204">
        <v>0</v>
      </c>
      <c r="T673" s="204">
        <v>703259.97</v>
      </c>
      <c r="U673" s="204">
        <v>1240222.71</v>
      </c>
      <c r="V673" s="204">
        <v>0</v>
      </c>
      <c r="W673" s="204">
        <v>0</v>
      </c>
      <c r="X673" s="204">
        <v>364372.15</v>
      </c>
      <c r="Y673" s="204">
        <v>0</v>
      </c>
      <c r="Z673" s="204">
        <v>0</v>
      </c>
      <c r="AA673" s="204">
        <v>0</v>
      </c>
      <c r="AB673" s="204">
        <v>0</v>
      </c>
      <c r="AC673" s="204">
        <v>0</v>
      </c>
      <c r="AD673" s="204">
        <v>0</v>
      </c>
      <c r="AE673" s="204">
        <v>154410.1</v>
      </c>
      <c r="AF673" s="204">
        <v>0</v>
      </c>
      <c r="AG673" s="204">
        <v>0</v>
      </c>
      <c r="AH673" s="204">
        <v>122494.7</v>
      </c>
      <c r="AI673" s="204">
        <v>0</v>
      </c>
      <c r="AJ673" s="204">
        <v>0</v>
      </c>
      <c r="AK673" s="204">
        <v>0</v>
      </c>
      <c r="AL673" s="204">
        <v>0</v>
      </c>
      <c r="AM673" s="204">
        <v>0</v>
      </c>
      <c r="AN673" s="204">
        <v>0</v>
      </c>
      <c r="AO673" s="204">
        <v>0</v>
      </c>
      <c r="AP673" s="204">
        <v>0</v>
      </c>
      <c r="AQ673" s="204">
        <v>0</v>
      </c>
      <c r="AR673" s="204">
        <v>0</v>
      </c>
      <c r="AS673" s="204">
        <v>0</v>
      </c>
      <c r="AT673" s="204">
        <v>0</v>
      </c>
      <c r="AU673" s="204">
        <v>0</v>
      </c>
      <c r="AV673" s="204">
        <v>0</v>
      </c>
      <c r="AW673" s="204">
        <v>0</v>
      </c>
      <c r="AX673" s="204">
        <v>0</v>
      </c>
      <c r="AY673" s="204">
        <v>0</v>
      </c>
      <c r="AZ673" s="204">
        <v>0</v>
      </c>
      <c r="BA673" s="204">
        <v>0</v>
      </c>
      <c r="BB673" s="204">
        <v>0</v>
      </c>
      <c r="BC673" s="204">
        <v>0</v>
      </c>
      <c r="BD673" s="204">
        <v>0</v>
      </c>
      <c r="BE673" s="204">
        <v>0</v>
      </c>
      <c r="BF673" s="204">
        <v>0</v>
      </c>
      <c r="BG673" s="204">
        <v>1021593</v>
      </c>
      <c r="BH673" s="204">
        <v>0</v>
      </c>
      <c r="BI673" s="204">
        <v>0</v>
      </c>
      <c r="BJ673" s="204">
        <v>0</v>
      </c>
      <c r="BK673" s="204">
        <v>0</v>
      </c>
      <c r="BL673" s="204">
        <v>0</v>
      </c>
      <c r="BM673" s="204">
        <v>11882879</v>
      </c>
      <c r="BN673" s="204">
        <v>0</v>
      </c>
      <c r="BO673" s="204">
        <v>0</v>
      </c>
      <c r="BP673" s="204">
        <v>0</v>
      </c>
      <c r="BQ673" s="204">
        <v>0</v>
      </c>
      <c r="BR673" s="204">
        <v>0</v>
      </c>
      <c r="BS673" s="204">
        <v>0</v>
      </c>
      <c r="BT673" s="204">
        <v>0</v>
      </c>
      <c r="BU673" s="204">
        <v>0</v>
      </c>
      <c r="BV673" s="204">
        <v>0</v>
      </c>
      <c r="BW673" s="204">
        <v>0</v>
      </c>
      <c r="BX673" s="204">
        <v>0</v>
      </c>
      <c r="BY673" s="204">
        <v>0</v>
      </c>
      <c r="BZ673" s="204">
        <v>0</v>
      </c>
      <c r="CA673" s="204">
        <v>0</v>
      </c>
      <c r="CB673" s="204">
        <v>0</v>
      </c>
      <c r="CC673" s="205">
        <f t="shared" si="80"/>
        <v>22252217.579999998</v>
      </c>
      <c r="CD673" s="288"/>
      <c r="CE673" s="288"/>
      <c r="CF673" s="288"/>
      <c r="CG673" s="288"/>
      <c r="CH673" s="288"/>
      <c r="CI673" s="288"/>
    </row>
    <row r="674" spans="1:87" s="293" customFormat="1">
      <c r="A674" s="323"/>
      <c r="B674" s="322"/>
      <c r="C674" s="306"/>
      <c r="D674" s="306"/>
      <c r="E674" s="306"/>
      <c r="F674" s="324" t="s">
        <v>1552</v>
      </c>
      <c r="G674" s="325" t="s">
        <v>1553</v>
      </c>
      <c r="H674" s="250">
        <v>0</v>
      </c>
      <c r="I674" s="250">
        <v>0</v>
      </c>
      <c r="J674" s="250">
        <v>0</v>
      </c>
      <c r="K674" s="250">
        <v>0</v>
      </c>
      <c r="L674" s="250">
        <v>0</v>
      </c>
      <c r="M674" s="250">
        <v>0</v>
      </c>
      <c r="N674" s="250">
        <v>0</v>
      </c>
      <c r="O674" s="250">
        <v>0</v>
      </c>
      <c r="P674" s="250">
        <v>0</v>
      </c>
      <c r="Q674" s="250">
        <v>0</v>
      </c>
      <c r="R674" s="250">
        <v>0</v>
      </c>
      <c r="S674" s="250">
        <v>0</v>
      </c>
      <c r="T674" s="250">
        <v>0</v>
      </c>
      <c r="U674" s="250">
        <v>0</v>
      </c>
      <c r="V674" s="250">
        <v>0</v>
      </c>
      <c r="W674" s="250">
        <v>0</v>
      </c>
      <c r="X674" s="250">
        <v>0</v>
      </c>
      <c r="Y674" s="250">
        <v>0</v>
      </c>
      <c r="Z674" s="250">
        <v>0</v>
      </c>
      <c r="AA674" s="250">
        <v>0</v>
      </c>
      <c r="AB674" s="250">
        <v>0</v>
      </c>
      <c r="AC674" s="250">
        <v>0</v>
      </c>
      <c r="AD674" s="250">
        <v>0</v>
      </c>
      <c r="AE674" s="250">
        <v>0</v>
      </c>
      <c r="AF674" s="250">
        <v>0</v>
      </c>
      <c r="AG674" s="250">
        <v>0</v>
      </c>
      <c r="AH674" s="250">
        <v>0</v>
      </c>
      <c r="AI674" s="250">
        <v>0</v>
      </c>
      <c r="AJ674" s="250">
        <v>0</v>
      </c>
      <c r="AK674" s="250">
        <v>0</v>
      </c>
      <c r="AL674" s="250">
        <v>0</v>
      </c>
      <c r="AM674" s="250">
        <v>0</v>
      </c>
      <c r="AN674" s="250">
        <v>0</v>
      </c>
      <c r="AO674" s="250">
        <v>0</v>
      </c>
      <c r="AP674" s="250">
        <v>0</v>
      </c>
      <c r="AQ674" s="250">
        <v>0</v>
      </c>
      <c r="AR674" s="250">
        <v>0</v>
      </c>
      <c r="AS674" s="250">
        <v>0</v>
      </c>
      <c r="AT674" s="250">
        <v>0</v>
      </c>
      <c r="AU674" s="250">
        <v>0</v>
      </c>
      <c r="AV674" s="250">
        <v>0</v>
      </c>
      <c r="AW674" s="250">
        <v>0</v>
      </c>
      <c r="AX674" s="250">
        <v>0</v>
      </c>
      <c r="AY674" s="250">
        <v>0</v>
      </c>
      <c r="AZ674" s="250">
        <v>0</v>
      </c>
      <c r="BA674" s="250">
        <v>0</v>
      </c>
      <c r="BB674" s="250">
        <v>0</v>
      </c>
      <c r="BC674" s="250">
        <v>0</v>
      </c>
      <c r="BD674" s="250">
        <v>0</v>
      </c>
      <c r="BE674" s="250">
        <v>0</v>
      </c>
      <c r="BF674" s="250">
        <v>0</v>
      </c>
      <c r="BG674" s="250">
        <v>0</v>
      </c>
      <c r="BH674" s="250">
        <v>0</v>
      </c>
      <c r="BI674" s="250">
        <v>0</v>
      </c>
      <c r="BJ674" s="250">
        <v>0</v>
      </c>
      <c r="BK674" s="250">
        <v>0</v>
      </c>
      <c r="BL674" s="250">
        <v>0</v>
      </c>
      <c r="BM674" s="250">
        <v>0</v>
      </c>
      <c r="BN674" s="250">
        <v>0</v>
      </c>
      <c r="BO674" s="250">
        <v>0</v>
      </c>
      <c r="BP674" s="250">
        <v>0</v>
      </c>
      <c r="BQ674" s="250">
        <v>0</v>
      </c>
      <c r="BR674" s="250">
        <v>0</v>
      </c>
      <c r="BS674" s="250">
        <v>0</v>
      </c>
      <c r="BT674" s="250">
        <v>0</v>
      </c>
      <c r="BU674" s="250">
        <v>0</v>
      </c>
      <c r="BV674" s="250">
        <v>0</v>
      </c>
      <c r="BW674" s="250">
        <v>0</v>
      </c>
      <c r="BX674" s="250">
        <v>0</v>
      </c>
      <c r="BY674" s="250">
        <v>0</v>
      </c>
      <c r="BZ674" s="250">
        <v>0</v>
      </c>
      <c r="CA674" s="250">
        <v>0</v>
      </c>
      <c r="CB674" s="250">
        <v>0</v>
      </c>
      <c r="CC674" s="205">
        <f t="shared" si="80"/>
        <v>0</v>
      </c>
      <c r="CD674" s="288"/>
      <c r="CE674" s="288"/>
      <c r="CF674" s="288"/>
      <c r="CG674" s="288"/>
      <c r="CH674" s="288"/>
      <c r="CI674" s="288"/>
    </row>
    <row r="675" spans="1:87" s="293" customFormat="1">
      <c r="A675" s="323"/>
      <c r="B675" s="322"/>
      <c r="C675" s="306"/>
      <c r="D675" s="306"/>
      <c r="E675" s="306"/>
      <c r="F675" s="324" t="s">
        <v>1554</v>
      </c>
      <c r="G675" s="325" t="s">
        <v>1555</v>
      </c>
      <c r="H675" s="204">
        <v>0</v>
      </c>
      <c r="I675" s="204">
        <v>0</v>
      </c>
      <c r="J675" s="204">
        <v>0</v>
      </c>
      <c r="K675" s="204">
        <v>0</v>
      </c>
      <c r="L675" s="204">
        <v>0</v>
      </c>
      <c r="M675" s="204">
        <v>0</v>
      </c>
      <c r="N675" s="204">
        <v>2949585.33</v>
      </c>
      <c r="O675" s="204">
        <v>0</v>
      </c>
      <c r="P675" s="204">
        <v>0</v>
      </c>
      <c r="Q675" s="204">
        <v>0</v>
      </c>
      <c r="R675" s="204">
        <v>0</v>
      </c>
      <c r="S675" s="204">
        <v>0</v>
      </c>
      <c r="T675" s="204">
        <v>0</v>
      </c>
      <c r="U675" s="204">
        <v>0</v>
      </c>
      <c r="V675" s="204">
        <v>0</v>
      </c>
      <c r="W675" s="204">
        <v>0</v>
      </c>
      <c r="X675" s="204">
        <v>0</v>
      </c>
      <c r="Y675" s="204">
        <v>0</v>
      </c>
      <c r="Z675" s="204">
        <v>655000</v>
      </c>
      <c r="AA675" s="204">
        <v>0</v>
      </c>
      <c r="AB675" s="204">
        <v>36000</v>
      </c>
      <c r="AC675" s="204">
        <v>0</v>
      </c>
      <c r="AD675" s="204">
        <v>0</v>
      </c>
      <c r="AE675" s="204">
        <v>0</v>
      </c>
      <c r="AF675" s="204">
        <v>0</v>
      </c>
      <c r="AG675" s="204">
        <v>0</v>
      </c>
      <c r="AH675" s="204">
        <v>0</v>
      </c>
      <c r="AI675" s="204">
        <v>0</v>
      </c>
      <c r="AJ675" s="204">
        <v>0</v>
      </c>
      <c r="AK675" s="204">
        <v>0</v>
      </c>
      <c r="AL675" s="204">
        <v>0</v>
      </c>
      <c r="AM675" s="204">
        <v>0</v>
      </c>
      <c r="AN675" s="204">
        <v>0</v>
      </c>
      <c r="AO675" s="204">
        <v>0</v>
      </c>
      <c r="AP675" s="204">
        <v>0</v>
      </c>
      <c r="AQ675" s="204">
        <v>0</v>
      </c>
      <c r="AR675" s="204">
        <v>473657</v>
      </c>
      <c r="AS675" s="204">
        <v>0</v>
      </c>
      <c r="AT675" s="204">
        <v>328090</v>
      </c>
      <c r="AU675" s="204">
        <v>0</v>
      </c>
      <c r="AV675" s="204">
        <v>0</v>
      </c>
      <c r="AW675" s="204">
        <v>0</v>
      </c>
      <c r="AX675" s="204">
        <v>0</v>
      </c>
      <c r="AY675" s="204">
        <v>0</v>
      </c>
      <c r="AZ675" s="204">
        <v>0</v>
      </c>
      <c r="BA675" s="204">
        <v>0</v>
      </c>
      <c r="BB675" s="204">
        <v>0</v>
      </c>
      <c r="BC675" s="204">
        <v>0</v>
      </c>
      <c r="BD675" s="204">
        <v>0</v>
      </c>
      <c r="BE675" s="204">
        <v>0</v>
      </c>
      <c r="BF675" s="204">
        <v>0</v>
      </c>
      <c r="BG675" s="204">
        <v>0</v>
      </c>
      <c r="BH675" s="204">
        <v>0</v>
      </c>
      <c r="BI675" s="204">
        <v>0</v>
      </c>
      <c r="BJ675" s="204">
        <v>0</v>
      </c>
      <c r="BK675" s="204">
        <v>0</v>
      </c>
      <c r="BL675" s="204">
        <v>0</v>
      </c>
      <c r="BM675" s="204">
        <v>0</v>
      </c>
      <c r="BN675" s="204">
        <v>0</v>
      </c>
      <c r="BO675" s="204">
        <v>0</v>
      </c>
      <c r="BP675" s="204">
        <v>0</v>
      </c>
      <c r="BQ675" s="204">
        <v>0</v>
      </c>
      <c r="BR675" s="204">
        <v>0</v>
      </c>
      <c r="BS675" s="204">
        <v>0</v>
      </c>
      <c r="BT675" s="204">
        <v>1470257.5</v>
      </c>
      <c r="BU675" s="204">
        <v>0</v>
      </c>
      <c r="BV675" s="204">
        <v>0</v>
      </c>
      <c r="BW675" s="204">
        <v>0</v>
      </c>
      <c r="BX675" s="204">
        <v>0</v>
      </c>
      <c r="BY675" s="204">
        <v>0</v>
      </c>
      <c r="BZ675" s="204">
        <v>0</v>
      </c>
      <c r="CA675" s="204">
        <v>20974.45</v>
      </c>
      <c r="CB675" s="204">
        <v>0</v>
      </c>
      <c r="CC675" s="205">
        <f t="shared" si="80"/>
        <v>5933564.2800000003</v>
      </c>
      <c r="CD675" s="288"/>
      <c r="CE675" s="288"/>
      <c r="CF675" s="288"/>
      <c r="CG675" s="288"/>
      <c r="CH675" s="288"/>
      <c r="CI675" s="288"/>
    </row>
    <row r="676" spans="1:87" s="293" customFormat="1">
      <c r="A676" s="323"/>
      <c r="B676" s="322"/>
      <c r="C676" s="306"/>
      <c r="D676" s="306"/>
      <c r="E676" s="306"/>
      <c r="F676" s="324" t="s">
        <v>1556</v>
      </c>
      <c r="G676" s="325" t="s">
        <v>1557</v>
      </c>
      <c r="H676" s="204">
        <v>0</v>
      </c>
      <c r="I676" s="204">
        <v>175372.89</v>
      </c>
      <c r="J676" s="204">
        <v>200109</v>
      </c>
      <c r="K676" s="204">
        <v>14980</v>
      </c>
      <c r="L676" s="204">
        <v>0</v>
      </c>
      <c r="M676" s="204">
        <v>25488.63</v>
      </c>
      <c r="N676" s="204">
        <v>7989552.9699999997</v>
      </c>
      <c r="O676" s="204">
        <v>649269.06999999995</v>
      </c>
      <c r="P676" s="204">
        <v>0</v>
      </c>
      <c r="Q676" s="204">
        <v>2902325.5</v>
      </c>
      <c r="R676" s="204">
        <v>51732.6</v>
      </c>
      <c r="S676" s="204">
        <v>299667.40000000002</v>
      </c>
      <c r="T676" s="204">
        <v>488159.35</v>
      </c>
      <c r="U676" s="204">
        <v>133667.29</v>
      </c>
      <c r="V676" s="204">
        <v>22360</v>
      </c>
      <c r="W676" s="204">
        <v>124000</v>
      </c>
      <c r="X676" s="204">
        <v>0</v>
      </c>
      <c r="Y676" s="204">
        <v>85371</v>
      </c>
      <c r="Z676" s="204">
        <v>8818062.0099999998</v>
      </c>
      <c r="AA676" s="204">
        <v>903368.1</v>
      </c>
      <c r="AB676" s="204">
        <v>841892.45</v>
      </c>
      <c r="AC676" s="204">
        <v>701769.4</v>
      </c>
      <c r="AD676" s="204">
        <v>395039.5</v>
      </c>
      <c r="AE676" s="204">
        <v>150617</v>
      </c>
      <c r="AF676" s="204">
        <v>0</v>
      </c>
      <c r="AG676" s="204">
        <v>720278.75</v>
      </c>
      <c r="AH676" s="204">
        <v>0</v>
      </c>
      <c r="AI676" s="204">
        <v>5571748.96</v>
      </c>
      <c r="AJ676" s="204">
        <v>28112</v>
      </c>
      <c r="AK676" s="204">
        <v>122480</v>
      </c>
      <c r="AL676" s="204">
        <v>0</v>
      </c>
      <c r="AM676" s="204">
        <v>227148</v>
      </c>
      <c r="AN676" s="204">
        <v>285560</v>
      </c>
      <c r="AO676" s="204">
        <v>0</v>
      </c>
      <c r="AP676" s="204">
        <v>169654.6</v>
      </c>
      <c r="AQ676" s="204">
        <v>409104</v>
      </c>
      <c r="AR676" s="204">
        <v>104750</v>
      </c>
      <c r="AS676" s="204">
        <v>0</v>
      </c>
      <c r="AT676" s="204">
        <v>308046.40000000002</v>
      </c>
      <c r="AU676" s="204">
        <v>1072192</v>
      </c>
      <c r="AV676" s="204">
        <v>0</v>
      </c>
      <c r="AW676" s="204">
        <v>0</v>
      </c>
      <c r="AX676" s="204">
        <v>0</v>
      </c>
      <c r="AY676" s="204">
        <v>0</v>
      </c>
      <c r="AZ676" s="204">
        <v>0</v>
      </c>
      <c r="BA676" s="204">
        <v>40013</v>
      </c>
      <c r="BB676" s="204">
        <v>2799578.83</v>
      </c>
      <c r="BC676" s="204">
        <v>226831</v>
      </c>
      <c r="BD676" s="204">
        <v>158345</v>
      </c>
      <c r="BE676" s="204">
        <v>356519</v>
      </c>
      <c r="BF676" s="204">
        <v>0</v>
      </c>
      <c r="BG676" s="204">
        <v>236303.25</v>
      </c>
      <c r="BH676" s="204">
        <v>0</v>
      </c>
      <c r="BI676" s="204">
        <v>750150</v>
      </c>
      <c r="BJ676" s="204">
        <v>162403.5</v>
      </c>
      <c r="BK676" s="204">
        <v>27120</v>
      </c>
      <c r="BL676" s="204">
        <v>46660</v>
      </c>
      <c r="BM676" s="204">
        <v>0</v>
      </c>
      <c r="BN676" s="204">
        <v>670020.75</v>
      </c>
      <c r="BO676" s="204">
        <v>23555</v>
      </c>
      <c r="BP676" s="204">
        <v>271201</v>
      </c>
      <c r="BQ676" s="204">
        <v>0</v>
      </c>
      <c r="BR676" s="204">
        <v>0</v>
      </c>
      <c r="BS676" s="204">
        <v>180875</v>
      </c>
      <c r="BT676" s="204">
        <v>551774</v>
      </c>
      <c r="BU676" s="204">
        <v>0</v>
      </c>
      <c r="BV676" s="204">
        <v>295270.42</v>
      </c>
      <c r="BW676" s="204">
        <v>0</v>
      </c>
      <c r="BX676" s="204">
        <v>0</v>
      </c>
      <c r="BY676" s="204">
        <v>0</v>
      </c>
      <c r="BZ676" s="204">
        <v>0</v>
      </c>
      <c r="CA676" s="204">
        <v>252174.6</v>
      </c>
      <c r="CB676" s="204">
        <v>0</v>
      </c>
      <c r="CC676" s="205">
        <f t="shared" si="80"/>
        <v>41040673.220000006</v>
      </c>
      <c r="CD676" s="288"/>
      <c r="CE676" s="288"/>
      <c r="CF676" s="288"/>
      <c r="CG676" s="288"/>
      <c r="CH676" s="288"/>
      <c r="CI676" s="288"/>
    </row>
    <row r="677" spans="1:87" s="293" customFormat="1">
      <c r="A677" s="323"/>
      <c r="B677" s="322"/>
      <c r="C677" s="306"/>
      <c r="D677" s="306"/>
      <c r="E677" s="306"/>
      <c r="F677" s="324" t="s">
        <v>1558</v>
      </c>
      <c r="G677" s="325" t="s">
        <v>1559</v>
      </c>
      <c r="H677" s="204">
        <v>0</v>
      </c>
      <c r="I677" s="204">
        <v>0</v>
      </c>
      <c r="J677" s="204">
        <v>0</v>
      </c>
      <c r="K677" s="204">
        <v>0</v>
      </c>
      <c r="L677" s="204">
        <v>0</v>
      </c>
      <c r="M677" s="204">
        <v>0</v>
      </c>
      <c r="N677" s="204">
        <v>0</v>
      </c>
      <c r="O677" s="204">
        <v>0</v>
      </c>
      <c r="P677" s="204">
        <v>0</v>
      </c>
      <c r="Q677" s="204">
        <v>0</v>
      </c>
      <c r="R677" s="204">
        <v>0</v>
      </c>
      <c r="S677" s="204">
        <v>0</v>
      </c>
      <c r="T677" s="204">
        <v>0</v>
      </c>
      <c r="U677" s="204">
        <v>0</v>
      </c>
      <c r="V677" s="204">
        <v>0</v>
      </c>
      <c r="W677" s="204">
        <v>0</v>
      </c>
      <c r="X677" s="204">
        <v>0</v>
      </c>
      <c r="Y677" s="204">
        <v>0</v>
      </c>
      <c r="Z677" s="204">
        <v>0</v>
      </c>
      <c r="AA677" s="204">
        <v>0</v>
      </c>
      <c r="AB677" s="204">
        <v>0</v>
      </c>
      <c r="AC677" s="204">
        <v>0</v>
      </c>
      <c r="AD677" s="204">
        <v>0</v>
      </c>
      <c r="AE677" s="204">
        <v>0</v>
      </c>
      <c r="AF677" s="204">
        <v>0</v>
      </c>
      <c r="AG677" s="204">
        <v>0</v>
      </c>
      <c r="AH677" s="204">
        <v>0</v>
      </c>
      <c r="AI677" s="204">
        <v>0</v>
      </c>
      <c r="AJ677" s="204">
        <v>0</v>
      </c>
      <c r="AK677" s="204">
        <v>0</v>
      </c>
      <c r="AL677" s="204">
        <v>0</v>
      </c>
      <c r="AM677" s="204">
        <v>0</v>
      </c>
      <c r="AN677" s="204">
        <v>0</v>
      </c>
      <c r="AO677" s="204">
        <v>0</v>
      </c>
      <c r="AP677" s="204">
        <v>0</v>
      </c>
      <c r="AQ677" s="204">
        <v>0</v>
      </c>
      <c r="AR677" s="204">
        <v>0</v>
      </c>
      <c r="AS677" s="204">
        <v>0</v>
      </c>
      <c r="AT677" s="204">
        <v>0</v>
      </c>
      <c r="AU677" s="204">
        <v>347278</v>
      </c>
      <c r="AV677" s="204">
        <v>0</v>
      </c>
      <c r="AW677" s="204">
        <v>0</v>
      </c>
      <c r="AX677" s="204">
        <v>0</v>
      </c>
      <c r="AY677" s="204">
        <v>0</v>
      </c>
      <c r="AZ677" s="204">
        <v>0</v>
      </c>
      <c r="BA677" s="204">
        <v>0</v>
      </c>
      <c r="BB677" s="204">
        <v>0</v>
      </c>
      <c r="BC677" s="204">
        <v>0</v>
      </c>
      <c r="BD677" s="204">
        <v>0</v>
      </c>
      <c r="BE677" s="204">
        <v>0</v>
      </c>
      <c r="BF677" s="204">
        <v>0</v>
      </c>
      <c r="BG677" s="204">
        <v>0</v>
      </c>
      <c r="BH677" s="204">
        <v>0</v>
      </c>
      <c r="BI677" s="204">
        <v>0</v>
      </c>
      <c r="BJ677" s="204">
        <v>0</v>
      </c>
      <c r="BK677" s="204">
        <v>0</v>
      </c>
      <c r="BL677" s="204">
        <v>0</v>
      </c>
      <c r="BM677" s="204">
        <v>0</v>
      </c>
      <c r="BN677" s="204">
        <v>0</v>
      </c>
      <c r="BO677" s="204">
        <v>0</v>
      </c>
      <c r="BP677" s="204">
        <v>0</v>
      </c>
      <c r="BQ677" s="204">
        <v>0</v>
      </c>
      <c r="BR677" s="204">
        <v>0</v>
      </c>
      <c r="BS677" s="204">
        <v>0</v>
      </c>
      <c r="BT677" s="204">
        <v>29750</v>
      </c>
      <c r="BU677" s="204">
        <v>0</v>
      </c>
      <c r="BV677" s="204">
        <v>0</v>
      </c>
      <c r="BW677" s="204">
        <v>0</v>
      </c>
      <c r="BX677" s="204">
        <v>0</v>
      </c>
      <c r="BY677" s="204">
        <v>0</v>
      </c>
      <c r="BZ677" s="204">
        <v>0</v>
      </c>
      <c r="CA677" s="204">
        <v>0</v>
      </c>
      <c r="CB677" s="204">
        <v>0</v>
      </c>
      <c r="CC677" s="205">
        <f t="shared" si="80"/>
        <v>377028</v>
      </c>
      <c r="CD677" s="288"/>
      <c r="CE677" s="288"/>
      <c r="CF677" s="288"/>
      <c r="CG677" s="288"/>
      <c r="CH677" s="288"/>
      <c r="CI677" s="288"/>
    </row>
    <row r="678" spans="1:87" s="293" customFormat="1">
      <c r="A678" s="323"/>
      <c r="B678" s="322"/>
      <c r="C678" s="306"/>
      <c r="D678" s="306"/>
      <c r="E678" s="306"/>
      <c r="F678" s="324" t="s">
        <v>1560</v>
      </c>
      <c r="G678" s="325" t="s">
        <v>1561</v>
      </c>
      <c r="H678" s="204">
        <v>0</v>
      </c>
      <c r="I678" s="204">
        <v>0</v>
      </c>
      <c r="J678" s="204">
        <v>0</v>
      </c>
      <c r="K678" s="204">
        <v>0</v>
      </c>
      <c r="L678" s="204">
        <v>0</v>
      </c>
      <c r="M678" s="204">
        <v>0</v>
      </c>
      <c r="N678" s="204">
        <v>9600</v>
      </c>
      <c r="O678" s="204">
        <v>0</v>
      </c>
      <c r="P678" s="204">
        <v>0</v>
      </c>
      <c r="Q678" s="204">
        <v>0</v>
      </c>
      <c r="R678" s="204">
        <v>0</v>
      </c>
      <c r="S678" s="204">
        <v>0</v>
      </c>
      <c r="T678" s="204">
        <v>0</v>
      </c>
      <c r="U678" s="204">
        <v>0</v>
      </c>
      <c r="V678" s="204">
        <v>0</v>
      </c>
      <c r="W678" s="204">
        <v>0</v>
      </c>
      <c r="X678" s="204">
        <v>0</v>
      </c>
      <c r="Y678" s="204">
        <v>0</v>
      </c>
      <c r="Z678" s="204">
        <v>96000</v>
      </c>
      <c r="AA678" s="204">
        <v>0</v>
      </c>
      <c r="AB678" s="204">
        <v>0</v>
      </c>
      <c r="AC678" s="204">
        <v>0</v>
      </c>
      <c r="AD678" s="204">
        <v>0</v>
      </c>
      <c r="AE678" s="204">
        <v>0</v>
      </c>
      <c r="AF678" s="204">
        <v>0</v>
      </c>
      <c r="AG678" s="204">
        <v>0</v>
      </c>
      <c r="AH678" s="204">
        <v>0</v>
      </c>
      <c r="AI678" s="204">
        <v>0</v>
      </c>
      <c r="AJ678" s="204">
        <v>0</v>
      </c>
      <c r="AK678" s="204">
        <v>0</v>
      </c>
      <c r="AL678" s="204">
        <v>0</v>
      </c>
      <c r="AM678" s="204">
        <v>0</v>
      </c>
      <c r="AN678" s="204">
        <v>0</v>
      </c>
      <c r="AO678" s="204">
        <v>0</v>
      </c>
      <c r="AP678" s="204">
        <v>0</v>
      </c>
      <c r="AQ678" s="204">
        <v>0</v>
      </c>
      <c r="AR678" s="204">
        <v>0</v>
      </c>
      <c r="AS678" s="204">
        <v>0</v>
      </c>
      <c r="AT678" s="204">
        <v>0</v>
      </c>
      <c r="AU678" s="204">
        <v>0</v>
      </c>
      <c r="AV678" s="204">
        <v>0</v>
      </c>
      <c r="AW678" s="204">
        <v>0</v>
      </c>
      <c r="AX678" s="204">
        <v>0</v>
      </c>
      <c r="AY678" s="204">
        <v>0</v>
      </c>
      <c r="AZ678" s="204">
        <v>0</v>
      </c>
      <c r="BA678" s="204">
        <v>0</v>
      </c>
      <c r="BB678" s="204">
        <v>0</v>
      </c>
      <c r="BC678" s="204">
        <v>0</v>
      </c>
      <c r="BD678" s="204">
        <v>0</v>
      </c>
      <c r="BE678" s="204">
        <v>0</v>
      </c>
      <c r="BF678" s="204">
        <v>0</v>
      </c>
      <c r="BG678" s="204">
        <v>0</v>
      </c>
      <c r="BH678" s="204">
        <v>0</v>
      </c>
      <c r="BI678" s="204">
        <v>0</v>
      </c>
      <c r="BJ678" s="204">
        <v>0</v>
      </c>
      <c r="BK678" s="204">
        <v>0</v>
      </c>
      <c r="BL678" s="204">
        <v>0</v>
      </c>
      <c r="BM678" s="204">
        <v>0</v>
      </c>
      <c r="BN678" s="204">
        <v>0</v>
      </c>
      <c r="BO678" s="204">
        <v>0</v>
      </c>
      <c r="BP678" s="204">
        <v>0</v>
      </c>
      <c r="BQ678" s="204">
        <v>0</v>
      </c>
      <c r="BR678" s="204">
        <v>0</v>
      </c>
      <c r="BS678" s="204">
        <v>0</v>
      </c>
      <c r="BT678" s="204">
        <v>0</v>
      </c>
      <c r="BU678" s="204">
        <v>0</v>
      </c>
      <c r="BV678" s="204">
        <v>0</v>
      </c>
      <c r="BW678" s="204">
        <v>0</v>
      </c>
      <c r="BX678" s="204">
        <v>0</v>
      </c>
      <c r="BY678" s="204">
        <v>0</v>
      </c>
      <c r="BZ678" s="204">
        <v>0</v>
      </c>
      <c r="CA678" s="204">
        <v>0</v>
      </c>
      <c r="CB678" s="204">
        <v>0</v>
      </c>
      <c r="CC678" s="205">
        <f t="shared" si="80"/>
        <v>105600</v>
      </c>
      <c r="CD678" s="288"/>
      <c r="CE678" s="288"/>
      <c r="CF678" s="288"/>
      <c r="CG678" s="288"/>
      <c r="CH678" s="288"/>
      <c r="CI678" s="288"/>
    </row>
    <row r="679" spans="1:87" s="293" customFormat="1">
      <c r="A679" s="323"/>
      <c r="B679" s="322"/>
      <c r="C679" s="306"/>
      <c r="D679" s="306"/>
      <c r="E679" s="306"/>
      <c r="F679" s="324" t="s">
        <v>1562</v>
      </c>
      <c r="G679" s="325" t="s">
        <v>1563</v>
      </c>
      <c r="H679" s="204">
        <v>0</v>
      </c>
      <c r="I679" s="204">
        <v>0</v>
      </c>
      <c r="J679" s="204">
        <v>0</v>
      </c>
      <c r="K679" s="204">
        <v>0</v>
      </c>
      <c r="L679" s="204">
        <v>0</v>
      </c>
      <c r="M679" s="204">
        <v>0</v>
      </c>
      <c r="N679" s="204">
        <v>0</v>
      </c>
      <c r="O679" s="204">
        <v>0</v>
      </c>
      <c r="P679" s="204">
        <v>0</v>
      </c>
      <c r="Q679" s="204">
        <v>0</v>
      </c>
      <c r="R679" s="204">
        <v>0</v>
      </c>
      <c r="S679" s="204">
        <v>0</v>
      </c>
      <c r="T679" s="204">
        <v>0</v>
      </c>
      <c r="U679" s="204">
        <v>0</v>
      </c>
      <c r="V679" s="204">
        <v>0</v>
      </c>
      <c r="W679" s="204">
        <v>0</v>
      </c>
      <c r="X679" s="204">
        <v>0</v>
      </c>
      <c r="Y679" s="204">
        <v>45000</v>
      </c>
      <c r="Z679" s="204">
        <v>0</v>
      </c>
      <c r="AA679" s="204">
        <v>0</v>
      </c>
      <c r="AB679" s="204">
        <v>0</v>
      </c>
      <c r="AC679" s="204">
        <v>0</v>
      </c>
      <c r="AD679" s="204">
        <v>0</v>
      </c>
      <c r="AE679" s="204">
        <v>0</v>
      </c>
      <c r="AF679" s="204">
        <v>0</v>
      </c>
      <c r="AG679" s="204">
        <v>0</v>
      </c>
      <c r="AH679" s="204">
        <v>0</v>
      </c>
      <c r="AI679" s="204">
        <v>0</v>
      </c>
      <c r="AJ679" s="204">
        <v>0</v>
      </c>
      <c r="AK679" s="204">
        <v>0</v>
      </c>
      <c r="AL679" s="204">
        <v>0</v>
      </c>
      <c r="AM679" s="204">
        <v>0</v>
      </c>
      <c r="AN679" s="204">
        <v>0</v>
      </c>
      <c r="AO679" s="204">
        <v>0</v>
      </c>
      <c r="AP679" s="204">
        <v>0</v>
      </c>
      <c r="AQ679" s="204">
        <v>0</v>
      </c>
      <c r="AR679" s="204">
        <v>0</v>
      </c>
      <c r="AS679" s="204">
        <v>0</v>
      </c>
      <c r="AT679" s="204">
        <v>0</v>
      </c>
      <c r="AU679" s="204">
        <v>0</v>
      </c>
      <c r="AV679" s="204">
        <v>0</v>
      </c>
      <c r="AW679" s="204">
        <v>0</v>
      </c>
      <c r="AX679" s="204">
        <v>0</v>
      </c>
      <c r="AY679" s="204">
        <v>0</v>
      </c>
      <c r="AZ679" s="204">
        <v>0</v>
      </c>
      <c r="BA679" s="204">
        <v>0</v>
      </c>
      <c r="BB679" s="204">
        <v>0</v>
      </c>
      <c r="BC679" s="204">
        <v>0</v>
      </c>
      <c r="BD679" s="204">
        <v>0</v>
      </c>
      <c r="BE679" s="204">
        <v>0</v>
      </c>
      <c r="BF679" s="204">
        <v>0</v>
      </c>
      <c r="BG679" s="204">
        <v>0</v>
      </c>
      <c r="BH679" s="204">
        <v>0</v>
      </c>
      <c r="BI679" s="204">
        <v>0</v>
      </c>
      <c r="BJ679" s="204">
        <v>0</v>
      </c>
      <c r="BK679" s="204">
        <v>0</v>
      </c>
      <c r="BL679" s="204">
        <v>0</v>
      </c>
      <c r="BM679" s="204">
        <v>0</v>
      </c>
      <c r="BN679" s="204">
        <v>0</v>
      </c>
      <c r="BO679" s="204">
        <v>0</v>
      </c>
      <c r="BP679" s="204">
        <v>0</v>
      </c>
      <c r="BQ679" s="204">
        <v>0</v>
      </c>
      <c r="BR679" s="204">
        <v>0</v>
      </c>
      <c r="BS679" s="204">
        <v>0</v>
      </c>
      <c r="BT679" s="204">
        <v>24665.81</v>
      </c>
      <c r="BU679" s="204">
        <v>0</v>
      </c>
      <c r="BV679" s="204">
        <v>0</v>
      </c>
      <c r="BW679" s="204">
        <v>0</v>
      </c>
      <c r="BX679" s="204">
        <v>0</v>
      </c>
      <c r="BY679" s="204">
        <v>0</v>
      </c>
      <c r="BZ679" s="204">
        <v>0</v>
      </c>
      <c r="CA679" s="204">
        <v>0</v>
      </c>
      <c r="CB679" s="204">
        <v>0</v>
      </c>
      <c r="CC679" s="205">
        <f t="shared" si="80"/>
        <v>69665.81</v>
      </c>
      <c r="CD679" s="288"/>
      <c r="CE679" s="288"/>
      <c r="CF679" s="288"/>
      <c r="CG679" s="288"/>
      <c r="CH679" s="288"/>
      <c r="CI679" s="288"/>
    </row>
    <row r="680" spans="1:87" s="293" customFormat="1">
      <c r="A680" s="323"/>
      <c r="B680" s="322"/>
      <c r="C680" s="306"/>
      <c r="D680" s="306"/>
      <c r="E680" s="306"/>
      <c r="F680" s="324" t="s">
        <v>1564</v>
      </c>
      <c r="G680" s="325" t="s">
        <v>1565</v>
      </c>
      <c r="H680" s="204">
        <v>0</v>
      </c>
      <c r="I680" s="204">
        <v>0</v>
      </c>
      <c r="J680" s="204">
        <v>0</v>
      </c>
      <c r="K680" s="204">
        <v>0</v>
      </c>
      <c r="L680" s="204">
        <v>0</v>
      </c>
      <c r="M680" s="204">
        <v>0</v>
      </c>
      <c r="N680" s="204">
        <v>0</v>
      </c>
      <c r="O680" s="204">
        <v>0</v>
      </c>
      <c r="P680" s="204">
        <v>0</v>
      </c>
      <c r="Q680" s="204">
        <v>0</v>
      </c>
      <c r="R680" s="204">
        <v>0</v>
      </c>
      <c r="S680" s="204">
        <v>0</v>
      </c>
      <c r="T680" s="204">
        <v>0</v>
      </c>
      <c r="U680" s="204">
        <v>0</v>
      </c>
      <c r="V680" s="204">
        <v>0</v>
      </c>
      <c r="W680" s="204">
        <v>0</v>
      </c>
      <c r="X680" s="204">
        <v>0</v>
      </c>
      <c r="Y680" s="204">
        <v>0</v>
      </c>
      <c r="Z680" s="204">
        <v>0</v>
      </c>
      <c r="AA680" s="204">
        <v>0</v>
      </c>
      <c r="AB680" s="204">
        <v>0</v>
      </c>
      <c r="AC680" s="204">
        <v>0</v>
      </c>
      <c r="AD680" s="204">
        <v>0</v>
      </c>
      <c r="AE680" s="204">
        <v>0</v>
      </c>
      <c r="AF680" s="204">
        <v>0</v>
      </c>
      <c r="AG680" s="204">
        <v>0</v>
      </c>
      <c r="AH680" s="204">
        <v>0</v>
      </c>
      <c r="AI680" s="204">
        <v>0</v>
      </c>
      <c r="AJ680" s="204">
        <v>0</v>
      </c>
      <c r="AK680" s="204">
        <v>0</v>
      </c>
      <c r="AL680" s="204">
        <v>0</v>
      </c>
      <c r="AM680" s="204">
        <v>0</v>
      </c>
      <c r="AN680" s="204">
        <v>0</v>
      </c>
      <c r="AO680" s="204">
        <v>0</v>
      </c>
      <c r="AP680" s="204">
        <v>0</v>
      </c>
      <c r="AQ680" s="204">
        <v>0</v>
      </c>
      <c r="AR680" s="204">
        <v>0</v>
      </c>
      <c r="AS680" s="204">
        <v>0</v>
      </c>
      <c r="AT680" s="204">
        <v>0</v>
      </c>
      <c r="AU680" s="204">
        <v>13370</v>
      </c>
      <c r="AV680" s="204">
        <v>0</v>
      </c>
      <c r="AW680" s="204">
        <v>0</v>
      </c>
      <c r="AX680" s="204">
        <v>0</v>
      </c>
      <c r="AY680" s="204">
        <v>0</v>
      </c>
      <c r="AZ680" s="204">
        <v>0</v>
      </c>
      <c r="BA680" s="204">
        <v>0</v>
      </c>
      <c r="BB680" s="204">
        <v>0</v>
      </c>
      <c r="BC680" s="204">
        <v>0</v>
      </c>
      <c r="BD680" s="204">
        <v>0</v>
      </c>
      <c r="BE680" s="204">
        <v>0</v>
      </c>
      <c r="BF680" s="204">
        <v>0</v>
      </c>
      <c r="BG680" s="204">
        <v>0</v>
      </c>
      <c r="BH680" s="204">
        <v>0</v>
      </c>
      <c r="BI680" s="204">
        <v>0</v>
      </c>
      <c r="BJ680" s="204">
        <v>0</v>
      </c>
      <c r="BK680" s="204">
        <v>0</v>
      </c>
      <c r="BL680" s="204">
        <v>0</v>
      </c>
      <c r="BM680" s="204">
        <v>0</v>
      </c>
      <c r="BN680" s="204">
        <v>0</v>
      </c>
      <c r="BO680" s="204">
        <v>0</v>
      </c>
      <c r="BP680" s="204">
        <v>0</v>
      </c>
      <c r="BQ680" s="204">
        <v>0</v>
      </c>
      <c r="BR680" s="204">
        <v>0</v>
      </c>
      <c r="BS680" s="204">
        <v>0</v>
      </c>
      <c r="BT680" s="204">
        <v>6922.58</v>
      </c>
      <c r="BU680" s="204">
        <v>0</v>
      </c>
      <c r="BV680" s="204">
        <v>0</v>
      </c>
      <c r="BW680" s="204">
        <v>0</v>
      </c>
      <c r="BX680" s="204">
        <v>0</v>
      </c>
      <c r="BY680" s="204">
        <v>0</v>
      </c>
      <c r="BZ680" s="204">
        <v>0</v>
      </c>
      <c r="CA680" s="204">
        <v>0</v>
      </c>
      <c r="CB680" s="204">
        <v>0</v>
      </c>
      <c r="CC680" s="205">
        <f t="shared" si="80"/>
        <v>20292.580000000002</v>
      </c>
      <c r="CD680" s="288"/>
      <c r="CE680" s="288"/>
      <c r="CF680" s="288"/>
      <c r="CG680" s="288"/>
      <c r="CH680" s="288"/>
      <c r="CI680" s="288"/>
    </row>
    <row r="681" spans="1:87" s="293" customFormat="1">
      <c r="A681" s="323"/>
      <c r="B681" s="322"/>
      <c r="C681" s="306"/>
      <c r="D681" s="306"/>
      <c r="E681" s="306"/>
      <c r="F681" s="324" t="s">
        <v>1566</v>
      </c>
      <c r="G681" s="325" t="s">
        <v>1567</v>
      </c>
      <c r="H681" s="250">
        <v>0</v>
      </c>
      <c r="I681" s="250">
        <v>0</v>
      </c>
      <c r="J681" s="250">
        <v>0</v>
      </c>
      <c r="K681" s="250">
        <v>0</v>
      </c>
      <c r="L681" s="250">
        <v>0</v>
      </c>
      <c r="M681" s="250">
        <v>0</v>
      </c>
      <c r="N681" s="250">
        <v>0</v>
      </c>
      <c r="O681" s="250">
        <v>0</v>
      </c>
      <c r="P681" s="250">
        <v>0</v>
      </c>
      <c r="Q681" s="250">
        <v>0</v>
      </c>
      <c r="R681" s="250">
        <v>0</v>
      </c>
      <c r="S681" s="250">
        <v>0</v>
      </c>
      <c r="T681" s="250">
        <v>0</v>
      </c>
      <c r="U681" s="250">
        <v>0</v>
      </c>
      <c r="V681" s="250">
        <v>0</v>
      </c>
      <c r="W681" s="250">
        <v>0</v>
      </c>
      <c r="X681" s="250">
        <v>0</v>
      </c>
      <c r="Y681" s="250">
        <v>0</v>
      </c>
      <c r="Z681" s="250">
        <v>0</v>
      </c>
      <c r="AA681" s="250">
        <v>0</v>
      </c>
      <c r="AB681" s="250">
        <v>0</v>
      </c>
      <c r="AC681" s="250">
        <v>0</v>
      </c>
      <c r="AD681" s="250">
        <v>0</v>
      </c>
      <c r="AE681" s="250">
        <v>0</v>
      </c>
      <c r="AF681" s="250">
        <v>0</v>
      </c>
      <c r="AG681" s="250">
        <v>0</v>
      </c>
      <c r="AH681" s="250">
        <v>0</v>
      </c>
      <c r="AI681" s="250">
        <v>0</v>
      </c>
      <c r="AJ681" s="250">
        <v>0</v>
      </c>
      <c r="AK681" s="250">
        <v>0</v>
      </c>
      <c r="AL681" s="250">
        <v>0</v>
      </c>
      <c r="AM681" s="250">
        <v>0</v>
      </c>
      <c r="AN681" s="250">
        <v>0</v>
      </c>
      <c r="AO681" s="250">
        <v>0</v>
      </c>
      <c r="AP681" s="250">
        <v>0</v>
      </c>
      <c r="AQ681" s="250">
        <v>0</v>
      </c>
      <c r="AR681" s="250">
        <v>0</v>
      </c>
      <c r="AS681" s="250">
        <v>0</v>
      </c>
      <c r="AT681" s="250">
        <v>0</v>
      </c>
      <c r="AU681" s="250">
        <v>0</v>
      </c>
      <c r="AV681" s="250">
        <v>0</v>
      </c>
      <c r="AW681" s="250">
        <v>0</v>
      </c>
      <c r="AX681" s="250">
        <v>0</v>
      </c>
      <c r="AY681" s="250">
        <v>0</v>
      </c>
      <c r="AZ681" s="250">
        <v>0</v>
      </c>
      <c r="BA681" s="250">
        <v>0</v>
      </c>
      <c r="BB681" s="250">
        <v>0</v>
      </c>
      <c r="BC681" s="250">
        <v>0</v>
      </c>
      <c r="BD681" s="250">
        <v>0</v>
      </c>
      <c r="BE681" s="250">
        <v>0</v>
      </c>
      <c r="BF681" s="250">
        <v>0</v>
      </c>
      <c r="BG681" s="250">
        <v>0</v>
      </c>
      <c r="BH681" s="250">
        <v>0</v>
      </c>
      <c r="BI681" s="250">
        <v>0</v>
      </c>
      <c r="BJ681" s="250">
        <v>0</v>
      </c>
      <c r="BK681" s="250">
        <v>0</v>
      </c>
      <c r="BL681" s="250">
        <v>0</v>
      </c>
      <c r="BM681" s="250">
        <v>0</v>
      </c>
      <c r="BN681" s="250">
        <v>0</v>
      </c>
      <c r="BO681" s="250">
        <v>0</v>
      </c>
      <c r="BP681" s="250">
        <v>0</v>
      </c>
      <c r="BQ681" s="250">
        <v>0</v>
      </c>
      <c r="BR681" s="250">
        <v>0</v>
      </c>
      <c r="BS681" s="250">
        <v>0</v>
      </c>
      <c r="BT681" s="250">
        <v>0</v>
      </c>
      <c r="BU681" s="250">
        <v>0</v>
      </c>
      <c r="BV681" s="250">
        <v>0</v>
      </c>
      <c r="BW681" s="250">
        <v>0</v>
      </c>
      <c r="BX681" s="250">
        <v>0</v>
      </c>
      <c r="BY681" s="250">
        <v>0</v>
      </c>
      <c r="BZ681" s="250">
        <v>0</v>
      </c>
      <c r="CA681" s="250">
        <v>0</v>
      </c>
      <c r="CB681" s="250">
        <v>0</v>
      </c>
      <c r="CC681" s="205">
        <f t="shared" si="80"/>
        <v>0</v>
      </c>
      <c r="CD681" s="288"/>
      <c r="CE681" s="288"/>
      <c r="CF681" s="288"/>
      <c r="CG681" s="288"/>
      <c r="CH681" s="288"/>
      <c r="CI681" s="288"/>
    </row>
    <row r="682" spans="1:87" s="102" customFormat="1" ht="23.25" customHeight="1">
      <c r="A682" s="148"/>
      <c r="B682" s="136"/>
      <c r="C682" s="412" t="s">
        <v>1568</v>
      </c>
      <c r="D682" s="413"/>
      <c r="E682" s="413"/>
      <c r="F682" s="413"/>
      <c r="G682" s="414"/>
      <c r="H682" s="212">
        <f t="shared" ref="H682:BS682" si="81">SUM(H586:H681)</f>
        <v>477933876.95999992</v>
      </c>
      <c r="I682" s="212">
        <f t="shared" si="81"/>
        <v>75424115.710000008</v>
      </c>
      <c r="J682" s="212">
        <f t="shared" si="81"/>
        <v>189638110.09000003</v>
      </c>
      <c r="K682" s="212">
        <f t="shared" si="81"/>
        <v>33674321.399999991</v>
      </c>
      <c r="L682" s="212">
        <f t="shared" si="81"/>
        <v>32997559.059999999</v>
      </c>
      <c r="M682" s="212">
        <f t="shared" si="81"/>
        <v>56087543.909999996</v>
      </c>
      <c r="N682" s="212">
        <f t="shared" si="81"/>
        <v>872426975.38</v>
      </c>
      <c r="O682" s="212">
        <f t="shared" si="81"/>
        <v>41728704.009999998</v>
      </c>
      <c r="P682" s="212">
        <f t="shared" si="81"/>
        <v>20219589.789999999</v>
      </c>
      <c r="Q682" s="212">
        <f t="shared" si="81"/>
        <v>152664949.81999999</v>
      </c>
      <c r="R682" s="212">
        <f t="shared" si="81"/>
        <v>19536126.030000005</v>
      </c>
      <c r="S682" s="212">
        <f t="shared" si="81"/>
        <v>38147137.420000002</v>
      </c>
      <c r="T682" s="212">
        <f t="shared" si="81"/>
        <v>144399561.74000001</v>
      </c>
      <c r="U682" s="212">
        <f t="shared" si="81"/>
        <v>94244019.599999994</v>
      </c>
      <c r="V682" s="212">
        <f t="shared" si="81"/>
        <v>6270682.1600000001</v>
      </c>
      <c r="W682" s="212">
        <f t="shared" si="81"/>
        <v>35401744.629999995</v>
      </c>
      <c r="X682" s="212">
        <f t="shared" si="81"/>
        <v>17144494.899999999</v>
      </c>
      <c r="Y682" s="212">
        <f t="shared" si="81"/>
        <v>17720472.166999999</v>
      </c>
      <c r="Z682" s="212">
        <f t="shared" si="81"/>
        <v>385906133.04000002</v>
      </c>
      <c r="AA682" s="212">
        <f t="shared" si="81"/>
        <v>114812223.16999999</v>
      </c>
      <c r="AB682" s="212">
        <f t="shared" si="81"/>
        <v>16560739.09</v>
      </c>
      <c r="AC682" s="212">
        <f t="shared" si="81"/>
        <v>113601015.87</v>
      </c>
      <c r="AD682" s="212">
        <f t="shared" si="81"/>
        <v>27193850.799999997</v>
      </c>
      <c r="AE682" s="212">
        <f t="shared" si="81"/>
        <v>21668645.650000002</v>
      </c>
      <c r="AF682" s="212">
        <f t="shared" si="81"/>
        <v>85794518.890000001</v>
      </c>
      <c r="AG682" s="212">
        <f t="shared" si="81"/>
        <v>20981490.859999999</v>
      </c>
      <c r="AH682" s="212">
        <f t="shared" si="81"/>
        <v>22034079.32</v>
      </c>
      <c r="AI682" s="212">
        <f t="shared" si="81"/>
        <v>388473713.25</v>
      </c>
      <c r="AJ682" s="212">
        <f t="shared" si="81"/>
        <v>18056565.219999999</v>
      </c>
      <c r="AK682" s="212">
        <f t="shared" si="81"/>
        <v>11683266.91</v>
      </c>
      <c r="AL682" s="212">
        <f t="shared" si="81"/>
        <v>9912956.0500000007</v>
      </c>
      <c r="AM682" s="212">
        <f t="shared" si="81"/>
        <v>9824125.709999999</v>
      </c>
      <c r="AN682" s="212">
        <f t="shared" si="81"/>
        <v>16240780.83</v>
      </c>
      <c r="AO682" s="212">
        <f t="shared" si="81"/>
        <v>18708725.890000001</v>
      </c>
      <c r="AP682" s="212">
        <f t="shared" si="81"/>
        <v>14372161.27</v>
      </c>
      <c r="AQ682" s="212">
        <f t="shared" si="81"/>
        <v>32138481.619999997</v>
      </c>
      <c r="AR682" s="212">
        <f t="shared" si="81"/>
        <v>13862880.41</v>
      </c>
      <c r="AS682" s="212">
        <f t="shared" si="81"/>
        <v>19214043.140000004</v>
      </c>
      <c r="AT682" s="212">
        <f t="shared" si="81"/>
        <v>13397877.720000001</v>
      </c>
      <c r="AU682" s="212">
        <f t="shared" si="81"/>
        <v>124693369.46999998</v>
      </c>
      <c r="AV682" s="212">
        <f t="shared" si="81"/>
        <v>5613622.6499999994</v>
      </c>
      <c r="AW682" s="212">
        <f t="shared" si="81"/>
        <v>14110546.6</v>
      </c>
      <c r="AX682" s="212">
        <f t="shared" si="81"/>
        <v>8515104.5600000005</v>
      </c>
      <c r="AY682" s="212">
        <f t="shared" si="81"/>
        <v>11680664.150000002</v>
      </c>
      <c r="AZ682" s="212">
        <f t="shared" si="81"/>
        <v>2585108.5800000005</v>
      </c>
      <c r="BA682" s="212">
        <f t="shared" si="81"/>
        <v>3346344.44</v>
      </c>
      <c r="BB682" s="212">
        <f t="shared" si="81"/>
        <v>339924389.86999995</v>
      </c>
      <c r="BC682" s="212">
        <f t="shared" si="81"/>
        <v>21203626.350000005</v>
      </c>
      <c r="BD682" s="212">
        <f t="shared" si="81"/>
        <v>28073332.460000001</v>
      </c>
      <c r="BE682" s="212">
        <f t="shared" si="81"/>
        <v>32660424.829999998</v>
      </c>
      <c r="BF682" s="212">
        <f t="shared" si="81"/>
        <v>39022273.660000004</v>
      </c>
      <c r="BG682" s="212">
        <f t="shared" si="81"/>
        <v>23636576.569999997</v>
      </c>
      <c r="BH682" s="212">
        <f t="shared" si="81"/>
        <v>66618817.178900003</v>
      </c>
      <c r="BI682" s="212">
        <f t="shared" si="81"/>
        <v>49280010.699999988</v>
      </c>
      <c r="BJ682" s="212">
        <f t="shared" si="81"/>
        <v>19168135.789999999</v>
      </c>
      <c r="BK682" s="212">
        <f t="shared" si="81"/>
        <v>11070368.520000003</v>
      </c>
      <c r="BL682" s="212">
        <f t="shared" si="81"/>
        <v>8148506.6100000003</v>
      </c>
      <c r="BM682" s="212">
        <f t="shared" si="81"/>
        <v>328479083.20999998</v>
      </c>
      <c r="BN682" s="212">
        <f t="shared" si="81"/>
        <v>152033238.19000003</v>
      </c>
      <c r="BO682" s="212">
        <f t="shared" si="81"/>
        <v>14328399.199999999</v>
      </c>
      <c r="BP682" s="212">
        <f t="shared" si="81"/>
        <v>9850576.4399999995</v>
      </c>
      <c r="BQ682" s="212">
        <f t="shared" si="81"/>
        <v>12552591.980000002</v>
      </c>
      <c r="BR682" s="212">
        <f t="shared" si="81"/>
        <v>29914458.209999997</v>
      </c>
      <c r="BS682" s="212">
        <f t="shared" si="81"/>
        <v>12925750.82</v>
      </c>
      <c r="BT682" s="212">
        <f t="shared" ref="BT682:CB682" si="82">SUM(BT586:BT681)</f>
        <v>107297705.90000001</v>
      </c>
      <c r="BU682" s="212">
        <f t="shared" si="82"/>
        <v>17430432.090000004</v>
      </c>
      <c r="BV682" s="212">
        <f t="shared" si="82"/>
        <v>16943137.48</v>
      </c>
      <c r="BW682" s="212">
        <f t="shared" si="82"/>
        <v>22906702.430000007</v>
      </c>
      <c r="BX682" s="212">
        <f t="shared" si="82"/>
        <v>23024125.230000004</v>
      </c>
      <c r="BY682" s="212">
        <f t="shared" si="82"/>
        <v>74597896.219999999</v>
      </c>
      <c r="BZ682" s="212">
        <f t="shared" si="82"/>
        <v>18581336.939999998</v>
      </c>
      <c r="CA682" s="212">
        <f t="shared" si="82"/>
        <v>10465873.949999997</v>
      </c>
      <c r="CB682" s="212">
        <f t="shared" si="82"/>
        <v>11097851.889999999</v>
      </c>
      <c r="CC682" s="212">
        <f>SUM(CC586:CC681)</f>
        <v>5371878642.655901</v>
      </c>
      <c r="CD682" s="101"/>
      <c r="CE682" s="101"/>
      <c r="CF682" s="101"/>
      <c r="CG682" s="101"/>
      <c r="CH682" s="101"/>
      <c r="CI682" s="101"/>
    </row>
    <row r="683" spans="1:87" s="102" customFormat="1" ht="23.25" customHeight="1">
      <c r="A683" s="148"/>
      <c r="B683" s="106" t="s">
        <v>69</v>
      </c>
      <c r="C683" s="412" t="s">
        <v>1569</v>
      </c>
      <c r="D683" s="413"/>
      <c r="E683" s="413"/>
      <c r="F683" s="413"/>
      <c r="G683" s="414"/>
      <c r="H683" s="212">
        <f t="shared" ref="H683:AM683" si="83">SUM(H585-H682)</f>
        <v>-57570932.509999871</v>
      </c>
      <c r="I683" s="212">
        <f t="shared" si="83"/>
        <v>209800987.16000012</v>
      </c>
      <c r="J683" s="212">
        <f t="shared" si="83"/>
        <v>497185798.27999997</v>
      </c>
      <c r="K683" s="212">
        <f t="shared" si="83"/>
        <v>39488827.74000001</v>
      </c>
      <c r="L683" s="212">
        <f t="shared" si="83"/>
        <v>10841998.240000006</v>
      </c>
      <c r="M683" s="212">
        <f t="shared" si="83"/>
        <v>72089207.329999998</v>
      </c>
      <c r="N683" s="212">
        <f t="shared" si="83"/>
        <v>1206127484</v>
      </c>
      <c r="O683" s="212">
        <f t="shared" si="83"/>
        <v>163552022.86999997</v>
      </c>
      <c r="P683" s="212">
        <f t="shared" si="83"/>
        <v>22111984.350000001</v>
      </c>
      <c r="Q683" s="212">
        <f t="shared" si="83"/>
        <v>387321172.51000005</v>
      </c>
      <c r="R683" s="212">
        <f t="shared" si="83"/>
        <v>18590185.709999997</v>
      </c>
      <c r="S683" s="212">
        <f t="shared" si="83"/>
        <v>57817011.73999998</v>
      </c>
      <c r="T683" s="212">
        <f t="shared" si="83"/>
        <v>213978028.23999989</v>
      </c>
      <c r="U683" s="212">
        <f t="shared" si="83"/>
        <v>166765693.74000004</v>
      </c>
      <c r="V683" s="212">
        <f t="shared" si="83"/>
        <v>24631766.109999996</v>
      </c>
      <c r="W683" s="212">
        <f t="shared" si="83"/>
        <v>142864767.18999997</v>
      </c>
      <c r="X683" s="212">
        <f t="shared" si="83"/>
        <v>79148483.110000014</v>
      </c>
      <c r="Y683" s="212">
        <f t="shared" si="83"/>
        <v>47314584.705999985</v>
      </c>
      <c r="Z683" s="212">
        <f t="shared" si="83"/>
        <v>810012212.90000033</v>
      </c>
      <c r="AA683" s="212">
        <f t="shared" si="83"/>
        <v>-43113953.219999984</v>
      </c>
      <c r="AB683" s="212">
        <f t="shared" si="83"/>
        <v>41373390</v>
      </c>
      <c r="AC683" s="212">
        <f t="shared" si="83"/>
        <v>91769460.530000031</v>
      </c>
      <c r="AD683" s="212">
        <f t="shared" si="83"/>
        <v>5406282.3399999999</v>
      </c>
      <c r="AE683" s="212">
        <f t="shared" si="83"/>
        <v>69705190.819999993</v>
      </c>
      <c r="AF683" s="212">
        <f t="shared" si="83"/>
        <v>14419532.929999992</v>
      </c>
      <c r="AG683" s="212">
        <f t="shared" si="83"/>
        <v>10578171.569999997</v>
      </c>
      <c r="AH683" s="212">
        <f t="shared" si="83"/>
        <v>96565769.069999993</v>
      </c>
      <c r="AI683" s="212">
        <f t="shared" si="83"/>
        <v>225450996.95999992</v>
      </c>
      <c r="AJ683" s="212">
        <f t="shared" si="83"/>
        <v>19668848.130000003</v>
      </c>
      <c r="AK683" s="212">
        <f t="shared" si="83"/>
        <v>23787903.84</v>
      </c>
      <c r="AL683" s="212">
        <f t="shared" si="83"/>
        <v>18188803.41</v>
      </c>
      <c r="AM683" s="212">
        <f t="shared" si="83"/>
        <v>28057449.340000004</v>
      </c>
      <c r="AN683" s="212">
        <f t="shared" ref="AN683:CB683" si="84">SUM(AN585-AN682)</f>
        <v>15728968.019999998</v>
      </c>
      <c r="AO683" s="212">
        <f t="shared" si="84"/>
        <v>-317207.91999999806</v>
      </c>
      <c r="AP683" s="212">
        <f t="shared" si="84"/>
        <v>14993576.66</v>
      </c>
      <c r="AQ683" s="212">
        <f t="shared" si="84"/>
        <v>7482840.3600000069</v>
      </c>
      <c r="AR683" s="212">
        <f t="shared" si="84"/>
        <v>17099796.440000005</v>
      </c>
      <c r="AS683" s="212">
        <f t="shared" si="84"/>
        <v>9496934.2599999979</v>
      </c>
      <c r="AT683" s="212">
        <f t="shared" si="84"/>
        <v>27253957.260000013</v>
      </c>
      <c r="AU683" s="212">
        <f t="shared" si="84"/>
        <v>157433487.44999981</v>
      </c>
      <c r="AV683" s="212">
        <f t="shared" si="84"/>
        <v>17659227.480000012</v>
      </c>
      <c r="AW683" s="212">
        <f t="shared" si="84"/>
        <v>8329541.9400000069</v>
      </c>
      <c r="AX683" s="212">
        <f t="shared" si="84"/>
        <v>16982808.359999999</v>
      </c>
      <c r="AY683" s="212">
        <f t="shared" si="84"/>
        <v>12633630.710000001</v>
      </c>
      <c r="AZ683" s="212">
        <f t="shared" si="84"/>
        <v>11600034.49</v>
      </c>
      <c r="BA683" s="212">
        <f t="shared" si="84"/>
        <v>20082947.640000001</v>
      </c>
      <c r="BB683" s="212">
        <f t="shared" si="84"/>
        <v>256831838.03000015</v>
      </c>
      <c r="BC683" s="212">
        <f t="shared" si="84"/>
        <v>15773597.759999994</v>
      </c>
      <c r="BD683" s="212">
        <f t="shared" si="84"/>
        <v>80815959.730000019</v>
      </c>
      <c r="BE683" s="212">
        <f t="shared" si="84"/>
        <v>4466816.4699999914</v>
      </c>
      <c r="BF683" s="212">
        <f t="shared" si="84"/>
        <v>42581664.670000009</v>
      </c>
      <c r="BG683" s="212">
        <f t="shared" si="84"/>
        <v>44358878.62000002</v>
      </c>
      <c r="BH683" s="212">
        <f t="shared" si="84"/>
        <v>65590343.581499994</v>
      </c>
      <c r="BI683" s="212">
        <f t="shared" si="84"/>
        <v>1699297.7800000012</v>
      </c>
      <c r="BJ683" s="212">
        <f t="shared" si="84"/>
        <v>9977167.7599999979</v>
      </c>
      <c r="BK683" s="212">
        <f t="shared" si="84"/>
        <v>2658828.2499999944</v>
      </c>
      <c r="BL683" s="212">
        <f t="shared" si="84"/>
        <v>28431809.940000005</v>
      </c>
      <c r="BM683" s="212">
        <f t="shared" si="84"/>
        <v>191020025.28499997</v>
      </c>
      <c r="BN683" s="212">
        <f t="shared" si="84"/>
        <v>147632855.67999998</v>
      </c>
      <c r="BO683" s="212">
        <f t="shared" si="84"/>
        <v>22436467.309999999</v>
      </c>
      <c r="BP683" s="212">
        <f t="shared" si="84"/>
        <v>10595275.506000003</v>
      </c>
      <c r="BQ683" s="212">
        <f t="shared" si="84"/>
        <v>18213385.229999997</v>
      </c>
      <c r="BR683" s="212">
        <f t="shared" si="84"/>
        <v>4633347.0999999903</v>
      </c>
      <c r="BS683" s="212">
        <f t="shared" si="84"/>
        <v>6351251.8100000024</v>
      </c>
      <c r="BT683" s="212">
        <f t="shared" si="84"/>
        <v>348461476.99000001</v>
      </c>
      <c r="BU683" s="212">
        <f t="shared" si="84"/>
        <v>15726681.25</v>
      </c>
      <c r="BV683" s="212">
        <f t="shared" si="84"/>
        <v>57095606.680000007</v>
      </c>
      <c r="BW683" s="212">
        <f t="shared" si="84"/>
        <v>7042313.7099999972</v>
      </c>
      <c r="BX683" s="212">
        <f t="shared" si="84"/>
        <v>35609332.349999994</v>
      </c>
      <c r="BY683" s="212">
        <f t="shared" si="84"/>
        <v>76266605.810000002</v>
      </c>
      <c r="BZ683" s="212">
        <f t="shared" si="84"/>
        <v>29616338.180000007</v>
      </c>
      <c r="CA683" s="212">
        <f t="shared" si="84"/>
        <v>23679464.600000009</v>
      </c>
      <c r="CB683" s="212">
        <f t="shared" si="84"/>
        <v>20295920.06000001</v>
      </c>
      <c r="CC683" s="212">
        <f>SUM(CC585-CC682)</f>
        <v>6618252222.4284935</v>
      </c>
      <c r="CD683" s="101"/>
      <c r="CE683" s="101"/>
      <c r="CF683" s="101"/>
      <c r="CG683" s="101"/>
      <c r="CH683" s="101"/>
      <c r="CI683" s="101"/>
    </row>
    <row r="684" spans="1:87" s="102" customFormat="1" ht="24" customHeight="1">
      <c r="A684" s="148"/>
      <c r="B684" s="322" t="s">
        <v>70</v>
      </c>
      <c r="C684" s="410" t="s">
        <v>1632</v>
      </c>
      <c r="D684" s="103"/>
      <c r="E684" s="103"/>
      <c r="F684" s="328" t="s">
        <v>1194</v>
      </c>
      <c r="G684" s="329" t="s">
        <v>1195</v>
      </c>
      <c r="H684" s="252">
        <f t="shared" ref="H684:BS684" si="85">H470</f>
        <v>0</v>
      </c>
      <c r="I684" s="252">
        <f t="shared" si="85"/>
        <v>0</v>
      </c>
      <c r="J684" s="252">
        <f t="shared" si="85"/>
        <v>0</v>
      </c>
      <c r="K684" s="252">
        <f t="shared" si="85"/>
        <v>0</v>
      </c>
      <c r="L684" s="252">
        <f t="shared" si="85"/>
        <v>9624</v>
      </c>
      <c r="M684" s="252">
        <f t="shared" si="85"/>
        <v>34708.129999999997</v>
      </c>
      <c r="N684" s="252">
        <f t="shared" si="85"/>
        <v>0</v>
      </c>
      <c r="O684" s="252">
        <f t="shared" si="85"/>
        <v>0</v>
      </c>
      <c r="P684" s="252">
        <f t="shared" si="85"/>
        <v>0</v>
      </c>
      <c r="Q684" s="252">
        <f t="shared" si="85"/>
        <v>0</v>
      </c>
      <c r="R684" s="252">
        <f t="shared" si="85"/>
        <v>0</v>
      </c>
      <c r="S684" s="252">
        <f t="shared" si="85"/>
        <v>0</v>
      </c>
      <c r="T684" s="252">
        <f t="shared" si="85"/>
        <v>0</v>
      </c>
      <c r="U684" s="252">
        <f t="shared" si="85"/>
        <v>0</v>
      </c>
      <c r="V684" s="252">
        <f t="shared" si="85"/>
        <v>0</v>
      </c>
      <c r="W684" s="252">
        <f t="shared" si="85"/>
        <v>0</v>
      </c>
      <c r="X684" s="252">
        <f t="shared" si="85"/>
        <v>0</v>
      </c>
      <c r="Y684" s="252">
        <f t="shared" si="85"/>
        <v>0</v>
      </c>
      <c r="Z684" s="252">
        <f t="shared" si="85"/>
        <v>0</v>
      </c>
      <c r="AA684" s="252">
        <f t="shared" si="85"/>
        <v>0</v>
      </c>
      <c r="AB684" s="252">
        <f t="shared" si="85"/>
        <v>4013.75</v>
      </c>
      <c r="AC684" s="252">
        <f t="shared" si="85"/>
        <v>8223</v>
      </c>
      <c r="AD684" s="252">
        <f t="shared" si="85"/>
        <v>53561</v>
      </c>
      <c r="AE684" s="252">
        <f t="shared" si="85"/>
        <v>10887</v>
      </c>
      <c r="AF684" s="252">
        <f t="shared" si="85"/>
        <v>16354.5</v>
      </c>
      <c r="AG684" s="252">
        <f t="shared" si="85"/>
        <v>1465</v>
      </c>
      <c r="AH684" s="252">
        <f t="shared" si="85"/>
        <v>8576</v>
      </c>
      <c r="AI684" s="252">
        <f t="shared" si="85"/>
        <v>363458.75</v>
      </c>
      <c r="AJ684" s="252">
        <f t="shared" si="85"/>
        <v>0</v>
      </c>
      <c r="AK684" s="252">
        <f t="shared" si="85"/>
        <v>66098.850000000006</v>
      </c>
      <c r="AL684" s="252">
        <f t="shared" si="85"/>
        <v>0</v>
      </c>
      <c r="AM684" s="252">
        <f t="shared" si="85"/>
        <v>0</v>
      </c>
      <c r="AN684" s="252">
        <f t="shared" si="85"/>
        <v>0</v>
      </c>
      <c r="AO684" s="252">
        <f t="shared" si="85"/>
        <v>785</v>
      </c>
      <c r="AP684" s="252">
        <f t="shared" si="85"/>
        <v>0</v>
      </c>
      <c r="AQ684" s="252">
        <f t="shared" si="85"/>
        <v>5534</v>
      </c>
      <c r="AR684" s="252">
        <f t="shared" si="85"/>
        <v>0</v>
      </c>
      <c r="AS684" s="252">
        <f t="shared" si="85"/>
        <v>0</v>
      </c>
      <c r="AT684" s="252">
        <f t="shared" si="85"/>
        <v>0</v>
      </c>
      <c r="AU684" s="252">
        <f t="shared" si="85"/>
        <v>0</v>
      </c>
      <c r="AV684" s="252">
        <f t="shared" si="85"/>
        <v>0</v>
      </c>
      <c r="AW684" s="252">
        <f t="shared" si="85"/>
        <v>0</v>
      </c>
      <c r="AX684" s="252">
        <f t="shared" si="85"/>
        <v>0</v>
      </c>
      <c r="AY684" s="252">
        <f t="shared" si="85"/>
        <v>0</v>
      </c>
      <c r="AZ684" s="252">
        <f t="shared" si="85"/>
        <v>11311</v>
      </c>
      <c r="BA684" s="252">
        <f t="shared" si="85"/>
        <v>0</v>
      </c>
      <c r="BB684" s="252">
        <f t="shared" si="85"/>
        <v>0</v>
      </c>
      <c r="BC684" s="252">
        <f t="shared" si="85"/>
        <v>0</v>
      </c>
      <c r="BD684" s="252">
        <f t="shared" si="85"/>
        <v>0</v>
      </c>
      <c r="BE684" s="252">
        <f t="shared" si="85"/>
        <v>0</v>
      </c>
      <c r="BF684" s="252">
        <f t="shared" si="85"/>
        <v>0</v>
      </c>
      <c r="BG684" s="252">
        <f t="shared" si="85"/>
        <v>0</v>
      </c>
      <c r="BH684" s="252">
        <f t="shared" si="85"/>
        <v>0</v>
      </c>
      <c r="BI684" s="252">
        <f t="shared" si="85"/>
        <v>0</v>
      </c>
      <c r="BJ684" s="252">
        <f t="shared" si="85"/>
        <v>0</v>
      </c>
      <c r="BK684" s="252">
        <f t="shared" si="85"/>
        <v>200</v>
      </c>
      <c r="BL684" s="252">
        <f t="shared" si="85"/>
        <v>0</v>
      </c>
      <c r="BM684" s="252">
        <f t="shared" si="85"/>
        <v>159114</v>
      </c>
      <c r="BN684" s="252">
        <f t="shared" si="85"/>
        <v>0</v>
      </c>
      <c r="BO684" s="252">
        <f t="shared" si="85"/>
        <v>0</v>
      </c>
      <c r="BP684" s="252">
        <f t="shared" si="85"/>
        <v>0</v>
      </c>
      <c r="BQ684" s="252">
        <f t="shared" si="85"/>
        <v>0</v>
      </c>
      <c r="BR684" s="252">
        <f t="shared" si="85"/>
        <v>102783.24</v>
      </c>
      <c r="BS684" s="252">
        <f t="shared" si="85"/>
        <v>0</v>
      </c>
      <c r="BT684" s="252">
        <f t="shared" ref="BT684:CB684" si="86">BT470</f>
        <v>84148</v>
      </c>
      <c r="BU684" s="252">
        <f t="shared" si="86"/>
        <v>3796.75</v>
      </c>
      <c r="BV684" s="252">
        <f t="shared" si="86"/>
        <v>20</v>
      </c>
      <c r="BW684" s="252">
        <f t="shared" si="86"/>
        <v>6737.5</v>
      </c>
      <c r="BX684" s="252">
        <f t="shared" si="86"/>
        <v>1135</v>
      </c>
      <c r="BY684" s="252">
        <f t="shared" si="86"/>
        <v>0</v>
      </c>
      <c r="BZ684" s="252">
        <f t="shared" si="86"/>
        <v>0</v>
      </c>
      <c r="CA684" s="252">
        <f t="shared" si="86"/>
        <v>0</v>
      </c>
      <c r="CB684" s="252">
        <f t="shared" si="86"/>
        <v>0</v>
      </c>
      <c r="CC684" s="205">
        <f t="shared" ref="CC684:CC747" si="87">SUM(H684:CB684)</f>
        <v>952534.47</v>
      </c>
      <c r="CD684" s="101"/>
      <c r="CE684" s="101"/>
      <c r="CF684" s="101"/>
      <c r="CG684" s="101"/>
      <c r="CH684" s="101"/>
      <c r="CI684" s="101"/>
    </row>
    <row r="685" spans="1:87" s="102" customFormat="1">
      <c r="A685" s="148"/>
      <c r="B685" s="322"/>
      <c r="C685" s="415"/>
      <c r="D685" s="103"/>
      <c r="E685" s="103"/>
      <c r="F685" s="328" t="s">
        <v>1202</v>
      </c>
      <c r="G685" s="329" t="s">
        <v>1203</v>
      </c>
      <c r="H685" s="252">
        <f t="shared" ref="H685:BS686" si="88">H474</f>
        <v>38601198.420000002</v>
      </c>
      <c r="I685" s="252">
        <f t="shared" si="88"/>
        <v>0</v>
      </c>
      <c r="J685" s="252">
        <f t="shared" si="88"/>
        <v>0</v>
      </c>
      <c r="K685" s="252">
        <f t="shared" si="88"/>
        <v>0</v>
      </c>
      <c r="L685" s="252">
        <f t="shared" si="88"/>
        <v>0</v>
      </c>
      <c r="M685" s="252">
        <f t="shared" si="88"/>
        <v>0</v>
      </c>
      <c r="N685" s="252">
        <f t="shared" si="88"/>
        <v>127897205.26000001</v>
      </c>
      <c r="O685" s="252">
        <f t="shared" si="88"/>
        <v>0</v>
      </c>
      <c r="P685" s="252">
        <f t="shared" si="88"/>
        <v>0</v>
      </c>
      <c r="Q685" s="252">
        <f t="shared" si="88"/>
        <v>34310119.659999996</v>
      </c>
      <c r="R685" s="252">
        <f t="shared" si="88"/>
        <v>0</v>
      </c>
      <c r="S685" s="252">
        <f t="shared" si="88"/>
        <v>0</v>
      </c>
      <c r="T685" s="252">
        <f t="shared" si="88"/>
        <v>12049622.699999999</v>
      </c>
      <c r="U685" s="252">
        <f t="shared" si="88"/>
        <v>0</v>
      </c>
      <c r="V685" s="252">
        <f t="shared" si="88"/>
        <v>0</v>
      </c>
      <c r="W685" s="252">
        <f t="shared" si="88"/>
        <v>0</v>
      </c>
      <c r="X685" s="252">
        <f t="shared" si="88"/>
        <v>0</v>
      </c>
      <c r="Y685" s="252">
        <f t="shared" si="88"/>
        <v>0</v>
      </c>
      <c r="Z685" s="252">
        <f t="shared" si="88"/>
        <v>82944697.469999999</v>
      </c>
      <c r="AA685" s="252">
        <f t="shared" si="88"/>
        <v>903368.1</v>
      </c>
      <c r="AB685" s="252">
        <f t="shared" si="88"/>
        <v>0</v>
      </c>
      <c r="AC685" s="252">
        <f t="shared" si="88"/>
        <v>701769.4</v>
      </c>
      <c r="AD685" s="252">
        <f t="shared" si="88"/>
        <v>0</v>
      </c>
      <c r="AE685" s="252">
        <f t="shared" si="88"/>
        <v>0</v>
      </c>
      <c r="AF685" s="252">
        <f t="shared" si="88"/>
        <v>0</v>
      </c>
      <c r="AG685" s="252">
        <f t="shared" si="88"/>
        <v>0</v>
      </c>
      <c r="AH685" s="252">
        <f t="shared" si="88"/>
        <v>0</v>
      </c>
      <c r="AI685" s="252">
        <f t="shared" si="88"/>
        <v>67817207.230000004</v>
      </c>
      <c r="AJ685" s="252">
        <f t="shared" si="88"/>
        <v>0</v>
      </c>
      <c r="AK685" s="252">
        <f t="shared" si="88"/>
        <v>0</v>
      </c>
      <c r="AL685" s="252">
        <f t="shared" si="88"/>
        <v>0</v>
      </c>
      <c r="AM685" s="252">
        <f t="shared" si="88"/>
        <v>0</v>
      </c>
      <c r="AN685" s="252">
        <f t="shared" si="88"/>
        <v>0</v>
      </c>
      <c r="AO685" s="252">
        <f t="shared" si="88"/>
        <v>0</v>
      </c>
      <c r="AP685" s="252">
        <f t="shared" si="88"/>
        <v>0</v>
      </c>
      <c r="AQ685" s="252">
        <f t="shared" si="88"/>
        <v>0</v>
      </c>
      <c r="AR685" s="252">
        <f t="shared" si="88"/>
        <v>0</v>
      </c>
      <c r="AS685" s="252">
        <f t="shared" si="88"/>
        <v>0</v>
      </c>
      <c r="AT685" s="252">
        <f t="shared" si="88"/>
        <v>0</v>
      </c>
      <c r="AU685" s="252">
        <f t="shared" si="88"/>
        <v>26330037.489999998</v>
      </c>
      <c r="AV685" s="252">
        <f t="shared" si="88"/>
        <v>0</v>
      </c>
      <c r="AW685" s="252">
        <f t="shared" si="88"/>
        <v>0</v>
      </c>
      <c r="AX685" s="252">
        <f t="shared" si="88"/>
        <v>0</v>
      </c>
      <c r="AY685" s="252">
        <f t="shared" si="88"/>
        <v>0</v>
      </c>
      <c r="AZ685" s="252">
        <f t="shared" si="88"/>
        <v>0</v>
      </c>
      <c r="BA685" s="252">
        <f t="shared" si="88"/>
        <v>0</v>
      </c>
      <c r="BB685" s="252">
        <f t="shared" si="88"/>
        <v>2853085.03</v>
      </c>
      <c r="BC685" s="252">
        <f t="shared" si="88"/>
        <v>0</v>
      </c>
      <c r="BD685" s="252">
        <f t="shared" si="88"/>
        <v>0</v>
      </c>
      <c r="BE685" s="252">
        <f t="shared" si="88"/>
        <v>0</v>
      </c>
      <c r="BF685" s="252">
        <f t="shared" si="88"/>
        <v>0</v>
      </c>
      <c r="BG685" s="252">
        <f t="shared" si="88"/>
        <v>0</v>
      </c>
      <c r="BH685" s="252">
        <f t="shared" si="88"/>
        <v>0</v>
      </c>
      <c r="BI685" s="252">
        <f t="shared" si="88"/>
        <v>0</v>
      </c>
      <c r="BJ685" s="252">
        <f t="shared" si="88"/>
        <v>2962403.5</v>
      </c>
      <c r="BK685" s="252">
        <f t="shared" si="88"/>
        <v>0</v>
      </c>
      <c r="BL685" s="252">
        <f t="shared" si="88"/>
        <v>0</v>
      </c>
      <c r="BM685" s="252">
        <f t="shared" si="88"/>
        <v>19065176.079999998</v>
      </c>
      <c r="BN685" s="252">
        <f t="shared" si="88"/>
        <v>0</v>
      </c>
      <c r="BO685" s="252">
        <f t="shared" si="88"/>
        <v>0</v>
      </c>
      <c r="BP685" s="252">
        <f t="shared" si="88"/>
        <v>0</v>
      </c>
      <c r="BQ685" s="252">
        <f t="shared" si="88"/>
        <v>0</v>
      </c>
      <c r="BR685" s="252">
        <f t="shared" si="88"/>
        <v>0</v>
      </c>
      <c r="BS685" s="252">
        <f t="shared" si="88"/>
        <v>0</v>
      </c>
      <c r="BT685" s="252">
        <f t="shared" ref="BT685:CB686" si="89">BT474</f>
        <v>12957590.449999999</v>
      </c>
      <c r="BU685" s="252">
        <f t="shared" si="89"/>
        <v>0</v>
      </c>
      <c r="BV685" s="252">
        <f t="shared" si="89"/>
        <v>0</v>
      </c>
      <c r="BW685" s="252">
        <f t="shared" si="89"/>
        <v>0</v>
      </c>
      <c r="BX685" s="252">
        <f t="shared" si="89"/>
        <v>0</v>
      </c>
      <c r="BY685" s="252">
        <f t="shared" si="89"/>
        <v>0</v>
      </c>
      <c r="BZ685" s="252">
        <f t="shared" si="89"/>
        <v>0</v>
      </c>
      <c r="CA685" s="252">
        <f t="shared" si="89"/>
        <v>0</v>
      </c>
      <c r="CB685" s="252">
        <f t="shared" si="89"/>
        <v>0</v>
      </c>
      <c r="CC685" s="205">
        <f t="shared" si="87"/>
        <v>429393480.78999996</v>
      </c>
      <c r="CD685" s="101"/>
      <c r="CE685" s="101"/>
      <c r="CF685" s="101"/>
      <c r="CG685" s="101"/>
      <c r="CH685" s="101"/>
      <c r="CI685" s="101"/>
    </row>
    <row r="686" spans="1:87" s="102" customFormat="1">
      <c r="A686" s="148"/>
      <c r="B686" s="322"/>
      <c r="C686" s="411"/>
      <c r="D686" s="103"/>
      <c r="E686" s="103"/>
      <c r="F686" s="328" t="s">
        <v>1204</v>
      </c>
      <c r="G686" s="329" t="s">
        <v>1205</v>
      </c>
      <c r="H686" s="252">
        <f t="shared" si="88"/>
        <v>0</v>
      </c>
      <c r="I686" s="252">
        <f t="shared" si="88"/>
        <v>2000000</v>
      </c>
      <c r="J686" s="252">
        <f t="shared" si="88"/>
        <v>10982000.789999999</v>
      </c>
      <c r="K686" s="252">
        <f t="shared" si="88"/>
        <v>2000000</v>
      </c>
      <c r="L686" s="252">
        <f t="shared" si="88"/>
        <v>1269803.3500000001</v>
      </c>
      <c r="M686" s="252">
        <f t="shared" si="88"/>
        <v>0</v>
      </c>
      <c r="N686" s="252">
        <f t="shared" si="88"/>
        <v>0</v>
      </c>
      <c r="O686" s="252">
        <f t="shared" si="88"/>
        <v>10209269.07</v>
      </c>
      <c r="P686" s="252">
        <f t="shared" si="88"/>
        <v>3815395.05</v>
      </c>
      <c r="Q686" s="252">
        <f t="shared" si="88"/>
        <v>0</v>
      </c>
      <c r="R686" s="252">
        <f t="shared" si="88"/>
        <v>55725.29</v>
      </c>
      <c r="S686" s="252">
        <f t="shared" si="88"/>
        <v>8559439.6600000001</v>
      </c>
      <c r="T686" s="252">
        <f t="shared" si="88"/>
        <v>19368499.969999999</v>
      </c>
      <c r="U686" s="252">
        <f t="shared" si="88"/>
        <v>6863188.5899999999</v>
      </c>
      <c r="V686" s="252">
        <f t="shared" si="88"/>
        <v>587471.74</v>
      </c>
      <c r="W686" s="252">
        <f t="shared" si="88"/>
        <v>2824557.54</v>
      </c>
      <c r="X686" s="252">
        <f t="shared" si="88"/>
        <v>8811372.1500000004</v>
      </c>
      <c r="Y686" s="252">
        <f t="shared" si="88"/>
        <v>3338871</v>
      </c>
      <c r="Z686" s="252">
        <f t="shared" si="88"/>
        <v>0</v>
      </c>
      <c r="AA686" s="252">
        <f t="shared" si="88"/>
        <v>0</v>
      </c>
      <c r="AB686" s="252">
        <f t="shared" si="88"/>
        <v>3727892.45</v>
      </c>
      <c r="AC686" s="252">
        <f t="shared" si="88"/>
        <v>0</v>
      </c>
      <c r="AD686" s="252">
        <f t="shared" si="88"/>
        <v>333131</v>
      </c>
      <c r="AE686" s="252">
        <f t="shared" si="88"/>
        <v>97757</v>
      </c>
      <c r="AF686" s="252">
        <f t="shared" si="88"/>
        <v>0</v>
      </c>
      <c r="AG686" s="252">
        <f t="shared" si="88"/>
        <v>721978.75</v>
      </c>
      <c r="AH686" s="252">
        <f t="shared" si="88"/>
        <v>131494.70000000001</v>
      </c>
      <c r="AI686" s="252">
        <f t="shared" si="88"/>
        <v>0</v>
      </c>
      <c r="AJ686" s="252">
        <f t="shared" si="88"/>
        <v>0</v>
      </c>
      <c r="AK686" s="252">
        <f t="shared" si="88"/>
        <v>170228</v>
      </c>
      <c r="AL686" s="252">
        <f t="shared" si="88"/>
        <v>0</v>
      </c>
      <c r="AM686" s="252">
        <f t="shared" si="88"/>
        <v>0</v>
      </c>
      <c r="AN686" s="252">
        <f t="shared" si="88"/>
        <v>285560</v>
      </c>
      <c r="AO686" s="252">
        <f t="shared" si="88"/>
        <v>0</v>
      </c>
      <c r="AP686" s="252">
        <f t="shared" si="88"/>
        <v>169654.6</v>
      </c>
      <c r="AQ686" s="252">
        <f t="shared" si="88"/>
        <v>409104</v>
      </c>
      <c r="AR686" s="252">
        <f t="shared" si="88"/>
        <v>104750</v>
      </c>
      <c r="AS686" s="252">
        <f t="shared" si="88"/>
        <v>800000</v>
      </c>
      <c r="AT686" s="252">
        <f t="shared" si="88"/>
        <v>603180</v>
      </c>
      <c r="AU686" s="252">
        <f t="shared" si="88"/>
        <v>0</v>
      </c>
      <c r="AV686" s="252">
        <f t="shared" si="88"/>
        <v>0</v>
      </c>
      <c r="AW686" s="252">
        <f t="shared" si="88"/>
        <v>0</v>
      </c>
      <c r="AX686" s="252">
        <f t="shared" si="88"/>
        <v>0</v>
      </c>
      <c r="AY686" s="252">
        <f t="shared" si="88"/>
        <v>0</v>
      </c>
      <c r="AZ686" s="252">
        <f t="shared" si="88"/>
        <v>0</v>
      </c>
      <c r="BA686" s="252">
        <f t="shared" si="88"/>
        <v>0</v>
      </c>
      <c r="BB686" s="252">
        <f t="shared" si="88"/>
        <v>0</v>
      </c>
      <c r="BC686" s="252">
        <f t="shared" si="88"/>
        <v>3926831</v>
      </c>
      <c r="BD686" s="252">
        <f t="shared" si="88"/>
        <v>18634520.670000002</v>
      </c>
      <c r="BE686" s="252">
        <f t="shared" si="88"/>
        <v>556519</v>
      </c>
      <c r="BF686" s="252">
        <f t="shared" si="88"/>
        <v>39253793.649999999</v>
      </c>
      <c r="BG686" s="252">
        <f t="shared" si="88"/>
        <v>2050105</v>
      </c>
      <c r="BH686" s="252">
        <f t="shared" si="88"/>
        <v>23510460</v>
      </c>
      <c r="BI686" s="252">
        <f t="shared" si="88"/>
        <v>2685217.87</v>
      </c>
      <c r="BJ686" s="252">
        <f t="shared" si="88"/>
        <v>0</v>
      </c>
      <c r="BK686" s="252">
        <f t="shared" si="88"/>
        <v>5077120</v>
      </c>
      <c r="BL686" s="252">
        <f t="shared" si="88"/>
        <v>1106660</v>
      </c>
      <c r="BM686" s="252">
        <f t="shared" si="88"/>
        <v>0</v>
      </c>
      <c r="BN686" s="252">
        <f t="shared" si="88"/>
        <v>670020.75</v>
      </c>
      <c r="BO686" s="252">
        <f t="shared" si="88"/>
        <v>0</v>
      </c>
      <c r="BP686" s="252">
        <f t="shared" si="88"/>
        <v>0</v>
      </c>
      <c r="BQ686" s="252">
        <f t="shared" si="88"/>
        <v>0</v>
      </c>
      <c r="BR686" s="252">
        <f t="shared" si="88"/>
        <v>0</v>
      </c>
      <c r="BS686" s="252">
        <f t="shared" si="88"/>
        <v>0</v>
      </c>
      <c r="BT686" s="252">
        <f t="shared" si="89"/>
        <v>0</v>
      </c>
      <c r="BU686" s="252">
        <f t="shared" si="89"/>
        <v>0</v>
      </c>
      <c r="BV686" s="252">
        <f t="shared" si="89"/>
        <v>607423.42000000004</v>
      </c>
      <c r="BW686" s="252">
        <f t="shared" si="89"/>
        <v>0</v>
      </c>
      <c r="BX686" s="252">
        <f t="shared" si="89"/>
        <v>0</v>
      </c>
      <c r="BY686" s="252">
        <f t="shared" si="89"/>
        <v>215248</v>
      </c>
      <c r="BZ686" s="252">
        <f t="shared" si="89"/>
        <v>0</v>
      </c>
      <c r="CA686" s="252">
        <f t="shared" si="89"/>
        <v>252174.6</v>
      </c>
      <c r="CB686" s="252">
        <f t="shared" si="89"/>
        <v>131446</v>
      </c>
      <c r="CC686" s="205">
        <f t="shared" si="87"/>
        <v>186917864.66</v>
      </c>
      <c r="CD686" s="101"/>
      <c r="CE686" s="101"/>
      <c r="CF686" s="101"/>
      <c r="CG686" s="101"/>
      <c r="CH686" s="101"/>
      <c r="CI686" s="101"/>
    </row>
    <row r="687" spans="1:87" s="102" customFormat="1">
      <c r="A687" s="148"/>
      <c r="B687" s="322"/>
      <c r="C687" s="306"/>
      <c r="D687" s="103"/>
      <c r="E687" s="103"/>
      <c r="F687" s="328" t="s">
        <v>1210</v>
      </c>
      <c r="G687" s="329" t="s">
        <v>1211</v>
      </c>
      <c r="H687" s="252">
        <f t="shared" ref="H687:BS687" si="90">H478</f>
        <v>0</v>
      </c>
      <c r="I687" s="252">
        <f t="shared" si="90"/>
        <v>0</v>
      </c>
      <c r="J687" s="252">
        <f t="shared" si="90"/>
        <v>0</v>
      </c>
      <c r="K687" s="252">
        <f t="shared" si="90"/>
        <v>0</v>
      </c>
      <c r="L687" s="252">
        <f t="shared" si="90"/>
        <v>0</v>
      </c>
      <c r="M687" s="252">
        <f t="shared" si="90"/>
        <v>0</v>
      </c>
      <c r="N687" s="252">
        <f t="shared" si="90"/>
        <v>0</v>
      </c>
      <c r="O687" s="252">
        <f t="shared" si="90"/>
        <v>0</v>
      </c>
      <c r="P687" s="252">
        <f t="shared" si="90"/>
        <v>0</v>
      </c>
      <c r="Q687" s="252">
        <f t="shared" si="90"/>
        <v>0</v>
      </c>
      <c r="R687" s="252">
        <f t="shared" si="90"/>
        <v>0</v>
      </c>
      <c r="S687" s="252">
        <f t="shared" si="90"/>
        <v>0</v>
      </c>
      <c r="T687" s="252">
        <f t="shared" si="90"/>
        <v>0</v>
      </c>
      <c r="U687" s="252">
        <f t="shared" si="90"/>
        <v>0</v>
      </c>
      <c r="V687" s="252">
        <f t="shared" si="90"/>
        <v>0</v>
      </c>
      <c r="W687" s="252">
        <f t="shared" si="90"/>
        <v>0</v>
      </c>
      <c r="X687" s="252">
        <f t="shared" si="90"/>
        <v>0</v>
      </c>
      <c r="Y687" s="252">
        <f t="shared" si="90"/>
        <v>0</v>
      </c>
      <c r="Z687" s="252">
        <f t="shared" si="90"/>
        <v>0</v>
      </c>
      <c r="AA687" s="252">
        <f t="shared" si="90"/>
        <v>0</v>
      </c>
      <c r="AB687" s="252">
        <f t="shared" si="90"/>
        <v>0</v>
      </c>
      <c r="AC687" s="252">
        <f t="shared" si="90"/>
        <v>0</v>
      </c>
      <c r="AD687" s="252">
        <f t="shared" si="90"/>
        <v>0</v>
      </c>
      <c r="AE687" s="252">
        <f t="shared" si="90"/>
        <v>0</v>
      </c>
      <c r="AF687" s="252">
        <f t="shared" si="90"/>
        <v>0</v>
      </c>
      <c r="AG687" s="252">
        <f t="shared" si="90"/>
        <v>0</v>
      </c>
      <c r="AH687" s="252">
        <f t="shared" si="90"/>
        <v>0</v>
      </c>
      <c r="AI687" s="252">
        <f t="shared" si="90"/>
        <v>0</v>
      </c>
      <c r="AJ687" s="252">
        <f t="shared" si="90"/>
        <v>0</v>
      </c>
      <c r="AK687" s="252">
        <f t="shared" si="90"/>
        <v>0</v>
      </c>
      <c r="AL687" s="252">
        <f t="shared" si="90"/>
        <v>0</v>
      </c>
      <c r="AM687" s="252">
        <f t="shared" si="90"/>
        <v>0</v>
      </c>
      <c r="AN687" s="252">
        <f t="shared" si="90"/>
        <v>0</v>
      </c>
      <c r="AO687" s="252">
        <f t="shared" si="90"/>
        <v>0</v>
      </c>
      <c r="AP687" s="252">
        <f t="shared" si="90"/>
        <v>0</v>
      </c>
      <c r="AQ687" s="252">
        <f t="shared" si="90"/>
        <v>0</v>
      </c>
      <c r="AR687" s="252">
        <f t="shared" si="90"/>
        <v>0</v>
      </c>
      <c r="AS687" s="252">
        <f t="shared" si="90"/>
        <v>0</v>
      </c>
      <c r="AT687" s="252">
        <f t="shared" si="90"/>
        <v>0</v>
      </c>
      <c r="AU687" s="252">
        <f t="shared" si="90"/>
        <v>0</v>
      </c>
      <c r="AV687" s="252">
        <f t="shared" si="90"/>
        <v>0</v>
      </c>
      <c r="AW687" s="252">
        <f t="shared" si="90"/>
        <v>0</v>
      </c>
      <c r="AX687" s="252">
        <f t="shared" si="90"/>
        <v>0</v>
      </c>
      <c r="AY687" s="252">
        <f t="shared" si="90"/>
        <v>0</v>
      </c>
      <c r="AZ687" s="252">
        <f t="shared" si="90"/>
        <v>0</v>
      </c>
      <c r="BA687" s="252">
        <f t="shared" si="90"/>
        <v>0</v>
      </c>
      <c r="BB687" s="252">
        <f t="shared" si="90"/>
        <v>0</v>
      </c>
      <c r="BC687" s="252">
        <f t="shared" si="90"/>
        <v>0</v>
      </c>
      <c r="BD687" s="252">
        <f t="shared" si="90"/>
        <v>0</v>
      </c>
      <c r="BE687" s="252">
        <f t="shared" si="90"/>
        <v>0</v>
      </c>
      <c r="BF687" s="252">
        <f t="shared" si="90"/>
        <v>0</v>
      </c>
      <c r="BG687" s="252">
        <f t="shared" si="90"/>
        <v>0</v>
      </c>
      <c r="BH687" s="252">
        <f t="shared" si="90"/>
        <v>0</v>
      </c>
      <c r="BI687" s="252">
        <f t="shared" si="90"/>
        <v>0</v>
      </c>
      <c r="BJ687" s="252">
        <f t="shared" si="90"/>
        <v>0</v>
      </c>
      <c r="BK687" s="252">
        <f t="shared" si="90"/>
        <v>0</v>
      </c>
      <c r="BL687" s="252">
        <f t="shared" si="90"/>
        <v>0</v>
      </c>
      <c r="BM687" s="252">
        <f t="shared" si="90"/>
        <v>0</v>
      </c>
      <c r="BN687" s="252">
        <f t="shared" si="90"/>
        <v>0</v>
      </c>
      <c r="BO687" s="252">
        <f t="shared" si="90"/>
        <v>0</v>
      </c>
      <c r="BP687" s="252">
        <f t="shared" si="90"/>
        <v>0</v>
      </c>
      <c r="BQ687" s="252">
        <f t="shared" si="90"/>
        <v>0</v>
      </c>
      <c r="BR687" s="252">
        <f t="shared" si="90"/>
        <v>0</v>
      </c>
      <c r="BS687" s="252">
        <f t="shared" si="90"/>
        <v>0</v>
      </c>
      <c r="BT687" s="252">
        <f t="shared" ref="BT687:CB687" si="91">BT478</f>
        <v>0</v>
      </c>
      <c r="BU687" s="252">
        <f t="shared" si="91"/>
        <v>0</v>
      </c>
      <c r="BV687" s="252">
        <f t="shared" si="91"/>
        <v>0</v>
      </c>
      <c r="BW687" s="252">
        <f t="shared" si="91"/>
        <v>0</v>
      </c>
      <c r="BX687" s="252">
        <f t="shared" si="91"/>
        <v>0</v>
      </c>
      <c r="BY687" s="252">
        <f t="shared" si="91"/>
        <v>0</v>
      </c>
      <c r="BZ687" s="252">
        <f t="shared" si="91"/>
        <v>0</v>
      </c>
      <c r="CA687" s="252">
        <f t="shared" si="91"/>
        <v>0</v>
      </c>
      <c r="CB687" s="252">
        <f t="shared" si="91"/>
        <v>0</v>
      </c>
      <c r="CC687" s="205">
        <f t="shared" si="87"/>
        <v>0</v>
      </c>
      <c r="CD687" s="101"/>
      <c r="CE687" s="101"/>
      <c r="CF687" s="101"/>
      <c r="CG687" s="101"/>
      <c r="CH687" s="101"/>
      <c r="CI687" s="101"/>
    </row>
    <row r="688" spans="1:87" s="102" customFormat="1">
      <c r="A688" s="148"/>
      <c r="B688" s="322"/>
      <c r="C688" s="306"/>
      <c r="D688" s="103"/>
      <c r="E688" s="103"/>
      <c r="F688" s="328" t="s">
        <v>1608</v>
      </c>
      <c r="G688" s="329" t="s">
        <v>1609</v>
      </c>
      <c r="H688" s="252">
        <f t="shared" ref="H688:BS691" si="92">H480</f>
        <v>0</v>
      </c>
      <c r="I688" s="252">
        <f t="shared" si="92"/>
        <v>0</v>
      </c>
      <c r="J688" s="252">
        <f t="shared" si="92"/>
        <v>0</v>
      </c>
      <c r="K688" s="252">
        <f t="shared" si="92"/>
        <v>0</v>
      </c>
      <c r="L688" s="252">
        <f t="shared" si="92"/>
        <v>0</v>
      </c>
      <c r="M688" s="252">
        <f t="shared" si="92"/>
        <v>0</v>
      </c>
      <c r="N688" s="252">
        <f t="shared" si="92"/>
        <v>0</v>
      </c>
      <c r="O688" s="252">
        <f t="shared" si="92"/>
        <v>0</v>
      </c>
      <c r="P688" s="252">
        <f t="shared" si="92"/>
        <v>0</v>
      </c>
      <c r="Q688" s="252">
        <f t="shared" si="92"/>
        <v>0</v>
      </c>
      <c r="R688" s="252">
        <f t="shared" si="92"/>
        <v>0</v>
      </c>
      <c r="S688" s="252">
        <f t="shared" si="92"/>
        <v>0</v>
      </c>
      <c r="T688" s="252">
        <f t="shared" si="92"/>
        <v>0</v>
      </c>
      <c r="U688" s="252">
        <f t="shared" si="92"/>
        <v>0</v>
      </c>
      <c r="V688" s="252">
        <f t="shared" si="92"/>
        <v>0</v>
      </c>
      <c r="W688" s="252">
        <f t="shared" si="92"/>
        <v>0</v>
      </c>
      <c r="X688" s="252">
        <f t="shared" si="92"/>
        <v>0</v>
      </c>
      <c r="Y688" s="252">
        <f t="shared" si="92"/>
        <v>0</v>
      </c>
      <c r="Z688" s="252">
        <f t="shared" si="92"/>
        <v>0</v>
      </c>
      <c r="AA688" s="252">
        <f t="shared" si="92"/>
        <v>0</v>
      </c>
      <c r="AB688" s="252">
        <f t="shared" si="92"/>
        <v>0</v>
      </c>
      <c r="AC688" s="252">
        <f t="shared" si="92"/>
        <v>0</v>
      </c>
      <c r="AD688" s="252">
        <f t="shared" si="92"/>
        <v>0</v>
      </c>
      <c r="AE688" s="252">
        <f t="shared" si="92"/>
        <v>0</v>
      </c>
      <c r="AF688" s="252">
        <f t="shared" si="92"/>
        <v>0</v>
      </c>
      <c r="AG688" s="252">
        <f t="shared" si="92"/>
        <v>0</v>
      </c>
      <c r="AH688" s="252">
        <f t="shared" si="92"/>
        <v>0</v>
      </c>
      <c r="AI688" s="252">
        <f t="shared" si="92"/>
        <v>0</v>
      </c>
      <c r="AJ688" s="252">
        <f t="shared" si="92"/>
        <v>0</v>
      </c>
      <c r="AK688" s="252">
        <f t="shared" si="92"/>
        <v>0</v>
      </c>
      <c r="AL688" s="252">
        <f t="shared" si="92"/>
        <v>0</v>
      </c>
      <c r="AM688" s="252">
        <f t="shared" si="92"/>
        <v>0</v>
      </c>
      <c r="AN688" s="252">
        <f t="shared" si="92"/>
        <v>0</v>
      </c>
      <c r="AO688" s="252">
        <f t="shared" si="92"/>
        <v>0</v>
      </c>
      <c r="AP688" s="252">
        <f t="shared" si="92"/>
        <v>0</v>
      </c>
      <c r="AQ688" s="252">
        <f t="shared" si="92"/>
        <v>0</v>
      </c>
      <c r="AR688" s="252">
        <f t="shared" si="92"/>
        <v>0</v>
      </c>
      <c r="AS688" s="252">
        <f t="shared" si="92"/>
        <v>0</v>
      </c>
      <c r="AT688" s="252">
        <f t="shared" si="92"/>
        <v>0</v>
      </c>
      <c r="AU688" s="252">
        <f t="shared" si="92"/>
        <v>0</v>
      </c>
      <c r="AV688" s="252">
        <f t="shared" si="92"/>
        <v>0</v>
      </c>
      <c r="AW688" s="252">
        <f t="shared" si="92"/>
        <v>0</v>
      </c>
      <c r="AX688" s="252">
        <f t="shared" si="92"/>
        <v>0</v>
      </c>
      <c r="AY688" s="252">
        <f t="shared" si="92"/>
        <v>0</v>
      </c>
      <c r="AZ688" s="252">
        <f t="shared" si="92"/>
        <v>0</v>
      </c>
      <c r="BA688" s="252">
        <f t="shared" si="92"/>
        <v>0</v>
      </c>
      <c r="BB688" s="252">
        <f t="shared" si="92"/>
        <v>0</v>
      </c>
      <c r="BC688" s="252">
        <f t="shared" si="92"/>
        <v>0</v>
      </c>
      <c r="BD688" s="252">
        <f t="shared" si="92"/>
        <v>0</v>
      </c>
      <c r="BE688" s="252">
        <f t="shared" si="92"/>
        <v>0</v>
      </c>
      <c r="BF688" s="252">
        <f t="shared" si="92"/>
        <v>0</v>
      </c>
      <c r="BG688" s="252">
        <f t="shared" si="92"/>
        <v>0</v>
      </c>
      <c r="BH688" s="252">
        <f t="shared" si="92"/>
        <v>0</v>
      </c>
      <c r="BI688" s="252">
        <f t="shared" si="92"/>
        <v>0</v>
      </c>
      <c r="BJ688" s="252">
        <f t="shared" si="92"/>
        <v>0</v>
      </c>
      <c r="BK688" s="252">
        <f t="shared" si="92"/>
        <v>0</v>
      </c>
      <c r="BL688" s="252">
        <f t="shared" si="92"/>
        <v>0</v>
      </c>
      <c r="BM688" s="252">
        <f t="shared" si="92"/>
        <v>31439</v>
      </c>
      <c r="BN688" s="252">
        <f t="shared" si="92"/>
        <v>0</v>
      </c>
      <c r="BO688" s="252">
        <f t="shared" si="92"/>
        <v>0</v>
      </c>
      <c r="BP688" s="252">
        <f t="shared" si="92"/>
        <v>0</v>
      </c>
      <c r="BQ688" s="252">
        <f t="shared" si="92"/>
        <v>0</v>
      </c>
      <c r="BR688" s="252">
        <f t="shared" si="92"/>
        <v>0</v>
      </c>
      <c r="BS688" s="252">
        <f t="shared" si="92"/>
        <v>0</v>
      </c>
      <c r="BT688" s="252">
        <f t="shared" ref="BT688:CY694" si="93">BT480</f>
        <v>0</v>
      </c>
      <c r="BU688" s="252">
        <f t="shared" si="93"/>
        <v>0</v>
      </c>
      <c r="BV688" s="252">
        <f t="shared" si="93"/>
        <v>0</v>
      </c>
      <c r="BW688" s="252">
        <f t="shared" si="93"/>
        <v>0</v>
      </c>
      <c r="BX688" s="252">
        <f t="shared" si="93"/>
        <v>0</v>
      </c>
      <c r="BY688" s="252">
        <f t="shared" si="93"/>
        <v>0</v>
      </c>
      <c r="BZ688" s="252">
        <f t="shared" si="93"/>
        <v>0</v>
      </c>
      <c r="CA688" s="252">
        <f t="shared" si="93"/>
        <v>0</v>
      </c>
      <c r="CB688" s="252">
        <f t="shared" si="93"/>
        <v>0</v>
      </c>
      <c r="CC688" s="205">
        <f t="shared" si="87"/>
        <v>31439</v>
      </c>
      <c r="CD688" s="101"/>
      <c r="CE688" s="101"/>
      <c r="CF688" s="101"/>
      <c r="CG688" s="101"/>
      <c r="CH688" s="101"/>
      <c r="CI688" s="101"/>
    </row>
    <row r="689" spans="1:87" s="102" customFormat="1">
      <c r="A689" s="148"/>
      <c r="B689" s="322"/>
      <c r="C689" s="306"/>
      <c r="D689" s="103"/>
      <c r="E689" s="103"/>
      <c r="F689" s="328" t="s">
        <v>1213</v>
      </c>
      <c r="G689" s="329" t="s">
        <v>1214</v>
      </c>
      <c r="H689" s="252">
        <f t="shared" si="92"/>
        <v>573442.81999999995</v>
      </c>
      <c r="I689" s="252">
        <f t="shared" si="92"/>
        <v>0</v>
      </c>
      <c r="J689" s="252">
        <f t="shared" si="92"/>
        <v>0</v>
      </c>
      <c r="K689" s="252">
        <f t="shared" si="92"/>
        <v>0</v>
      </c>
      <c r="L689" s="252">
        <f t="shared" si="92"/>
        <v>0</v>
      </c>
      <c r="M689" s="252">
        <f t="shared" si="92"/>
        <v>0</v>
      </c>
      <c r="N689" s="252">
        <f t="shared" si="92"/>
        <v>7707034.9900000002</v>
      </c>
      <c r="O689" s="252">
        <f t="shared" si="92"/>
        <v>0</v>
      </c>
      <c r="P689" s="252">
        <f t="shared" si="92"/>
        <v>0</v>
      </c>
      <c r="Q689" s="252">
        <f t="shared" si="92"/>
        <v>0</v>
      </c>
      <c r="R689" s="252">
        <f t="shared" si="92"/>
        <v>0</v>
      </c>
      <c r="S689" s="252">
        <f t="shared" si="92"/>
        <v>0</v>
      </c>
      <c r="T689" s="252">
        <f t="shared" si="92"/>
        <v>0</v>
      </c>
      <c r="U689" s="252">
        <f t="shared" si="92"/>
        <v>0</v>
      </c>
      <c r="V689" s="252">
        <f t="shared" si="92"/>
        <v>3247</v>
      </c>
      <c r="W689" s="252">
        <f t="shared" si="92"/>
        <v>0</v>
      </c>
      <c r="X689" s="252">
        <f t="shared" si="92"/>
        <v>0</v>
      </c>
      <c r="Y689" s="252">
        <f t="shared" si="92"/>
        <v>0</v>
      </c>
      <c r="Z689" s="252">
        <f t="shared" si="92"/>
        <v>0</v>
      </c>
      <c r="AA689" s="252">
        <f t="shared" si="92"/>
        <v>0</v>
      </c>
      <c r="AB689" s="252">
        <f t="shared" si="92"/>
        <v>0</v>
      </c>
      <c r="AC689" s="252">
        <f t="shared" si="92"/>
        <v>0</v>
      </c>
      <c r="AD689" s="252">
        <f t="shared" si="92"/>
        <v>0</v>
      </c>
      <c r="AE689" s="252">
        <f t="shared" si="92"/>
        <v>11836976.640000001</v>
      </c>
      <c r="AF689" s="252">
        <f t="shared" si="92"/>
        <v>0</v>
      </c>
      <c r="AG689" s="252">
        <f t="shared" si="92"/>
        <v>0</v>
      </c>
      <c r="AH689" s="252">
        <f t="shared" si="92"/>
        <v>0</v>
      </c>
      <c r="AI689" s="252">
        <f t="shared" si="92"/>
        <v>1395220.42</v>
      </c>
      <c r="AJ689" s="252">
        <f t="shared" si="92"/>
        <v>0</v>
      </c>
      <c r="AK689" s="252">
        <f t="shared" si="92"/>
        <v>0</v>
      </c>
      <c r="AL689" s="252">
        <f t="shared" si="92"/>
        <v>0</v>
      </c>
      <c r="AM689" s="252">
        <f t="shared" si="92"/>
        <v>0</v>
      </c>
      <c r="AN689" s="252">
        <f t="shared" si="92"/>
        <v>0</v>
      </c>
      <c r="AO689" s="252">
        <f t="shared" si="92"/>
        <v>0</v>
      </c>
      <c r="AP689" s="252">
        <f t="shared" si="92"/>
        <v>0</v>
      </c>
      <c r="AQ689" s="252">
        <f t="shared" si="92"/>
        <v>0</v>
      </c>
      <c r="AR689" s="252">
        <f t="shared" si="92"/>
        <v>0</v>
      </c>
      <c r="AS689" s="252">
        <f t="shared" si="92"/>
        <v>0</v>
      </c>
      <c r="AT689" s="252">
        <f t="shared" si="92"/>
        <v>0</v>
      </c>
      <c r="AU689" s="252">
        <f t="shared" si="92"/>
        <v>30385.5</v>
      </c>
      <c r="AV689" s="252">
        <f t="shared" si="92"/>
        <v>279400</v>
      </c>
      <c r="AW689" s="252">
        <f t="shared" si="92"/>
        <v>0</v>
      </c>
      <c r="AX689" s="252">
        <f t="shared" si="92"/>
        <v>0</v>
      </c>
      <c r="AY689" s="252">
        <f t="shared" si="92"/>
        <v>0</v>
      </c>
      <c r="AZ689" s="252">
        <f t="shared" si="92"/>
        <v>0</v>
      </c>
      <c r="BA689" s="252">
        <f t="shared" si="92"/>
        <v>0</v>
      </c>
      <c r="BB689" s="252">
        <f t="shared" si="92"/>
        <v>0</v>
      </c>
      <c r="BC689" s="252">
        <f t="shared" si="92"/>
        <v>0</v>
      </c>
      <c r="BD689" s="252">
        <f t="shared" si="92"/>
        <v>0</v>
      </c>
      <c r="BE689" s="252">
        <f t="shared" si="92"/>
        <v>0</v>
      </c>
      <c r="BF689" s="252">
        <f t="shared" si="92"/>
        <v>0</v>
      </c>
      <c r="BG689" s="252">
        <f t="shared" si="92"/>
        <v>0</v>
      </c>
      <c r="BH689" s="252">
        <f t="shared" si="92"/>
        <v>0</v>
      </c>
      <c r="BI689" s="252">
        <f t="shared" si="92"/>
        <v>0</v>
      </c>
      <c r="BJ689" s="252">
        <f t="shared" si="92"/>
        <v>0</v>
      </c>
      <c r="BK689" s="252">
        <f t="shared" si="92"/>
        <v>0</v>
      </c>
      <c r="BL689" s="252">
        <f t="shared" si="92"/>
        <v>0</v>
      </c>
      <c r="BM689" s="252">
        <f t="shared" si="92"/>
        <v>0</v>
      </c>
      <c r="BN689" s="252">
        <f t="shared" si="92"/>
        <v>0</v>
      </c>
      <c r="BO689" s="252">
        <f t="shared" si="92"/>
        <v>0</v>
      </c>
      <c r="BP689" s="252">
        <f t="shared" si="92"/>
        <v>0</v>
      </c>
      <c r="BQ689" s="252">
        <f t="shared" si="92"/>
        <v>0</v>
      </c>
      <c r="BR689" s="252">
        <f t="shared" si="92"/>
        <v>0</v>
      </c>
      <c r="BS689" s="252">
        <f t="shared" si="92"/>
        <v>221354.7</v>
      </c>
      <c r="BT689" s="252">
        <f t="shared" si="93"/>
        <v>2635390.42</v>
      </c>
      <c r="BU689" s="252">
        <f t="shared" si="93"/>
        <v>0</v>
      </c>
      <c r="BV689" s="252">
        <f t="shared" si="93"/>
        <v>0</v>
      </c>
      <c r="BW689" s="252">
        <f t="shared" si="93"/>
        <v>0</v>
      </c>
      <c r="BX689" s="252">
        <f t="shared" si="93"/>
        <v>0</v>
      </c>
      <c r="BY689" s="252">
        <f t="shared" si="93"/>
        <v>0</v>
      </c>
      <c r="BZ689" s="252">
        <f t="shared" si="93"/>
        <v>0</v>
      </c>
      <c r="CA689" s="252">
        <f t="shared" si="93"/>
        <v>0</v>
      </c>
      <c r="CB689" s="252">
        <f t="shared" si="93"/>
        <v>0</v>
      </c>
      <c r="CC689" s="205">
        <f t="shared" si="87"/>
        <v>24682452.490000002</v>
      </c>
      <c r="CD689" s="101"/>
      <c r="CE689" s="101"/>
      <c r="CF689" s="101"/>
      <c r="CG689" s="101"/>
      <c r="CH689" s="101"/>
      <c r="CI689" s="101"/>
    </row>
    <row r="690" spans="1:87" s="102" customFormat="1">
      <c r="A690" s="148"/>
      <c r="B690" s="322"/>
      <c r="C690" s="306"/>
      <c r="D690" s="103"/>
      <c r="E690" s="103"/>
      <c r="F690" s="328" t="s">
        <v>1215</v>
      </c>
      <c r="G690" s="329" t="s">
        <v>1610</v>
      </c>
      <c r="H690" s="252">
        <f t="shared" si="92"/>
        <v>0</v>
      </c>
      <c r="I690" s="252">
        <f t="shared" si="92"/>
        <v>0</v>
      </c>
      <c r="J690" s="252">
        <f t="shared" si="92"/>
        <v>0</v>
      </c>
      <c r="K690" s="252">
        <f t="shared" si="92"/>
        <v>0</v>
      </c>
      <c r="L690" s="252">
        <f t="shared" si="92"/>
        <v>0</v>
      </c>
      <c r="M690" s="252">
        <f t="shared" si="92"/>
        <v>0</v>
      </c>
      <c r="N690" s="252">
        <f t="shared" si="92"/>
        <v>0</v>
      </c>
      <c r="O690" s="252">
        <f t="shared" si="92"/>
        <v>0</v>
      </c>
      <c r="P690" s="252">
        <f t="shared" si="92"/>
        <v>0</v>
      </c>
      <c r="Q690" s="252">
        <f t="shared" si="92"/>
        <v>0</v>
      </c>
      <c r="R690" s="252">
        <f t="shared" si="92"/>
        <v>0</v>
      </c>
      <c r="S690" s="252">
        <f t="shared" si="92"/>
        <v>0</v>
      </c>
      <c r="T690" s="252">
        <f t="shared" si="92"/>
        <v>0</v>
      </c>
      <c r="U690" s="252">
        <f t="shared" si="92"/>
        <v>0</v>
      </c>
      <c r="V690" s="252">
        <f t="shared" si="92"/>
        <v>0</v>
      </c>
      <c r="W690" s="252">
        <f t="shared" si="92"/>
        <v>0</v>
      </c>
      <c r="X690" s="252">
        <f t="shared" si="92"/>
        <v>0</v>
      </c>
      <c r="Y690" s="252">
        <f t="shared" si="92"/>
        <v>0</v>
      </c>
      <c r="Z690" s="252">
        <f t="shared" si="92"/>
        <v>0</v>
      </c>
      <c r="AA690" s="252">
        <f t="shared" si="92"/>
        <v>0</v>
      </c>
      <c r="AB690" s="252">
        <f t="shared" si="92"/>
        <v>0</v>
      </c>
      <c r="AC690" s="252">
        <f t="shared" si="92"/>
        <v>0</v>
      </c>
      <c r="AD690" s="252">
        <f t="shared" si="92"/>
        <v>0</v>
      </c>
      <c r="AE690" s="252">
        <f t="shared" si="92"/>
        <v>0</v>
      </c>
      <c r="AF690" s="252">
        <f t="shared" si="92"/>
        <v>0</v>
      </c>
      <c r="AG690" s="252">
        <f t="shared" si="92"/>
        <v>0</v>
      </c>
      <c r="AH690" s="252">
        <f t="shared" si="92"/>
        <v>0</v>
      </c>
      <c r="AI690" s="252">
        <f t="shared" si="92"/>
        <v>0</v>
      </c>
      <c r="AJ690" s="252">
        <f t="shared" si="92"/>
        <v>0</v>
      </c>
      <c r="AK690" s="252">
        <f t="shared" si="92"/>
        <v>0</v>
      </c>
      <c r="AL690" s="252">
        <f t="shared" si="92"/>
        <v>0</v>
      </c>
      <c r="AM690" s="252">
        <f t="shared" si="92"/>
        <v>0</v>
      </c>
      <c r="AN690" s="252">
        <f t="shared" si="92"/>
        <v>0</v>
      </c>
      <c r="AO690" s="252">
        <f t="shared" si="92"/>
        <v>0</v>
      </c>
      <c r="AP690" s="252">
        <f t="shared" si="92"/>
        <v>0</v>
      </c>
      <c r="AQ690" s="252">
        <f t="shared" si="92"/>
        <v>0</v>
      </c>
      <c r="AR690" s="252">
        <f t="shared" si="92"/>
        <v>0</v>
      </c>
      <c r="AS690" s="252">
        <f t="shared" si="92"/>
        <v>0</v>
      </c>
      <c r="AT690" s="252">
        <f t="shared" si="92"/>
        <v>0</v>
      </c>
      <c r="AU690" s="252">
        <f t="shared" si="92"/>
        <v>0</v>
      </c>
      <c r="AV690" s="252">
        <f t="shared" si="92"/>
        <v>0</v>
      </c>
      <c r="AW690" s="252">
        <f t="shared" si="92"/>
        <v>0</v>
      </c>
      <c r="AX690" s="252">
        <f t="shared" si="92"/>
        <v>0</v>
      </c>
      <c r="AY690" s="252">
        <f t="shared" si="92"/>
        <v>0</v>
      </c>
      <c r="AZ690" s="252">
        <f t="shared" si="92"/>
        <v>0</v>
      </c>
      <c r="BA690" s="252">
        <f t="shared" si="92"/>
        <v>0</v>
      </c>
      <c r="BB690" s="252">
        <f t="shared" si="92"/>
        <v>0</v>
      </c>
      <c r="BC690" s="252">
        <f t="shared" si="92"/>
        <v>0</v>
      </c>
      <c r="BD690" s="252">
        <f t="shared" si="92"/>
        <v>0</v>
      </c>
      <c r="BE690" s="252">
        <f t="shared" si="92"/>
        <v>0</v>
      </c>
      <c r="BF690" s="252">
        <f t="shared" si="92"/>
        <v>0</v>
      </c>
      <c r="BG690" s="252">
        <f t="shared" si="92"/>
        <v>0</v>
      </c>
      <c r="BH690" s="252">
        <f t="shared" si="92"/>
        <v>0</v>
      </c>
      <c r="BI690" s="252">
        <f t="shared" si="92"/>
        <v>0</v>
      </c>
      <c r="BJ690" s="252">
        <f t="shared" si="92"/>
        <v>0</v>
      </c>
      <c r="BK690" s="252">
        <f t="shared" si="92"/>
        <v>0</v>
      </c>
      <c r="BL690" s="252">
        <f t="shared" si="92"/>
        <v>0</v>
      </c>
      <c r="BM690" s="252">
        <f t="shared" si="92"/>
        <v>0</v>
      </c>
      <c r="BN690" s="252">
        <f t="shared" si="92"/>
        <v>0</v>
      </c>
      <c r="BO690" s="252">
        <f t="shared" si="92"/>
        <v>0</v>
      </c>
      <c r="BP690" s="252">
        <f t="shared" si="92"/>
        <v>0</v>
      </c>
      <c r="BQ690" s="252">
        <f t="shared" si="92"/>
        <v>0</v>
      </c>
      <c r="BR690" s="252">
        <f t="shared" si="92"/>
        <v>0</v>
      </c>
      <c r="BS690" s="252">
        <f t="shared" si="92"/>
        <v>0</v>
      </c>
      <c r="BT690" s="252">
        <f t="shared" si="93"/>
        <v>0</v>
      </c>
      <c r="BU690" s="252">
        <f t="shared" si="93"/>
        <v>0</v>
      </c>
      <c r="BV690" s="252">
        <f t="shared" si="93"/>
        <v>0</v>
      </c>
      <c r="BW690" s="252">
        <f t="shared" si="93"/>
        <v>0</v>
      </c>
      <c r="BX690" s="252">
        <f t="shared" si="93"/>
        <v>0</v>
      </c>
      <c r="BY690" s="252">
        <f t="shared" si="93"/>
        <v>0</v>
      </c>
      <c r="BZ690" s="252">
        <f t="shared" si="93"/>
        <v>0</v>
      </c>
      <c r="CA690" s="252">
        <f t="shared" si="93"/>
        <v>0</v>
      </c>
      <c r="CB690" s="252">
        <f t="shared" si="93"/>
        <v>0</v>
      </c>
      <c r="CC690" s="205">
        <f t="shared" si="87"/>
        <v>0</v>
      </c>
      <c r="CD690" s="101"/>
      <c r="CE690" s="101"/>
      <c r="CF690" s="101"/>
      <c r="CG690" s="101"/>
      <c r="CH690" s="101"/>
      <c r="CI690" s="101"/>
    </row>
    <row r="691" spans="1:87" s="102" customFormat="1">
      <c r="A691" s="148"/>
      <c r="B691" s="322"/>
      <c r="C691" s="306"/>
      <c r="D691" s="103"/>
      <c r="E691" s="103"/>
      <c r="F691" s="328" t="s">
        <v>1216</v>
      </c>
      <c r="G691" s="329" t="s">
        <v>1611</v>
      </c>
      <c r="H691" s="252">
        <f t="shared" si="92"/>
        <v>0</v>
      </c>
      <c r="I691" s="252">
        <f t="shared" si="92"/>
        <v>0</v>
      </c>
      <c r="J691" s="252">
        <f t="shared" si="92"/>
        <v>0</v>
      </c>
      <c r="K691" s="252">
        <f t="shared" si="92"/>
        <v>1984084.02</v>
      </c>
      <c r="L691" s="252">
        <f t="shared" si="92"/>
        <v>0</v>
      </c>
      <c r="M691" s="252">
        <f t="shared" si="92"/>
        <v>0</v>
      </c>
      <c r="N691" s="252">
        <f t="shared" si="92"/>
        <v>0</v>
      </c>
      <c r="O691" s="252">
        <f t="shared" si="92"/>
        <v>0</v>
      </c>
      <c r="P691" s="252">
        <f t="shared" si="92"/>
        <v>0</v>
      </c>
      <c r="Q691" s="252">
        <f t="shared" si="92"/>
        <v>0</v>
      </c>
      <c r="R691" s="252">
        <f t="shared" si="92"/>
        <v>0</v>
      </c>
      <c r="S691" s="252">
        <f t="shared" si="92"/>
        <v>0</v>
      </c>
      <c r="T691" s="252">
        <f t="shared" si="92"/>
        <v>0</v>
      </c>
      <c r="U691" s="252">
        <f t="shared" si="92"/>
        <v>0</v>
      </c>
      <c r="V691" s="252">
        <f t="shared" si="92"/>
        <v>0</v>
      </c>
      <c r="W691" s="252">
        <f t="shared" si="92"/>
        <v>0</v>
      </c>
      <c r="X691" s="252">
        <f t="shared" si="92"/>
        <v>0</v>
      </c>
      <c r="Y691" s="252">
        <f t="shared" si="92"/>
        <v>0</v>
      </c>
      <c r="Z691" s="252">
        <f t="shared" si="92"/>
        <v>0</v>
      </c>
      <c r="AA691" s="252">
        <f t="shared" si="92"/>
        <v>0</v>
      </c>
      <c r="AB691" s="252">
        <f t="shared" si="92"/>
        <v>0</v>
      </c>
      <c r="AC691" s="252">
        <f t="shared" si="92"/>
        <v>0</v>
      </c>
      <c r="AD691" s="252">
        <f t="shared" si="92"/>
        <v>0</v>
      </c>
      <c r="AE691" s="252">
        <f t="shared" si="92"/>
        <v>0</v>
      </c>
      <c r="AF691" s="252">
        <f t="shared" si="92"/>
        <v>0</v>
      </c>
      <c r="AG691" s="252">
        <f t="shared" si="92"/>
        <v>0</v>
      </c>
      <c r="AH691" s="252">
        <f t="shared" si="92"/>
        <v>0</v>
      </c>
      <c r="AI691" s="252">
        <f t="shared" si="92"/>
        <v>0</v>
      </c>
      <c r="AJ691" s="252">
        <f t="shared" si="92"/>
        <v>0</v>
      </c>
      <c r="AK691" s="252">
        <f t="shared" si="92"/>
        <v>0</v>
      </c>
      <c r="AL691" s="252">
        <f t="shared" si="92"/>
        <v>0</v>
      </c>
      <c r="AM691" s="252">
        <f t="shared" si="92"/>
        <v>0</v>
      </c>
      <c r="AN691" s="252">
        <f t="shared" si="92"/>
        <v>0</v>
      </c>
      <c r="AO691" s="252">
        <f t="shared" si="92"/>
        <v>0</v>
      </c>
      <c r="AP691" s="252">
        <f t="shared" si="92"/>
        <v>0</v>
      </c>
      <c r="AQ691" s="252">
        <f t="shared" si="92"/>
        <v>0</v>
      </c>
      <c r="AR691" s="252">
        <f t="shared" si="92"/>
        <v>0</v>
      </c>
      <c r="AS691" s="252">
        <f t="shared" si="92"/>
        <v>0</v>
      </c>
      <c r="AT691" s="252">
        <f t="shared" si="92"/>
        <v>0</v>
      </c>
      <c r="AU691" s="252">
        <f t="shared" si="92"/>
        <v>0</v>
      </c>
      <c r="AV691" s="252">
        <f t="shared" si="92"/>
        <v>0</v>
      </c>
      <c r="AW691" s="252">
        <f t="shared" si="92"/>
        <v>0</v>
      </c>
      <c r="AX691" s="252">
        <f t="shared" si="92"/>
        <v>0</v>
      </c>
      <c r="AY691" s="252">
        <f t="shared" si="92"/>
        <v>0</v>
      </c>
      <c r="AZ691" s="252">
        <f t="shared" si="92"/>
        <v>0</v>
      </c>
      <c r="BA691" s="252">
        <f t="shared" si="92"/>
        <v>76570</v>
      </c>
      <c r="BB691" s="252">
        <f t="shared" si="92"/>
        <v>0</v>
      </c>
      <c r="BC691" s="252">
        <f t="shared" si="92"/>
        <v>0</v>
      </c>
      <c r="BD691" s="252">
        <f t="shared" si="92"/>
        <v>0</v>
      </c>
      <c r="BE691" s="252">
        <f t="shared" si="92"/>
        <v>0</v>
      </c>
      <c r="BF691" s="252">
        <f t="shared" si="92"/>
        <v>0</v>
      </c>
      <c r="BG691" s="252">
        <f t="shared" si="92"/>
        <v>0</v>
      </c>
      <c r="BH691" s="252">
        <f t="shared" si="92"/>
        <v>0</v>
      </c>
      <c r="BI691" s="252">
        <f t="shared" si="92"/>
        <v>0</v>
      </c>
      <c r="BJ691" s="252">
        <f t="shared" si="92"/>
        <v>0</v>
      </c>
      <c r="BK691" s="252">
        <f t="shared" si="92"/>
        <v>0</v>
      </c>
      <c r="BL691" s="252">
        <f t="shared" si="92"/>
        <v>0</v>
      </c>
      <c r="BM691" s="252">
        <f t="shared" si="92"/>
        <v>0</v>
      </c>
      <c r="BN691" s="252">
        <f t="shared" si="92"/>
        <v>0</v>
      </c>
      <c r="BO691" s="252">
        <f t="shared" si="92"/>
        <v>0</v>
      </c>
      <c r="BP691" s="252">
        <f t="shared" si="92"/>
        <v>0</v>
      </c>
      <c r="BQ691" s="252">
        <f t="shared" si="92"/>
        <v>0</v>
      </c>
      <c r="BR691" s="252">
        <f t="shared" si="92"/>
        <v>0</v>
      </c>
      <c r="BS691" s="252">
        <f t="shared" ref="BS691:CX694" si="94">BS483</f>
        <v>0</v>
      </c>
      <c r="BT691" s="252">
        <f t="shared" si="94"/>
        <v>0</v>
      </c>
      <c r="BU691" s="252">
        <f t="shared" si="93"/>
        <v>0</v>
      </c>
      <c r="BV691" s="252">
        <f t="shared" si="93"/>
        <v>0</v>
      </c>
      <c r="BW691" s="252">
        <f t="shared" si="93"/>
        <v>0</v>
      </c>
      <c r="BX691" s="252">
        <f t="shared" si="93"/>
        <v>0</v>
      </c>
      <c r="BY691" s="252">
        <f t="shared" si="93"/>
        <v>0</v>
      </c>
      <c r="BZ691" s="252">
        <f t="shared" si="93"/>
        <v>0</v>
      </c>
      <c r="CA691" s="252">
        <f t="shared" si="93"/>
        <v>0</v>
      </c>
      <c r="CB691" s="252">
        <f t="shared" si="93"/>
        <v>0</v>
      </c>
      <c r="CC691" s="205">
        <f t="shared" si="87"/>
        <v>2060654.02</v>
      </c>
      <c r="CD691" s="101"/>
      <c r="CE691" s="101"/>
      <c r="CF691" s="101"/>
      <c r="CG691" s="101"/>
      <c r="CH691" s="101"/>
      <c r="CI691" s="101"/>
    </row>
    <row r="692" spans="1:87" s="102" customFormat="1">
      <c r="A692" s="148"/>
      <c r="B692" s="322"/>
      <c r="C692" s="306"/>
      <c r="D692" s="103"/>
      <c r="E692" s="103"/>
      <c r="F692" s="328" t="s">
        <v>1217</v>
      </c>
      <c r="G692" s="329" t="s">
        <v>1218</v>
      </c>
      <c r="H692" s="252">
        <f t="shared" ref="H692:BS694" si="95">H484</f>
        <v>34920339.030000001</v>
      </c>
      <c r="I692" s="252">
        <f t="shared" si="95"/>
        <v>46811820.689999998</v>
      </c>
      <c r="J692" s="252">
        <f t="shared" si="95"/>
        <v>544896076.87</v>
      </c>
      <c r="K692" s="252">
        <f t="shared" si="95"/>
        <v>44567533.450000003</v>
      </c>
      <c r="L692" s="252">
        <f t="shared" si="95"/>
        <v>20472439.329999998</v>
      </c>
      <c r="M692" s="252">
        <f t="shared" si="95"/>
        <v>78172537.099999994</v>
      </c>
      <c r="N692" s="252">
        <f t="shared" si="95"/>
        <v>442713124.08999997</v>
      </c>
      <c r="O692" s="252">
        <f t="shared" si="95"/>
        <v>118948123.06</v>
      </c>
      <c r="P692" s="252">
        <f t="shared" si="95"/>
        <v>21521917.100000001</v>
      </c>
      <c r="Q692" s="252">
        <f t="shared" si="95"/>
        <v>294864676.72000003</v>
      </c>
      <c r="R692" s="252">
        <f t="shared" si="95"/>
        <v>22741064.440000001</v>
      </c>
      <c r="S692" s="252">
        <f t="shared" si="95"/>
        <v>52623511.329999998</v>
      </c>
      <c r="T692" s="252">
        <f t="shared" si="95"/>
        <v>149545711.38</v>
      </c>
      <c r="U692" s="252">
        <f t="shared" si="95"/>
        <v>158604441.96000001</v>
      </c>
      <c r="V692" s="252">
        <f t="shared" si="95"/>
        <v>24170335.800000001</v>
      </c>
      <c r="W692" s="252">
        <f t="shared" si="95"/>
        <v>140628782.11000001</v>
      </c>
      <c r="X692" s="252">
        <f t="shared" si="95"/>
        <v>66215403.840000004</v>
      </c>
      <c r="Y692" s="252">
        <f t="shared" si="95"/>
        <v>40094918.222999997</v>
      </c>
      <c r="Z692" s="252">
        <f t="shared" si="95"/>
        <v>483885291.49000001</v>
      </c>
      <c r="AA692" s="252">
        <f t="shared" si="95"/>
        <v>10574421.359999999</v>
      </c>
      <c r="AB692" s="252">
        <f t="shared" si="95"/>
        <v>33900546.729999997</v>
      </c>
      <c r="AC692" s="252">
        <f t="shared" si="95"/>
        <v>41301168.710000001</v>
      </c>
      <c r="AD692" s="252">
        <f t="shared" si="95"/>
        <v>10958851.75</v>
      </c>
      <c r="AE692" s="252">
        <f t="shared" si="95"/>
        <v>49668956.770000003</v>
      </c>
      <c r="AF692" s="252">
        <f t="shared" si="95"/>
        <v>45806859.890000001</v>
      </c>
      <c r="AG692" s="252">
        <f t="shared" si="95"/>
        <v>13071056.42</v>
      </c>
      <c r="AH692" s="252">
        <f t="shared" si="95"/>
        <v>75109832.510000005</v>
      </c>
      <c r="AI692" s="252">
        <f t="shared" si="95"/>
        <v>40932610.729999997</v>
      </c>
      <c r="AJ692" s="252">
        <f t="shared" si="95"/>
        <v>20793444.84</v>
      </c>
      <c r="AK692" s="252">
        <f t="shared" si="95"/>
        <v>28610308.73</v>
      </c>
      <c r="AL692" s="252">
        <f t="shared" si="95"/>
        <v>22799167.579999998</v>
      </c>
      <c r="AM692" s="252">
        <f t="shared" si="95"/>
        <v>28802339.850000001</v>
      </c>
      <c r="AN692" s="252">
        <f t="shared" si="95"/>
        <v>23248952.27</v>
      </c>
      <c r="AO692" s="252">
        <f t="shared" si="95"/>
        <v>7375737.1900000004</v>
      </c>
      <c r="AP692" s="252">
        <f t="shared" si="95"/>
        <v>20826271.629999999</v>
      </c>
      <c r="AQ692" s="252">
        <f t="shared" si="95"/>
        <v>16484015.74</v>
      </c>
      <c r="AR692" s="252">
        <f t="shared" si="95"/>
        <v>22578315.02</v>
      </c>
      <c r="AS692" s="252">
        <f t="shared" si="95"/>
        <v>19445762.600000001</v>
      </c>
      <c r="AT692" s="252">
        <f t="shared" si="95"/>
        <v>27403352.940000001</v>
      </c>
      <c r="AU692" s="252">
        <f t="shared" si="95"/>
        <v>87484636.629999995</v>
      </c>
      <c r="AV692" s="252">
        <f t="shared" si="95"/>
        <v>14122680.310000001</v>
      </c>
      <c r="AW692" s="252">
        <f t="shared" si="95"/>
        <v>11515161.529999999</v>
      </c>
      <c r="AX692" s="252">
        <f t="shared" si="95"/>
        <v>15051990.35</v>
      </c>
      <c r="AY692" s="252">
        <f t="shared" si="95"/>
        <v>10927149.960000001</v>
      </c>
      <c r="AZ692" s="252">
        <f t="shared" si="95"/>
        <v>11719823.34</v>
      </c>
      <c r="BA692" s="252">
        <f t="shared" si="95"/>
        <v>17657711.059999999</v>
      </c>
      <c r="BB692" s="252">
        <f t="shared" si="95"/>
        <v>157533932.55000001</v>
      </c>
      <c r="BC692" s="252">
        <f t="shared" si="95"/>
        <v>17412792.280000001</v>
      </c>
      <c r="BD692" s="252">
        <f t="shared" si="95"/>
        <v>49388143.590000004</v>
      </c>
      <c r="BE692" s="252">
        <f t="shared" si="95"/>
        <v>15288625.65</v>
      </c>
      <c r="BF692" s="252">
        <f t="shared" si="95"/>
        <v>12540405.65</v>
      </c>
      <c r="BG692" s="252">
        <f t="shared" si="95"/>
        <v>20744777.690000001</v>
      </c>
      <c r="BH692" s="252">
        <f t="shared" si="95"/>
        <v>31434156.299800001</v>
      </c>
      <c r="BI692" s="252">
        <f t="shared" si="95"/>
        <v>11071352.630000001</v>
      </c>
      <c r="BJ692" s="252">
        <f t="shared" si="95"/>
        <v>4470534.09</v>
      </c>
      <c r="BK692" s="252">
        <f t="shared" si="95"/>
        <v>2241219.5299999998</v>
      </c>
      <c r="BL692" s="252">
        <f t="shared" si="95"/>
        <v>24821821.879999999</v>
      </c>
      <c r="BM692" s="252">
        <f t="shared" si="95"/>
        <v>176457549.19</v>
      </c>
      <c r="BN692" s="252">
        <f t="shared" si="95"/>
        <v>93454545.799999997</v>
      </c>
      <c r="BO692" s="252">
        <f t="shared" si="95"/>
        <v>19960922.649999999</v>
      </c>
      <c r="BP692" s="252">
        <f t="shared" si="95"/>
        <v>8724998.9100000001</v>
      </c>
      <c r="BQ692" s="252">
        <f t="shared" si="95"/>
        <v>23444189.960000001</v>
      </c>
      <c r="BR692" s="252">
        <f t="shared" si="95"/>
        <v>9681491.1799999997</v>
      </c>
      <c r="BS692" s="252">
        <f t="shared" si="95"/>
        <v>10630792.710000001</v>
      </c>
      <c r="BT692" s="252">
        <f t="shared" si="94"/>
        <v>256538018.56</v>
      </c>
      <c r="BU692" s="252">
        <f t="shared" si="93"/>
        <v>13999782.77</v>
      </c>
      <c r="BV692" s="252">
        <f t="shared" si="93"/>
        <v>44436391.850000001</v>
      </c>
      <c r="BW692" s="252">
        <f t="shared" si="93"/>
        <v>10026888.83</v>
      </c>
      <c r="BX692" s="252">
        <f t="shared" si="93"/>
        <v>33484446.289999999</v>
      </c>
      <c r="BY692" s="252">
        <f t="shared" si="93"/>
        <v>29264258.149999999</v>
      </c>
      <c r="BZ692" s="252">
        <f t="shared" si="93"/>
        <v>26161024.760000002</v>
      </c>
      <c r="CA692" s="252">
        <f t="shared" si="93"/>
        <v>22794768.329999998</v>
      </c>
      <c r="CB692" s="252">
        <f t="shared" si="93"/>
        <v>14987760.369999999</v>
      </c>
      <c r="CC692" s="205">
        <f t="shared" si="87"/>
        <v>4655564766.6028032</v>
      </c>
      <c r="CD692" s="101"/>
      <c r="CE692" s="101"/>
      <c r="CF692" s="101"/>
      <c r="CG692" s="101"/>
      <c r="CH692" s="101"/>
      <c r="CI692" s="101"/>
    </row>
    <row r="693" spans="1:87" s="102" customFormat="1">
      <c r="A693" s="148"/>
      <c r="B693" s="322"/>
      <c r="C693" s="306"/>
      <c r="D693" s="103"/>
      <c r="E693" s="103"/>
      <c r="F693" s="328" t="s">
        <v>1219</v>
      </c>
      <c r="G693" s="329" t="s">
        <v>1633</v>
      </c>
      <c r="H693" s="252">
        <f t="shared" si="95"/>
        <v>32879849.420000002</v>
      </c>
      <c r="I693" s="252">
        <f t="shared" si="95"/>
        <v>35840844.439999998</v>
      </c>
      <c r="J693" s="252">
        <f t="shared" si="95"/>
        <v>56956758.039999999</v>
      </c>
      <c r="K693" s="252">
        <f t="shared" si="95"/>
        <v>4487774.7300000004</v>
      </c>
      <c r="L693" s="252">
        <f t="shared" si="95"/>
        <v>7004501.9199999999</v>
      </c>
      <c r="M693" s="252">
        <f t="shared" si="95"/>
        <v>13339631.390000001</v>
      </c>
      <c r="N693" s="252">
        <f t="shared" si="95"/>
        <v>422900491.98000002</v>
      </c>
      <c r="O693" s="252">
        <f t="shared" si="95"/>
        <v>30544331.350000001</v>
      </c>
      <c r="P693" s="252">
        <f t="shared" si="95"/>
        <v>7288201.8499999996</v>
      </c>
      <c r="Q693" s="252">
        <f t="shared" si="95"/>
        <v>66645516.369999997</v>
      </c>
      <c r="R693" s="252">
        <f t="shared" si="95"/>
        <v>6503379.4400000004</v>
      </c>
      <c r="S693" s="252">
        <f t="shared" si="95"/>
        <v>7203094.0800000001</v>
      </c>
      <c r="T693" s="252">
        <f t="shared" si="95"/>
        <v>73240552.189999998</v>
      </c>
      <c r="U693" s="252">
        <f t="shared" si="95"/>
        <v>39457887.009999998</v>
      </c>
      <c r="V693" s="252">
        <f t="shared" si="95"/>
        <v>1040495.11</v>
      </c>
      <c r="W693" s="252">
        <f t="shared" si="95"/>
        <v>18685691.510000002</v>
      </c>
      <c r="X693" s="252">
        <f t="shared" si="95"/>
        <v>10473647.529999999</v>
      </c>
      <c r="Y693" s="252">
        <f t="shared" si="95"/>
        <v>9493285.5500000007</v>
      </c>
      <c r="Z693" s="252">
        <f t="shared" si="95"/>
        <v>293950108.30000001</v>
      </c>
      <c r="AA693" s="252">
        <f t="shared" si="95"/>
        <v>3117630.52</v>
      </c>
      <c r="AB693" s="252">
        <f t="shared" si="95"/>
        <v>6803751.75</v>
      </c>
      <c r="AC693" s="252">
        <f t="shared" si="95"/>
        <v>14184301.68</v>
      </c>
      <c r="AD693" s="252">
        <f t="shared" si="95"/>
        <v>5568751.2000000002</v>
      </c>
      <c r="AE693" s="252">
        <f t="shared" si="95"/>
        <v>3128538.57</v>
      </c>
      <c r="AF693" s="252">
        <f t="shared" si="95"/>
        <v>896.35</v>
      </c>
      <c r="AG693" s="252">
        <f t="shared" si="95"/>
        <v>2898948.56</v>
      </c>
      <c r="AH693" s="252">
        <f t="shared" si="95"/>
        <v>25581548.010000002</v>
      </c>
      <c r="AI693" s="252">
        <f t="shared" si="95"/>
        <v>46635085.469999999</v>
      </c>
      <c r="AJ693" s="252">
        <f t="shared" si="95"/>
        <v>3016264.79</v>
      </c>
      <c r="AK693" s="252">
        <f t="shared" si="95"/>
        <v>593728.67000000004</v>
      </c>
      <c r="AL693" s="252">
        <f t="shared" si="95"/>
        <v>576963</v>
      </c>
      <c r="AM693" s="252">
        <f t="shared" si="95"/>
        <v>406482.26</v>
      </c>
      <c r="AN693" s="252">
        <f t="shared" si="95"/>
        <v>318571.38</v>
      </c>
      <c r="AO693" s="252">
        <f t="shared" si="95"/>
        <v>964386.91</v>
      </c>
      <c r="AP693" s="252">
        <f t="shared" si="95"/>
        <v>169574.67</v>
      </c>
      <c r="AQ693" s="252">
        <f t="shared" si="95"/>
        <v>1999865.27</v>
      </c>
      <c r="AR693" s="252">
        <f t="shared" si="95"/>
        <v>509246.6</v>
      </c>
      <c r="AS693" s="252">
        <f t="shared" si="95"/>
        <v>1009409.28</v>
      </c>
      <c r="AT693" s="252">
        <f t="shared" si="95"/>
        <v>1407630.01</v>
      </c>
      <c r="AU693" s="252">
        <f t="shared" si="95"/>
        <v>43353125.18</v>
      </c>
      <c r="AV693" s="252">
        <f t="shared" si="95"/>
        <v>1582487.16</v>
      </c>
      <c r="AW693" s="252">
        <f t="shared" si="95"/>
        <v>5186338.67</v>
      </c>
      <c r="AX693" s="252">
        <f t="shared" si="95"/>
        <v>2942920.21</v>
      </c>
      <c r="AY693" s="252">
        <f t="shared" si="95"/>
        <v>5789532.1699999999</v>
      </c>
      <c r="AZ693" s="252">
        <f t="shared" si="95"/>
        <v>876396.28</v>
      </c>
      <c r="BA693" s="252">
        <f t="shared" si="95"/>
        <v>1140893.55</v>
      </c>
      <c r="BB693" s="252">
        <f t="shared" si="95"/>
        <v>119126358.51000001</v>
      </c>
      <c r="BC693" s="252">
        <f t="shared" si="95"/>
        <v>5290919.43</v>
      </c>
      <c r="BD693" s="252">
        <f t="shared" si="95"/>
        <v>4487592.63</v>
      </c>
      <c r="BE693" s="252">
        <f t="shared" si="95"/>
        <v>285835</v>
      </c>
      <c r="BF693" s="252">
        <f t="shared" si="95"/>
        <v>15177293.880000001</v>
      </c>
      <c r="BG693" s="252">
        <f t="shared" si="95"/>
        <v>1519941.02</v>
      </c>
      <c r="BH693" s="252">
        <f t="shared" si="95"/>
        <v>15340401.34</v>
      </c>
      <c r="BI693" s="252">
        <f t="shared" si="95"/>
        <v>4164153.3</v>
      </c>
      <c r="BJ693" s="252">
        <f t="shared" si="95"/>
        <v>4149001.05</v>
      </c>
      <c r="BK693" s="252">
        <f t="shared" si="95"/>
        <v>1370228.45</v>
      </c>
      <c r="BL693" s="252">
        <f t="shared" si="95"/>
        <v>4694582.8600000003</v>
      </c>
      <c r="BM693" s="252">
        <f t="shared" si="95"/>
        <v>70362336.569999993</v>
      </c>
      <c r="BN693" s="252">
        <f t="shared" si="95"/>
        <v>66752409.240000002</v>
      </c>
      <c r="BO693" s="252">
        <f t="shared" si="95"/>
        <v>4206513.3899999997</v>
      </c>
      <c r="BP693" s="252">
        <f t="shared" si="95"/>
        <v>1979068.18</v>
      </c>
      <c r="BQ693" s="252">
        <f t="shared" si="95"/>
        <v>450257.84</v>
      </c>
      <c r="BR693" s="252">
        <f t="shared" si="95"/>
        <v>5264032.47</v>
      </c>
      <c r="BS693" s="252">
        <f t="shared" si="95"/>
        <v>3043751.87</v>
      </c>
      <c r="BT693" s="252">
        <f t="shared" si="94"/>
        <v>23323730.690000001</v>
      </c>
      <c r="BU693" s="252">
        <f t="shared" si="93"/>
        <v>4935549.01</v>
      </c>
      <c r="BV693" s="252">
        <f t="shared" si="93"/>
        <v>10334047.529999999</v>
      </c>
      <c r="BW693" s="252">
        <f t="shared" si="93"/>
        <v>1531290.91</v>
      </c>
      <c r="BX693" s="252">
        <f t="shared" si="93"/>
        <v>6578977.2999999998</v>
      </c>
      <c r="BY693" s="252">
        <f t="shared" si="93"/>
        <v>44482060.549999997</v>
      </c>
      <c r="BZ693" s="252">
        <f t="shared" si="93"/>
        <v>6158750.5300000003</v>
      </c>
      <c r="CA693" s="252">
        <f t="shared" si="93"/>
        <v>2912617.69</v>
      </c>
      <c r="CB693" s="252">
        <f t="shared" si="93"/>
        <v>7596979.6500000004</v>
      </c>
      <c r="CC693" s="205">
        <f t="shared" si="87"/>
        <v>1753217991.2700007</v>
      </c>
      <c r="CD693" s="101"/>
      <c r="CE693" s="101"/>
      <c r="CF693" s="101"/>
      <c r="CG693" s="101"/>
      <c r="CH693" s="101"/>
      <c r="CI693" s="101"/>
    </row>
    <row r="694" spans="1:87" s="102" customFormat="1">
      <c r="A694" s="148"/>
      <c r="B694" s="322"/>
      <c r="C694" s="306"/>
      <c r="D694" s="103"/>
      <c r="E694" s="103"/>
      <c r="F694" s="328" t="s">
        <v>1220</v>
      </c>
      <c r="G694" s="329" t="s">
        <v>1221</v>
      </c>
      <c r="H694" s="252">
        <f t="shared" si="95"/>
        <v>255094.8</v>
      </c>
      <c r="I694" s="252">
        <f t="shared" si="95"/>
        <v>0</v>
      </c>
      <c r="J694" s="252">
        <f t="shared" si="95"/>
        <v>1161754</v>
      </c>
      <c r="K694" s="252">
        <f t="shared" si="95"/>
        <v>3072386</v>
      </c>
      <c r="L694" s="252">
        <f t="shared" si="95"/>
        <v>1342301.59</v>
      </c>
      <c r="M694" s="252">
        <f t="shared" si="95"/>
        <v>30959320.02</v>
      </c>
      <c r="N694" s="252">
        <f t="shared" si="95"/>
        <v>117674505.97</v>
      </c>
      <c r="O694" s="252">
        <f t="shared" si="95"/>
        <v>689000</v>
      </c>
      <c r="P694" s="252">
        <f t="shared" si="95"/>
        <v>231375.65</v>
      </c>
      <c r="Q694" s="252">
        <f t="shared" si="95"/>
        <v>357469.5</v>
      </c>
      <c r="R694" s="252">
        <f t="shared" si="95"/>
        <v>175310.47</v>
      </c>
      <c r="S694" s="252">
        <f t="shared" si="95"/>
        <v>1827900</v>
      </c>
      <c r="T694" s="252">
        <f t="shared" si="95"/>
        <v>1271785.82</v>
      </c>
      <c r="U694" s="252">
        <f t="shared" si="95"/>
        <v>2336.4499999999998</v>
      </c>
      <c r="V694" s="252">
        <f t="shared" si="95"/>
        <v>3043471</v>
      </c>
      <c r="W694" s="252">
        <f t="shared" si="95"/>
        <v>993169.6</v>
      </c>
      <c r="X694" s="252">
        <f t="shared" si="95"/>
        <v>184125</v>
      </c>
      <c r="Y694" s="252">
        <f t="shared" si="95"/>
        <v>1257281.3</v>
      </c>
      <c r="Z694" s="252">
        <f t="shared" si="95"/>
        <v>36081130.609999999</v>
      </c>
      <c r="AA694" s="252">
        <f t="shared" si="95"/>
        <v>1754520.75</v>
      </c>
      <c r="AB694" s="252">
        <f t="shared" si="95"/>
        <v>815931.14</v>
      </c>
      <c r="AC694" s="252">
        <f t="shared" si="95"/>
        <v>420196.84</v>
      </c>
      <c r="AD694" s="252">
        <f t="shared" si="95"/>
        <v>427102.76</v>
      </c>
      <c r="AE694" s="252">
        <f t="shared" si="95"/>
        <v>230477.63</v>
      </c>
      <c r="AF694" s="252">
        <f t="shared" si="95"/>
        <v>0</v>
      </c>
      <c r="AG694" s="252">
        <f t="shared" si="95"/>
        <v>100000</v>
      </c>
      <c r="AH694" s="252">
        <f t="shared" si="95"/>
        <v>3802070.68</v>
      </c>
      <c r="AI694" s="252">
        <f t="shared" si="95"/>
        <v>95009573.769999996</v>
      </c>
      <c r="AJ694" s="252">
        <f t="shared" si="95"/>
        <v>0</v>
      </c>
      <c r="AK694" s="252">
        <f t="shared" si="95"/>
        <v>380078</v>
      </c>
      <c r="AL694" s="252">
        <f t="shared" si="95"/>
        <v>0</v>
      </c>
      <c r="AM694" s="252">
        <f t="shared" si="95"/>
        <v>93530</v>
      </c>
      <c r="AN694" s="252">
        <f t="shared" si="95"/>
        <v>13250</v>
      </c>
      <c r="AO694" s="252">
        <f t="shared" si="95"/>
        <v>465000</v>
      </c>
      <c r="AP694" s="252">
        <f t="shared" si="95"/>
        <v>543844.6</v>
      </c>
      <c r="AQ694" s="252">
        <f t="shared" si="95"/>
        <v>3857603</v>
      </c>
      <c r="AR694" s="252">
        <f t="shared" si="95"/>
        <v>51160.480000000003</v>
      </c>
      <c r="AS694" s="252">
        <f t="shared" si="95"/>
        <v>91417</v>
      </c>
      <c r="AT694" s="252">
        <f t="shared" si="95"/>
        <v>254402.9</v>
      </c>
      <c r="AU694" s="252">
        <f t="shared" si="95"/>
        <v>1666205.25</v>
      </c>
      <c r="AV694" s="252">
        <f t="shared" si="95"/>
        <v>1518582.45</v>
      </c>
      <c r="AW694" s="252">
        <f t="shared" si="95"/>
        <v>86550</v>
      </c>
      <c r="AX694" s="252">
        <f t="shared" si="95"/>
        <v>71832.490000000005</v>
      </c>
      <c r="AY694" s="252">
        <f t="shared" si="95"/>
        <v>2700162.55</v>
      </c>
      <c r="AZ694" s="252">
        <f t="shared" si="95"/>
        <v>61153.31</v>
      </c>
      <c r="BA694" s="252">
        <f t="shared" si="95"/>
        <v>0</v>
      </c>
      <c r="BB694" s="252">
        <f t="shared" si="95"/>
        <v>59455251.229999997</v>
      </c>
      <c r="BC694" s="252">
        <f t="shared" si="95"/>
        <v>316184.38</v>
      </c>
      <c r="BD694" s="252">
        <f t="shared" si="95"/>
        <v>103300</v>
      </c>
      <c r="BE694" s="252">
        <f t="shared" si="95"/>
        <v>2000000</v>
      </c>
      <c r="BF694" s="252">
        <f t="shared" si="95"/>
        <v>566689.14</v>
      </c>
      <c r="BG694" s="252">
        <f t="shared" si="95"/>
        <v>1505478.32</v>
      </c>
      <c r="BH694" s="252">
        <f t="shared" si="95"/>
        <v>917838.89</v>
      </c>
      <c r="BI694" s="252">
        <f t="shared" si="95"/>
        <v>233780</v>
      </c>
      <c r="BJ694" s="252">
        <f t="shared" si="95"/>
        <v>2039337.49</v>
      </c>
      <c r="BK694" s="252">
        <f t="shared" si="95"/>
        <v>449824</v>
      </c>
      <c r="BL694" s="252">
        <f t="shared" si="95"/>
        <v>537584.02</v>
      </c>
      <c r="BM694" s="252">
        <f t="shared" si="95"/>
        <v>15569816.869999999</v>
      </c>
      <c r="BN694" s="252">
        <f t="shared" si="95"/>
        <v>4946050.68</v>
      </c>
      <c r="BO694" s="252">
        <f t="shared" si="95"/>
        <v>997152.51</v>
      </c>
      <c r="BP694" s="252">
        <f t="shared" si="95"/>
        <v>766063.4</v>
      </c>
      <c r="BQ694" s="252">
        <f t="shared" si="95"/>
        <v>450231.16</v>
      </c>
      <c r="BR694" s="252">
        <f t="shared" si="95"/>
        <v>8167089.6799999997</v>
      </c>
      <c r="BS694" s="252">
        <f t="shared" si="95"/>
        <v>65000</v>
      </c>
      <c r="BT694" s="252">
        <f t="shared" si="94"/>
        <v>4108441.22</v>
      </c>
      <c r="BU694" s="252">
        <f t="shared" si="93"/>
        <v>3127471.22</v>
      </c>
      <c r="BV694" s="252">
        <f t="shared" si="93"/>
        <v>933406.18</v>
      </c>
      <c r="BW694" s="252">
        <f t="shared" si="93"/>
        <v>1027612.28</v>
      </c>
      <c r="BX694" s="252">
        <f t="shared" si="93"/>
        <v>1819885.52</v>
      </c>
      <c r="BY694" s="252">
        <f t="shared" si="93"/>
        <v>10568099.609999999</v>
      </c>
      <c r="BZ694" s="252">
        <f t="shared" si="93"/>
        <v>2595640.39</v>
      </c>
      <c r="CA694" s="252">
        <f t="shared" si="93"/>
        <v>569800</v>
      </c>
      <c r="CB694" s="252">
        <f t="shared" si="93"/>
        <v>868426</v>
      </c>
      <c r="CC694" s="205">
        <f t="shared" si="87"/>
        <v>439699817.56999999</v>
      </c>
      <c r="CD694" s="101"/>
      <c r="CE694" s="101"/>
      <c r="CF694" s="101"/>
      <c r="CG694" s="101"/>
      <c r="CH694" s="101"/>
      <c r="CI694" s="101"/>
    </row>
    <row r="695" spans="1:87" s="102" customFormat="1">
      <c r="A695" s="148"/>
      <c r="B695" s="322"/>
      <c r="C695" s="306"/>
      <c r="D695" s="103"/>
      <c r="E695" s="103"/>
      <c r="F695" s="328" t="s">
        <v>1346</v>
      </c>
      <c r="G695" s="329" t="s">
        <v>1347</v>
      </c>
      <c r="H695" s="252">
        <f>H560</f>
        <v>0</v>
      </c>
      <c r="I695" s="252">
        <f t="shared" ref="I695:BT695" si="96">I560</f>
        <v>0</v>
      </c>
      <c r="J695" s="252">
        <f t="shared" si="96"/>
        <v>0</v>
      </c>
      <c r="K695" s="252">
        <f t="shared" si="96"/>
        <v>0</v>
      </c>
      <c r="L695" s="252">
        <f t="shared" si="96"/>
        <v>0</v>
      </c>
      <c r="M695" s="252">
        <f t="shared" si="96"/>
        <v>0</v>
      </c>
      <c r="N695" s="252">
        <f t="shared" si="96"/>
        <v>0</v>
      </c>
      <c r="O695" s="252">
        <f t="shared" si="96"/>
        <v>0</v>
      </c>
      <c r="P695" s="252">
        <f t="shared" si="96"/>
        <v>0</v>
      </c>
      <c r="Q695" s="252">
        <f t="shared" si="96"/>
        <v>0</v>
      </c>
      <c r="R695" s="252">
        <f t="shared" si="96"/>
        <v>0</v>
      </c>
      <c r="S695" s="252">
        <f t="shared" si="96"/>
        <v>0</v>
      </c>
      <c r="T695" s="252">
        <f t="shared" si="96"/>
        <v>0</v>
      </c>
      <c r="U695" s="252">
        <f t="shared" si="96"/>
        <v>0</v>
      </c>
      <c r="V695" s="252">
        <f t="shared" si="96"/>
        <v>0</v>
      </c>
      <c r="W695" s="252">
        <f t="shared" si="96"/>
        <v>0</v>
      </c>
      <c r="X695" s="252">
        <f t="shared" si="96"/>
        <v>0</v>
      </c>
      <c r="Y695" s="252">
        <f t="shared" si="96"/>
        <v>0</v>
      </c>
      <c r="Z695" s="252">
        <f t="shared" si="96"/>
        <v>0</v>
      </c>
      <c r="AA695" s="252">
        <f t="shared" si="96"/>
        <v>0</v>
      </c>
      <c r="AB695" s="252">
        <f t="shared" si="96"/>
        <v>0</v>
      </c>
      <c r="AC695" s="252">
        <f t="shared" si="96"/>
        <v>0</v>
      </c>
      <c r="AD695" s="252">
        <f t="shared" si="96"/>
        <v>0</v>
      </c>
      <c r="AE695" s="252">
        <f t="shared" si="96"/>
        <v>0</v>
      </c>
      <c r="AF695" s="252">
        <f t="shared" si="96"/>
        <v>0</v>
      </c>
      <c r="AG695" s="252">
        <f t="shared" si="96"/>
        <v>0</v>
      </c>
      <c r="AH695" s="252">
        <f t="shared" si="96"/>
        <v>0</v>
      </c>
      <c r="AI695" s="252">
        <f t="shared" si="96"/>
        <v>0</v>
      </c>
      <c r="AJ695" s="252">
        <f t="shared" si="96"/>
        <v>0</v>
      </c>
      <c r="AK695" s="252">
        <f t="shared" si="96"/>
        <v>0</v>
      </c>
      <c r="AL695" s="252">
        <f t="shared" si="96"/>
        <v>0</v>
      </c>
      <c r="AM695" s="252">
        <f t="shared" si="96"/>
        <v>0</v>
      </c>
      <c r="AN695" s="252">
        <f t="shared" si="96"/>
        <v>0</v>
      </c>
      <c r="AO695" s="252">
        <f t="shared" si="96"/>
        <v>0</v>
      </c>
      <c r="AP695" s="252">
        <f t="shared" si="96"/>
        <v>0</v>
      </c>
      <c r="AQ695" s="252">
        <f t="shared" si="96"/>
        <v>0</v>
      </c>
      <c r="AR695" s="252">
        <f t="shared" si="96"/>
        <v>0</v>
      </c>
      <c r="AS695" s="252">
        <f t="shared" si="96"/>
        <v>0</v>
      </c>
      <c r="AT695" s="252">
        <f t="shared" si="96"/>
        <v>0</v>
      </c>
      <c r="AU695" s="252">
        <f t="shared" si="96"/>
        <v>0</v>
      </c>
      <c r="AV695" s="252">
        <f t="shared" si="96"/>
        <v>0</v>
      </c>
      <c r="AW695" s="252">
        <f t="shared" si="96"/>
        <v>0</v>
      </c>
      <c r="AX695" s="252">
        <f t="shared" si="96"/>
        <v>0</v>
      </c>
      <c r="AY695" s="252">
        <f t="shared" si="96"/>
        <v>0</v>
      </c>
      <c r="AZ695" s="252">
        <f t="shared" si="96"/>
        <v>0</v>
      </c>
      <c r="BA695" s="252">
        <f t="shared" si="96"/>
        <v>0</v>
      </c>
      <c r="BB695" s="252">
        <f t="shared" si="96"/>
        <v>0</v>
      </c>
      <c r="BC695" s="252">
        <f t="shared" si="96"/>
        <v>0</v>
      </c>
      <c r="BD695" s="252">
        <f t="shared" si="96"/>
        <v>0</v>
      </c>
      <c r="BE695" s="252">
        <f t="shared" si="96"/>
        <v>0</v>
      </c>
      <c r="BF695" s="252">
        <f t="shared" si="96"/>
        <v>0</v>
      </c>
      <c r="BG695" s="252">
        <f t="shared" si="96"/>
        <v>0</v>
      </c>
      <c r="BH695" s="252">
        <f t="shared" si="96"/>
        <v>0</v>
      </c>
      <c r="BI695" s="252">
        <f t="shared" si="96"/>
        <v>0</v>
      </c>
      <c r="BJ695" s="252">
        <f t="shared" si="96"/>
        <v>0</v>
      </c>
      <c r="BK695" s="252">
        <f t="shared" si="96"/>
        <v>0</v>
      </c>
      <c r="BL695" s="252">
        <f t="shared" si="96"/>
        <v>0</v>
      </c>
      <c r="BM695" s="252">
        <f t="shared" si="96"/>
        <v>0</v>
      </c>
      <c r="BN695" s="252">
        <f t="shared" si="96"/>
        <v>0</v>
      </c>
      <c r="BO695" s="252">
        <f t="shared" si="96"/>
        <v>0</v>
      </c>
      <c r="BP695" s="252">
        <f t="shared" si="96"/>
        <v>0</v>
      </c>
      <c r="BQ695" s="252">
        <f t="shared" si="96"/>
        <v>0</v>
      </c>
      <c r="BR695" s="252">
        <f t="shared" si="96"/>
        <v>0</v>
      </c>
      <c r="BS695" s="252">
        <f t="shared" si="96"/>
        <v>0</v>
      </c>
      <c r="BT695" s="252">
        <f t="shared" si="96"/>
        <v>0</v>
      </c>
      <c r="BU695" s="252">
        <f t="shared" ref="BU695:CB695" si="97">BU560</f>
        <v>0</v>
      </c>
      <c r="BV695" s="252">
        <f t="shared" si="97"/>
        <v>0</v>
      </c>
      <c r="BW695" s="252">
        <f t="shared" si="97"/>
        <v>0</v>
      </c>
      <c r="BX695" s="252">
        <f t="shared" si="97"/>
        <v>0</v>
      </c>
      <c r="BY695" s="252">
        <f t="shared" si="97"/>
        <v>0</v>
      </c>
      <c r="BZ695" s="252">
        <f t="shared" si="97"/>
        <v>0</v>
      </c>
      <c r="CA695" s="252">
        <f t="shared" si="97"/>
        <v>0</v>
      </c>
      <c r="CB695" s="252">
        <f t="shared" si="97"/>
        <v>0</v>
      </c>
      <c r="CC695" s="205">
        <f t="shared" si="87"/>
        <v>0</v>
      </c>
      <c r="CD695" s="101"/>
      <c r="CE695" s="101"/>
      <c r="CF695" s="101"/>
      <c r="CG695" s="101"/>
      <c r="CH695" s="101"/>
      <c r="CI695" s="101"/>
    </row>
    <row r="696" spans="1:87" s="126" customFormat="1">
      <c r="A696" s="149"/>
      <c r="B696" s="330"/>
      <c r="C696" s="308"/>
      <c r="D696" s="124"/>
      <c r="E696" s="124"/>
      <c r="F696" s="331" t="s">
        <v>1634</v>
      </c>
      <c r="G696" s="332" t="s">
        <v>1635</v>
      </c>
      <c r="H696" s="253">
        <v>0</v>
      </c>
      <c r="I696" s="253">
        <v>0</v>
      </c>
      <c r="J696" s="253">
        <v>0</v>
      </c>
      <c r="K696" s="253">
        <v>0</v>
      </c>
      <c r="L696" s="253">
        <v>0</v>
      </c>
      <c r="M696" s="253">
        <v>0</v>
      </c>
      <c r="N696" s="253">
        <v>0</v>
      </c>
      <c r="O696" s="253">
        <v>0</v>
      </c>
      <c r="P696" s="253">
        <v>0</v>
      </c>
      <c r="Q696" s="253">
        <v>0</v>
      </c>
      <c r="R696" s="253">
        <v>0</v>
      </c>
      <c r="S696" s="253">
        <v>0</v>
      </c>
      <c r="T696" s="253">
        <v>0</v>
      </c>
      <c r="U696" s="253">
        <v>0</v>
      </c>
      <c r="V696" s="253">
        <v>0</v>
      </c>
      <c r="W696" s="253">
        <v>0</v>
      </c>
      <c r="X696" s="253">
        <v>0</v>
      </c>
      <c r="Y696" s="253">
        <v>0</v>
      </c>
      <c r="Z696" s="253">
        <v>0</v>
      </c>
      <c r="AA696" s="253">
        <v>0</v>
      </c>
      <c r="AB696" s="253">
        <v>0</v>
      </c>
      <c r="AC696" s="253">
        <v>0</v>
      </c>
      <c r="AD696" s="253">
        <v>0</v>
      </c>
      <c r="AE696" s="253">
        <v>0</v>
      </c>
      <c r="AF696" s="253">
        <v>0</v>
      </c>
      <c r="AG696" s="253">
        <v>0</v>
      </c>
      <c r="AH696" s="253">
        <v>0</v>
      </c>
      <c r="AI696" s="253">
        <v>0</v>
      </c>
      <c r="AJ696" s="253">
        <v>0</v>
      </c>
      <c r="AK696" s="253">
        <v>0</v>
      </c>
      <c r="AL696" s="253">
        <v>0</v>
      </c>
      <c r="AM696" s="253">
        <v>0</v>
      </c>
      <c r="AN696" s="253">
        <v>0</v>
      </c>
      <c r="AO696" s="253">
        <v>0</v>
      </c>
      <c r="AP696" s="253">
        <v>0</v>
      </c>
      <c r="AQ696" s="253">
        <v>0</v>
      </c>
      <c r="AR696" s="253">
        <v>0</v>
      </c>
      <c r="AS696" s="253">
        <v>0</v>
      </c>
      <c r="AT696" s="253">
        <v>0</v>
      </c>
      <c r="AU696" s="253">
        <v>0</v>
      </c>
      <c r="AV696" s="253">
        <v>0</v>
      </c>
      <c r="AW696" s="253">
        <v>0</v>
      </c>
      <c r="AX696" s="253">
        <v>0</v>
      </c>
      <c r="AY696" s="253">
        <v>0</v>
      </c>
      <c r="AZ696" s="253">
        <v>0</v>
      </c>
      <c r="BA696" s="253">
        <v>0</v>
      </c>
      <c r="BB696" s="253">
        <v>0</v>
      </c>
      <c r="BC696" s="253">
        <v>0</v>
      </c>
      <c r="BD696" s="253">
        <v>0</v>
      </c>
      <c r="BE696" s="253">
        <v>0</v>
      </c>
      <c r="BF696" s="253">
        <v>0</v>
      </c>
      <c r="BG696" s="253">
        <v>0</v>
      </c>
      <c r="BH696" s="253">
        <v>0</v>
      </c>
      <c r="BI696" s="253">
        <v>0</v>
      </c>
      <c r="BJ696" s="253">
        <v>0</v>
      </c>
      <c r="BK696" s="253">
        <v>0</v>
      </c>
      <c r="BL696" s="253">
        <v>0</v>
      </c>
      <c r="BM696" s="253">
        <v>0</v>
      </c>
      <c r="BN696" s="253">
        <v>0</v>
      </c>
      <c r="BO696" s="253">
        <v>0</v>
      </c>
      <c r="BP696" s="253">
        <v>0</v>
      </c>
      <c r="BQ696" s="253">
        <v>0</v>
      </c>
      <c r="BR696" s="253">
        <v>0</v>
      </c>
      <c r="BS696" s="253">
        <v>0</v>
      </c>
      <c r="BT696" s="253">
        <v>0</v>
      </c>
      <c r="BU696" s="253">
        <v>0</v>
      </c>
      <c r="BV696" s="253">
        <v>0</v>
      </c>
      <c r="BW696" s="253">
        <v>0</v>
      </c>
      <c r="BX696" s="253">
        <v>0</v>
      </c>
      <c r="BY696" s="253">
        <v>0</v>
      </c>
      <c r="BZ696" s="253">
        <v>0</v>
      </c>
      <c r="CA696" s="253">
        <v>0</v>
      </c>
      <c r="CB696" s="253">
        <v>0</v>
      </c>
      <c r="CC696" s="205">
        <f t="shared" si="87"/>
        <v>0</v>
      </c>
      <c r="CD696" s="125"/>
      <c r="CE696" s="125"/>
      <c r="CF696" s="125"/>
      <c r="CG696" s="125"/>
      <c r="CH696" s="125"/>
      <c r="CI696" s="125"/>
    </row>
    <row r="697" spans="1:87" s="127" customFormat="1" ht="23.25" customHeight="1">
      <c r="A697" s="128"/>
      <c r="B697" s="139" t="s">
        <v>70</v>
      </c>
      <c r="C697" s="365" t="s">
        <v>1570</v>
      </c>
      <c r="D697" s="366"/>
      <c r="E697" s="366"/>
      <c r="H697" s="207">
        <f>SUM(H684:H696)</f>
        <v>107229924.49000001</v>
      </c>
      <c r="I697" s="207">
        <f t="shared" ref="I697:BT697" si="98">SUM(I684:I696)</f>
        <v>84652665.129999995</v>
      </c>
      <c r="J697" s="207">
        <f t="shared" si="98"/>
        <v>613996589.69999993</v>
      </c>
      <c r="K697" s="207">
        <f t="shared" si="98"/>
        <v>56111778.200000003</v>
      </c>
      <c r="L697" s="207">
        <f t="shared" si="98"/>
        <v>30098670.190000001</v>
      </c>
      <c r="M697" s="207">
        <f t="shared" si="98"/>
        <v>122506196.63999999</v>
      </c>
      <c r="N697" s="207">
        <f t="shared" si="98"/>
        <v>1118892362.29</v>
      </c>
      <c r="O697" s="207">
        <f t="shared" si="98"/>
        <v>160390723.47999999</v>
      </c>
      <c r="P697" s="207">
        <f t="shared" si="98"/>
        <v>32856889.649999999</v>
      </c>
      <c r="Q697" s="207">
        <f t="shared" si="98"/>
        <v>396177782.25</v>
      </c>
      <c r="R697" s="207">
        <f t="shared" si="98"/>
        <v>29475479.640000001</v>
      </c>
      <c r="S697" s="207">
        <f t="shared" si="98"/>
        <v>70213945.069999993</v>
      </c>
      <c r="T697" s="207">
        <f t="shared" si="98"/>
        <v>255476172.05999997</v>
      </c>
      <c r="U697" s="207">
        <f t="shared" si="98"/>
        <v>204927854.00999999</v>
      </c>
      <c r="V697" s="207">
        <f t="shared" si="98"/>
        <v>28845020.649999999</v>
      </c>
      <c r="W697" s="207">
        <f t="shared" si="98"/>
        <v>163132200.75999999</v>
      </c>
      <c r="X697" s="207">
        <f t="shared" si="98"/>
        <v>85684548.520000011</v>
      </c>
      <c r="Y697" s="207">
        <f t="shared" si="98"/>
        <v>54184356.072999999</v>
      </c>
      <c r="Z697" s="207">
        <f t="shared" si="98"/>
        <v>896861227.87</v>
      </c>
      <c r="AA697" s="207">
        <f t="shared" si="98"/>
        <v>16349940.729999999</v>
      </c>
      <c r="AB697" s="207">
        <f t="shared" si="98"/>
        <v>45252135.82</v>
      </c>
      <c r="AC697" s="207">
        <f t="shared" si="98"/>
        <v>56615659.630000003</v>
      </c>
      <c r="AD697" s="207">
        <f t="shared" si="98"/>
        <v>17341397.710000001</v>
      </c>
      <c r="AE697" s="207">
        <f t="shared" si="98"/>
        <v>64973593.610000007</v>
      </c>
      <c r="AF697" s="207">
        <f t="shared" si="98"/>
        <v>45824110.740000002</v>
      </c>
      <c r="AG697" s="207">
        <f t="shared" si="98"/>
        <v>16793448.73</v>
      </c>
      <c r="AH697" s="207">
        <f t="shared" si="98"/>
        <v>104633521.90000002</v>
      </c>
      <c r="AI697" s="207">
        <f t="shared" si="98"/>
        <v>252153156.37</v>
      </c>
      <c r="AJ697" s="207">
        <f t="shared" si="98"/>
        <v>23809709.629999999</v>
      </c>
      <c r="AK697" s="207">
        <f t="shared" si="98"/>
        <v>29820442.250000004</v>
      </c>
      <c r="AL697" s="207">
        <f t="shared" si="98"/>
        <v>23376130.579999998</v>
      </c>
      <c r="AM697" s="207">
        <f t="shared" si="98"/>
        <v>29302352.110000003</v>
      </c>
      <c r="AN697" s="207">
        <f t="shared" si="98"/>
        <v>23866333.649999999</v>
      </c>
      <c r="AO697" s="207">
        <f t="shared" si="98"/>
        <v>8805909.1000000015</v>
      </c>
      <c r="AP697" s="207">
        <f t="shared" si="98"/>
        <v>21709345.500000004</v>
      </c>
      <c r="AQ697" s="207">
        <f t="shared" si="98"/>
        <v>22756122.010000002</v>
      </c>
      <c r="AR697" s="207">
        <f t="shared" si="98"/>
        <v>23243472.100000001</v>
      </c>
      <c r="AS697" s="207">
        <f t="shared" si="98"/>
        <v>21346588.880000003</v>
      </c>
      <c r="AT697" s="207">
        <f t="shared" si="98"/>
        <v>29668565.850000001</v>
      </c>
      <c r="AU697" s="207">
        <f t="shared" si="98"/>
        <v>158864390.04999998</v>
      </c>
      <c r="AV697" s="207">
        <f t="shared" si="98"/>
        <v>17503149.920000002</v>
      </c>
      <c r="AW697" s="207">
        <f t="shared" si="98"/>
        <v>16788050.199999999</v>
      </c>
      <c r="AX697" s="207">
        <f t="shared" si="98"/>
        <v>18066743.049999997</v>
      </c>
      <c r="AY697" s="207">
        <f t="shared" si="98"/>
        <v>19416844.68</v>
      </c>
      <c r="AZ697" s="207">
        <f t="shared" si="98"/>
        <v>12668683.93</v>
      </c>
      <c r="BA697" s="207">
        <f t="shared" si="98"/>
        <v>18875174.609999999</v>
      </c>
      <c r="BB697" s="207">
        <f t="shared" si="98"/>
        <v>338968627.32000005</v>
      </c>
      <c r="BC697" s="207">
        <f t="shared" si="98"/>
        <v>26946727.09</v>
      </c>
      <c r="BD697" s="207">
        <f t="shared" si="98"/>
        <v>72613556.890000001</v>
      </c>
      <c r="BE697" s="207">
        <f t="shared" si="98"/>
        <v>18130979.649999999</v>
      </c>
      <c r="BF697" s="207">
        <f t="shared" si="98"/>
        <v>67538182.319999993</v>
      </c>
      <c r="BG697" s="207">
        <f t="shared" si="98"/>
        <v>25820302.030000001</v>
      </c>
      <c r="BH697" s="207">
        <f t="shared" si="98"/>
        <v>71202856.529799998</v>
      </c>
      <c r="BI697" s="207">
        <f t="shared" si="98"/>
        <v>18154503.800000001</v>
      </c>
      <c r="BJ697" s="207">
        <f t="shared" si="98"/>
        <v>13621276.130000001</v>
      </c>
      <c r="BK697" s="207">
        <f t="shared" si="98"/>
        <v>9138591.9799999986</v>
      </c>
      <c r="BL697" s="207">
        <f t="shared" si="98"/>
        <v>31160648.759999998</v>
      </c>
      <c r="BM697" s="207">
        <f t="shared" si="98"/>
        <v>281645431.70999998</v>
      </c>
      <c r="BN697" s="207">
        <f t="shared" si="98"/>
        <v>165823026.47</v>
      </c>
      <c r="BO697" s="207">
        <f t="shared" si="98"/>
        <v>25164588.550000001</v>
      </c>
      <c r="BP697" s="207">
        <f t="shared" si="98"/>
        <v>11470130.49</v>
      </c>
      <c r="BQ697" s="207">
        <f t="shared" si="98"/>
        <v>24344678.960000001</v>
      </c>
      <c r="BR697" s="207">
        <f t="shared" si="98"/>
        <v>23215396.57</v>
      </c>
      <c r="BS697" s="207">
        <f t="shared" si="98"/>
        <v>13960899.280000001</v>
      </c>
      <c r="BT697" s="207">
        <f t="shared" si="98"/>
        <v>299647319.34000003</v>
      </c>
      <c r="BU697" s="207">
        <f t="shared" ref="BU697:CB697" si="99">SUM(BU684:BU696)</f>
        <v>22066599.75</v>
      </c>
      <c r="BV697" s="207">
        <f t="shared" si="99"/>
        <v>56311288.980000004</v>
      </c>
      <c r="BW697" s="207">
        <f t="shared" si="99"/>
        <v>12592529.52</v>
      </c>
      <c r="BX697" s="207">
        <f t="shared" si="99"/>
        <v>41884444.109999999</v>
      </c>
      <c r="BY697" s="207">
        <f t="shared" si="99"/>
        <v>84529666.309999987</v>
      </c>
      <c r="BZ697" s="207">
        <f t="shared" si="99"/>
        <v>34915415.68</v>
      </c>
      <c r="CA697" s="207">
        <f t="shared" si="99"/>
        <v>26529360.620000001</v>
      </c>
      <c r="CB697" s="207">
        <f t="shared" si="99"/>
        <v>23584612.02</v>
      </c>
      <c r="CC697" s="207">
        <f>SUM(CC684:CC696)</f>
        <v>7492521000.8728037</v>
      </c>
      <c r="CD697" s="128"/>
      <c r="CE697" s="128"/>
      <c r="CF697" s="128"/>
      <c r="CG697" s="128"/>
      <c r="CH697" s="128"/>
      <c r="CI697" s="128"/>
    </row>
    <row r="698" spans="1:87" s="335" customFormat="1">
      <c r="A698" s="310"/>
      <c r="B698" s="333"/>
      <c r="C698" s="334"/>
      <c r="D698" s="334"/>
      <c r="E698" s="334"/>
      <c r="F698" s="129" t="s">
        <v>1384</v>
      </c>
      <c r="G698" s="130" t="s">
        <v>1385</v>
      </c>
      <c r="H698" s="254">
        <f t="shared" ref="H698:BS701" si="100">H586</f>
        <v>0</v>
      </c>
      <c r="I698" s="254">
        <f t="shared" si="100"/>
        <v>0</v>
      </c>
      <c r="J698" s="254">
        <f t="shared" si="100"/>
        <v>0</v>
      </c>
      <c r="K698" s="254">
        <f t="shared" si="100"/>
        <v>0</v>
      </c>
      <c r="L698" s="254">
        <f t="shared" si="100"/>
        <v>0</v>
      </c>
      <c r="M698" s="254">
        <f t="shared" si="100"/>
        <v>0</v>
      </c>
      <c r="N698" s="254">
        <f t="shared" si="100"/>
        <v>0</v>
      </c>
      <c r="O698" s="254">
        <f t="shared" si="100"/>
        <v>0</v>
      </c>
      <c r="P698" s="254">
        <f t="shared" si="100"/>
        <v>0</v>
      </c>
      <c r="Q698" s="254">
        <f t="shared" si="100"/>
        <v>0</v>
      </c>
      <c r="R698" s="254">
        <f t="shared" si="100"/>
        <v>0</v>
      </c>
      <c r="S698" s="254">
        <f t="shared" si="100"/>
        <v>0</v>
      </c>
      <c r="T698" s="254">
        <f t="shared" si="100"/>
        <v>0</v>
      </c>
      <c r="U698" s="254">
        <f t="shared" si="100"/>
        <v>0</v>
      </c>
      <c r="V698" s="254">
        <f t="shared" si="100"/>
        <v>0</v>
      </c>
      <c r="W698" s="254">
        <f t="shared" si="100"/>
        <v>0</v>
      </c>
      <c r="X698" s="254">
        <f t="shared" si="100"/>
        <v>0</v>
      </c>
      <c r="Y698" s="254">
        <f t="shared" si="100"/>
        <v>0</v>
      </c>
      <c r="Z698" s="254">
        <f t="shared" si="100"/>
        <v>0</v>
      </c>
      <c r="AA698" s="254">
        <f t="shared" si="100"/>
        <v>0</v>
      </c>
      <c r="AB698" s="254">
        <f t="shared" si="100"/>
        <v>0</v>
      </c>
      <c r="AC698" s="254">
        <f t="shared" si="100"/>
        <v>0</v>
      </c>
      <c r="AD698" s="254">
        <f t="shared" si="100"/>
        <v>0</v>
      </c>
      <c r="AE698" s="254">
        <f t="shared" si="100"/>
        <v>0</v>
      </c>
      <c r="AF698" s="254">
        <f t="shared" si="100"/>
        <v>0</v>
      </c>
      <c r="AG698" s="254">
        <f t="shared" si="100"/>
        <v>0</v>
      </c>
      <c r="AH698" s="254">
        <f t="shared" si="100"/>
        <v>0</v>
      </c>
      <c r="AI698" s="254">
        <f t="shared" si="100"/>
        <v>0</v>
      </c>
      <c r="AJ698" s="254">
        <f t="shared" si="100"/>
        <v>0</v>
      </c>
      <c r="AK698" s="254">
        <f t="shared" si="100"/>
        <v>0</v>
      </c>
      <c r="AL698" s="254">
        <f t="shared" si="100"/>
        <v>0</v>
      </c>
      <c r="AM698" s="254">
        <f t="shared" si="100"/>
        <v>0</v>
      </c>
      <c r="AN698" s="254">
        <f t="shared" si="100"/>
        <v>0</v>
      </c>
      <c r="AO698" s="254">
        <f t="shared" si="100"/>
        <v>0</v>
      </c>
      <c r="AP698" s="254">
        <f t="shared" si="100"/>
        <v>0</v>
      </c>
      <c r="AQ698" s="254">
        <f t="shared" si="100"/>
        <v>0</v>
      </c>
      <c r="AR698" s="254">
        <f t="shared" si="100"/>
        <v>0</v>
      </c>
      <c r="AS698" s="254">
        <f t="shared" si="100"/>
        <v>0</v>
      </c>
      <c r="AT698" s="254">
        <f t="shared" si="100"/>
        <v>0</v>
      </c>
      <c r="AU698" s="254">
        <f t="shared" si="100"/>
        <v>0</v>
      </c>
      <c r="AV698" s="254">
        <f t="shared" si="100"/>
        <v>0</v>
      </c>
      <c r="AW698" s="254">
        <f t="shared" si="100"/>
        <v>0</v>
      </c>
      <c r="AX698" s="254">
        <f t="shared" si="100"/>
        <v>0</v>
      </c>
      <c r="AY698" s="254">
        <f t="shared" si="100"/>
        <v>0</v>
      </c>
      <c r="AZ698" s="254">
        <f t="shared" si="100"/>
        <v>0</v>
      </c>
      <c r="BA698" s="254">
        <f t="shared" si="100"/>
        <v>0</v>
      </c>
      <c r="BB698" s="254">
        <f t="shared" si="100"/>
        <v>0</v>
      </c>
      <c r="BC698" s="254">
        <f t="shared" si="100"/>
        <v>0</v>
      </c>
      <c r="BD698" s="254">
        <f t="shared" si="100"/>
        <v>0</v>
      </c>
      <c r="BE698" s="254">
        <f t="shared" si="100"/>
        <v>0</v>
      </c>
      <c r="BF698" s="254">
        <f t="shared" si="100"/>
        <v>0</v>
      </c>
      <c r="BG698" s="254">
        <f t="shared" si="100"/>
        <v>0</v>
      </c>
      <c r="BH698" s="254">
        <f t="shared" si="100"/>
        <v>0</v>
      </c>
      <c r="BI698" s="254">
        <f t="shared" si="100"/>
        <v>0</v>
      </c>
      <c r="BJ698" s="254">
        <f t="shared" si="100"/>
        <v>0</v>
      </c>
      <c r="BK698" s="254">
        <f t="shared" si="100"/>
        <v>0</v>
      </c>
      <c r="BL698" s="254">
        <f t="shared" si="100"/>
        <v>0</v>
      </c>
      <c r="BM698" s="254">
        <f t="shared" si="100"/>
        <v>0</v>
      </c>
      <c r="BN698" s="254">
        <f t="shared" si="100"/>
        <v>0</v>
      </c>
      <c r="BO698" s="254">
        <f t="shared" si="100"/>
        <v>0</v>
      </c>
      <c r="BP698" s="254">
        <f t="shared" si="100"/>
        <v>0</v>
      </c>
      <c r="BQ698" s="254">
        <f t="shared" si="100"/>
        <v>0</v>
      </c>
      <c r="BR698" s="254">
        <f t="shared" si="100"/>
        <v>0</v>
      </c>
      <c r="BS698" s="254">
        <f t="shared" si="100"/>
        <v>0</v>
      </c>
      <c r="BT698" s="254">
        <f t="shared" ref="BT698:EE706" si="101">BT586</f>
        <v>0</v>
      </c>
      <c r="BU698" s="254">
        <f t="shared" si="101"/>
        <v>0</v>
      </c>
      <c r="BV698" s="254">
        <f t="shared" si="101"/>
        <v>0</v>
      </c>
      <c r="BW698" s="254">
        <f t="shared" si="101"/>
        <v>0</v>
      </c>
      <c r="BX698" s="254">
        <f t="shared" si="101"/>
        <v>0</v>
      </c>
      <c r="BY698" s="254">
        <f t="shared" si="101"/>
        <v>0</v>
      </c>
      <c r="BZ698" s="254">
        <f t="shared" si="101"/>
        <v>0</v>
      </c>
      <c r="CA698" s="254">
        <f t="shared" si="101"/>
        <v>0</v>
      </c>
      <c r="CB698" s="254">
        <f t="shared" si="101"/>
        <v>0</v>
      </c>
      <c r="CC698" s="205">
        <f>SUM(H698:CB698)</f>
        <v>0</v>
      </c>
      <c r="CD698" s="315"/>
      <c r="CE698" s="315"/>
      <c r="CF698" s="315"/>
      <c r="CG698" s="315"/>
      <c r="CH698" s="315"/>
      <c r="CI698" s="315"/>
    </row>
    <row r="699" spans="1:87" s="321" customFormat="1" ht="23.25" customHeight="1">
      <c r="A699" s="310"/>
      <c r="B699" s="322" t="s">
        <v>71</v>
      </c>
      <c r="C699" s="410" t="s">
        <v>1571</v>
      </c>
      <c r="D699" s="336"/>
      <c r="E699" s="336"/>
      <c r="F699" s="328" t="s">
        <v>1386</v>
      </c>
      <c r="G699" s="329" t="s">
        <v>1387</v>
      </c>
      <c r="H699" s="205">
        <f t="shared" si="100"/>
        <v>90087498.859999999</v>
      </c>
      <c r="I699" s="205">
        <f t="shared" si="100"/>
        <v>0</v>
      </c>
      <c r="J699" s="205">
        <f t="shared" si="100"/>
        <v>0</v>
      </c>
      <c r="K699" s="205">
        <f t="shared" si="100"/>
        <v>0</v>
      </c>
      <c r="L699" s="205">
        <f t="shared" si="100"/>
        <v>0</v>
      </c>
      <c r="M699" s="205">
        <f t="shared" si="100"/>
        <v>0</v>
      </c>
      <c r="N699" s="205">
        <f t="shared" si="100"/>
        <v>90773534.170000002</v>
      </c>
      <c r="O699" s="205">
        <f t="shared" si="100"/>
        <v>0</v>
      </c>
      <c r="P699" s="205">
        <f t="shared" si="100"/>
        <v>99940</v>
      </c>
      <c r="Q699" s="205">
        <f t="shared" si="100"/>
        <v>0</v>
      </c>
      <c r="R699" s="205">
        <f t="shared" si="100"/>
        <v>0</v>
      </c>
      <c r="S699" s="205">
        <f t="shared" si="100"/>
        <v>0</v>
      </c>
      <c r="T699" s="205">
        <f t="shared" si="100"/>
        <v>0</v>
      </c>
      <c r="U699" s="205">
        <f t="shared" si="100"/>
        <v>0</v>
      </c>
      <c r="V699" s="205">
        <f t="shared" si="100"/>
        <v>0</v>
      </c>
      <c r="W699" s="205">
        <f t="shared" si="100"/>
        <v>0</v>
      </c>
      <c r="X699" s="205">
        <f t="shared" si="100"/>
        <v>0</v>
      </c>
      <c r="Y699" s="205">
        <f t="shared" si="100"/>
        <v>0</v>
      </c>
      <c r="Z699" s="205">
        <f t="shared" si="100"/>
        <v>0</v>
      </c>
      <c r="AA699" s="205">
        <f t="shared" si="100"/>
        <v>0</v>
      </c>
      <c r="AB699" s="205">
        <f t="shared" si="100"/>
        <v>0</v>
      </c>
      <c r="AC699" s="205">
        <f t="shared" si="100"/>
        <v>0</v>
      </c>
      <c r="AD699" s="205">
        <f t="shared" si="100"/>
        <v>0</v>
      </c>
      <c r="AE699" s="205">
        <f t="shared" si="100"/>
        <v>0</v>
      </c>
      <c r="AF699" s="205">
        <f t="shared" si="100"/>
        <v>0</v>
      </c>
      <c r="AG699" s="205">
        <f t="shared" si="100"/>
        <v>0</v>
      </c>
      <c r="AH699" s="205">
        <f t="shared" si="100"/>
        <v>0</v>
      </c>
      <c r="AI699" s="205">
        <f t="shared" si="100"/>
        <v>0</v>
      </c>
      <c r="AJ699" s="205">
        <f t="shared" si="100"/>
        <v>0</v>
      </c>
      <c r="AK699" s="205">
        <f t="shared" si="100"/>
        <v>0</v>
      </c>
      <c r="AL699" s="205">
        <f t="shared" si="100"/>
        <v>0</v>
      </c>
      <c r="AM699" s="205">
        <f t="shared" si="100"/>
        <v>0</v>
      </c>
      <c r="AN699" s="205">
        <f t="shared" si="100"/>
        <v>0</v>
      </c>
      <c r="AO699" s="205">
        <f t="shared" si="100"/>
        <v>0</v>
      </c>
      <c r="AP699" s="205">
        <f t="shared" si="100"/>
        <v>0</v>
      </c>
      <c r="AQ699" s="205">
        <f t="shared" si="100"/>
        <v>0</v>
      </c>
      <c r="AR699" s="205">
        <f t="shared" si="100"/>
        <v>0</v>
      </c>
      <c r="AS699" s="205">
        <f t="shared" si="100"/>
        <v>0</v>
      </c>
      <c r="AT699" s="205">
        <f t="shared" si="100"/>
        <v>0</v>
      </c>
      <c r="AU699" s="205">
        <f t="shared" si="100"/>
        <v>77892</v>
      </c>
      <c r="AV699" s="205">
        <f t="shared" si="100"/>
        <v>0</v>
      </c>
      <c r="AW699" s="205">
        <f t="shared" si="100"/>
        <v>0</v>
      </c>
      <c r="AX699" s="205">
        <f t="shared" si="100"/>
        <v>0</v>
      </c>
      <c r="AY699" s="205">
        <f t="shared" si="100"/>
        <v>3957.66</v>
      </c>
      <c r="AZ699" s="205">
        <f t="shared" si="100"/>
        <v>0</v>
      </c>
      <c r="BA699" s="205">
        <f t="shared" si="100"/>
        <v>0</v>
      </c>
      <c r="BB699" s="205">
        <f t="shared" si="100"/>
        <v>49906930.759999998</v>
      </c>
      <c r="BC699" s="205">
        <f t="shared" si="100"/>
        <v>0</v>
      </c>
      <c r="BD699" s="205">
        <f t="shared" si="100"/>
        <v>0</v>
      </c>
      <c r="BE699" s="205">
        <f t="shared" si="100"/>
        <v>0</v>
      </c>
      <c r="BF699" s="205">
        <f t="shared" si="100"/>
        <v>0</v>
      </c>
      <c r="BG699" s="205">
        <f t="shared" si="100"/>
        <v>0</v>
      </c>
      <c r="BH699" s="205">
        <f t="shared" si="100"/>
        <v>0</v>
      </c>
      <c r="BI699" s="205">
        <f t="shared" si="100"/>
        <v>0</v>
      </c>
      <c r="BJ699" s="205">
        <f t="shared" si="100"/>
        <v>0</v>
      </c>
      <c r="BK699" s="205">
        <f t="shared" si="100"/>
        <v>0</v>
      </c>
      <c r="BL699" s="205">
        <f t="shared" si="100"/>
        <v>0</v>
      </c>
      <c r="BM699" s="205">
        <f t="shared" si="100"/>
        <v>25268385.079999998</v>
      </c>
      <c r="BN699" s="205">
        <f t="shared" si="100"/>
        <v>0</v>
      </c>
      <c r="BO699" s="205">
        <f t="shared" si="100"/>
        <v>0</v>
      </c>
      <c r="BP699" s="205">
        <f t="shared" si="100"/>
        <v>0</v>
      </c>
      <c r="BQ699" s="205">
        <f t="shared" si="100"/>
        <v>0</v>
      </c>
      <c r="BR699" s="205">
        <f t="shared" si="100"/>
        <v>0</v>
      </c>
      <c r="BS699" s="205">
        <f t="shared" si="100"/>
        <v>0</v>
      </c>
      <c r="BT699" s="205">
        <f t="shared" si="101"/>
        <v>14902779.66</v>
      </c>
      <c r="BU699" s="205">
        <f t="shared" si="101"/>
        <v>0</v>
      </c>
      <c r="BV699" s="205">
        <f t="shared" si="101"/>
        <v>0</v>
      </c>
      <c r="BW699" s="205">
        <f t="shared" si="101"/>
        <v>0</v>
      </c>
      <c r="BX699" s="205">
        <f t="shared" si="101"/>
        <v>0</v>
      </c>
      <c r="BY699" s="205">
        <f t="shared" si="101"/>
        <v>0</v>
      </c>
      <c r="BZ699" s="205">
        <f t="shared" si="101"/>
        <v>0</v>
      </c>
      <c r="CA699" s="205">
        <f t="shared" si="101"/>
        <v>0</v>
      </c>
      <c r="CB699" s="205">
        <f t="shared" si="101"/>
        <v>0</v>
      </c>
      <c r="CC699" s="205">
        <f t="shared" si="87"/>
        <v>271120918.19</v>
      </c>
      <c r="CD699" s="310"/>
      <c r="CE699" s="310"/>
      <c r="CF699" s="310"/>
      <c r="CG699" s="310"/>
      <c r="CH699" s="310"/>
      <c r="CI699" s="310"/>
    </row>
    <row r="700" spans="1:87" s="102" customFormat="1" ht="23.25" customHeight="1">
      <c r="A700" s="148"/>
      <c r="B700" s="137"/>
      <c r="C700" s="415"/>
      <c r="D700" s="103"/>
      <c r="E700" s="103"/>
      <c r="F700" s="328" t="s">
        <v>1388</v>
      </c>
      <c r="G700" s="329" t="s">
        <v>1389</v>
      </c>
      <c r="H700" s="205">
        <f t="shared" si="100"/>
        <v>56178722.43</v>
      </c>
      <c r="I700" s="205">
        <f t="shared" si="100"/>
        <v>0</v>
      </c>
      <c r="J700" s="205">
        <f t="shared" si="100"/>
        <v>0</v>
      </c>
      <c r="K700" s="205">
        <f t="shared" si="100"/>
        <v>0</v>
      </c>
      <c r="L700" s="205">
        <f t="shared" si="100"/>
        <v>0</v>
      </c>
      <c r="M700" s="205">
        <f t="shared" si="100"/>
        <v>0</v>
      </c>
      <c r="N700" s="205">
        <f t="shared" si="100"/>
        <v>25205377.030000001</v>
      </c>
      <c r="O700" s="205">
        <f t="shared" si="100"/>
        <v>0</v>
      </c>
      <c r="P700" s="205">
        <f t="shared" si="100"/>
        <v>0</v>
      </c>
      <c r="Q700" s="205">
        <f t="shared" si="100"/>
        <v>0</v>
      </c>
      <c r="R700" s="205">
        <f t="shared" si="100"/>
        <v>0</v>
      </c>
      <c r="S700" s="205">
        <f t="shared" si="100"/>
        <v>0</v>
      </c>
      <c r="T700" s="205">
        <f t="shared" si="100"/>
        <v>0</v>
      </c>
      <c r="U700" s="205">
        <f t="shared" si="100"/>
        <v>0</v>
      </c>
      <c r="V700" s="205">
        <f t="shared" si="100"/>
        <v>0</v>
      </c>
      <c r="W700" s="205">
        <f t="shared" si="100"/>
        <v>0</v>
      </c>
      <c r="X700" s="205">
        <f t="shared" si="100"/>
        <v>0</v>
      </c>
      <c r="Y700" s="205">
        <f t="shared" si="100"/>
        <v>0</v>
      </c>
      <c r="Z700" s="205">
        <f t="shared" si="100"/>
        <v>0</v>
      </c>
      <c r="AA700" s="205">
        <f t="shared" si="100"/>
        <v>0</v>
      </c>
      <c r="AB700" s="205">
        <f t="shared" si="100"/>
        <v>0</v>
      </c>
      <c r="AC700" s="205">
        <f t="shared" si="100"/>
        <v>0</v>
      </c>
      <c r="AD700" s="205">
        <f t="shared" si="100"/>
        <v>0</v>
      </c>
      <c r="AE700" s="205">
        <f t="shared" si="100"/>
        <v>0</v>
      </c>
      <c r="AF700" s="205">
        <f t="shared" si="100"/>
        <v>0</v>
      </c>
      <c r="AG700" s="205">
        <f t="shared" si="100"/>
        <v>0</v>
      </c>
      <c r="AH700" s="205">
        <f t="shared" si="100"/>
        <v>0</v>
      </c>
      <c r="AI700" s="205">
        <f t="shared" si="100"/>
        <v>0</v>
      </c>
      <c r="AJ700" s="205">
        <f t="shared" si="100"/>
        <v>0</v>
      </c>
      <c r="AK700" s="205">
        <f t="shared" si="100"/>
        <v>0</v>
      </c>
      <c r="AL700" s="205">
        <f t="shared" si="100"/>
        <v>0</v>
      </c>
      <c r="AM700" s="205">
        <f t="shared" si="100"/>
        <v>0</v>
      </c>
      <c r="AN700" s="205">
        <f t="shared" si="100"/>
        <v>0</v>
      </c>
      <c r="AO700" s="205">
        <f t="shared" si="100"/>
        <v>0</v>
      </c>
      <c r="AP700" s="205">
        <f t="shared" si="100"/>
        <v>0</v>
      </c>
      <c r="AQ700" s="205">
        <f t="shared" si="100"/>
        <v>0</v>
      </c>
      <c r="AR700" s="205">
        <f t="shared" si="100"/>
        <v>0</v>
      </c>
      <c r="AS700" s="205">
        <f t="shared" si="100"/>
        <v>0</v>
      </c>
      <c r="AT700" s="205">
        <f t="shared" si="100"/>
        <v>0</v>
      </c>
      <c r="AU700" s="205">
        <f t="shared" si="100"/>
        <v>0</v>
      </c>
      <c r="AV700" s="205">
        <f t="shared" si="100"/>
        <v>0</v>
      </c>
      <c r="AW700" s="205">
        <f t="shared" si="100"/>
        <v>0</v>
      </c>
      <c r="AX700" s="205">
        <f t="shared" si="100"/>
        <v>0</v>
      </c>
      <c r="AY700" s="205">
        <f t="shared" si="100"/>
        <v>0</v>
      </c>
      <c r="AZ700" s="205">
        <f t="shared" si="100"/>
        <v>0</v>
      </c>
      <c r="BA700" s="205">
        <f t="shared" si="100"/>
        <v>0</v>
      </c>
      <c r="BB700" s="205">
        <f t="shared" si="100"/>
        <v>18349841.460000001</v>
      </c>
      <c r="BC700" s="205">
        <f t="shared" si="100"/>
        <v>0</v>
      </c>
      <c r="BD700" s="205">
        <f t="shared" si="100"/>
        <v>0</v>
      </c>
      <c r="BE700" s="205">
        <f t="shared" si="100"/>
        <v>0</v>
      </c>
      <c r="BF700" s="205">
        <f t="shared" si="100"/>
        <v>0</v>
      </c>
      <c r="BG700" s="205">
        <f t="shared" si="100"/>
        <v>0</v>
      </c>
      <c r="BH700" s="205">
        <f t="shared" si="100"/>
        <v>0</v>
      </c>
      <c r="BI700" s="205">
        <f t="shared" si="100"/>
        <v>0</v>
      </c>
      <c r="BJ700" s="205">
        <f t="shared" si="100"/>
        <v>0</v>
      </c>
      <c r="BK700" s="205">
        <f t="shared" si="100"/>
        <v>0</v>
      </c>
      <c r="BL700" s="205">
        <f t="shared" si="100"/>
        <v>0</v>
      </c>
      <c r="BM700" s="205">
        <f t="shared" si="100"/>
        <v>3973878.2</v>
      </c>
      <c r="BN700" s="205">
        <f t="shared" si="100"/>
        <v>0</v>
      </c>
      <c r="BO700" s="205">
        <f t="shared" si="100"/>
        <v>0</v>
      </c>
      <c r="BP700" s="205">
        <f t="shared" si="100"/>
        <v>0</v>
      </c>
      <c r="BQ700" s="205">
        <f t="shared" si="100"/>
        <v>0</v>
      </c>
      <c r="BR700" s="205">
        <f t="shared" si="100"/>
        <v>0</v>
      </c>
      <c r="BS700" s="205">
        <f t="shared" si="100"/>
        <v>0</v>
      </c>
      <c r="BT700" s="205">
        <f t="shared" si="101"/>
        <v>10907412.17</v>
      </c>
      <c r="BU700" s="205">
        <f t="shared" si="101"/>
        <v>0</v>
      </c>
      <c r="BV700" s="205">
        <f t="shared" si="101"/>
        <v>0</v>
      </c>
      <c r="BW700" s="205">
        <f t="shared" si="101"/>
        <v>0</v>
      </c>
      <c r="BX700" s="205">
        <f t="shared" si="101"/>
        <v>0</v>
      </c>
      <c r="BY700" s="205">
        <f t="shared" si="101"/>
        <v>0</v>
      </c>
      <c r="BZ700" s="205">
        <f t="shared" si="101"/>
        <v>0</v>
      </c>
      <c r="CA700" s="205">
        <f t="shared" si="101"/>
        <v>0</v>
      </c>
      <c r="CB700" s="205">
        <f t="shared" si="101"/>
        <v>0</v>
      </c>
      <c r="CC700" s="205">
        <f t="shared" si="87"/>
        <v>114615231.29000002</v>
      </c>
      <c r="CD700" s="101"/>
      <c r="CE700" s="101"/>
      <c r="CF700" s="101"/>
      <c r="CG700" s="101"/>
      <c r="CH700" s="101"/>
      <c r="CI700" s="101"/>
    </row>
    <row r="701" spans="1:87" s="102" customFormat="1">
      <c r="A701" s="148"/>
      <c r="B701" s="322"/>
      <c r="C701" s="411"/>
      <c r="D701" s="103"/>
      <c r="E701" s="103"/>
      <c r="F701" s="328" t="s">
        <v>1390</v>
      </c>
      <c r="G701" s="329" t="s">
        <v>1391</v>
      </c>
      <c r="H701" s="205">
        <f t="shared" si="100"/>
        <v>31771351.91</v>
      </c>
      <c r="I701" s="205">
        <f t="shared" si="100"/>
        <v>0</v>
      </c>
      <c r="J701" s="205">
        <f t="shared" si="100"/>
        <v>0</v>
      </c>
      <c r="K701" s="205">
        <f t="shared" si="100"/>
        <v>0</v>
      </c>
      <c r="L701" s="205">
        <f t="shared" si="100"/>
        <v>0</v>
      </c>
      <c r="M701" s="205">
        <f t="shared" si="100"/>
        <v>0</v>
      </c>
      <c r="N701" s="205">
        <f t="shared" si="100"/>
        <v>36399009.469999999</v>
      </c>
      <c r="O701" s="205">
        <f t="shared" si="100"/>
        <v>0</v>
      </c>
      <c r="P701" s="205">
        <f t="shared" si="100"/>
        <v>0</v>
      </c>
      <c r="Q701" s="205">
        <f t="shared" si="100"/>
        <v>0</v>
      </c>
      <c r="R701" s="205">
        <f t="shared" si="100"/>
        <v>0</v>
      </c>
      <c r="S701" s="205">
        <f t="shared" si="100"/>
        <v>0</v>
      </c>
      <c r="T701" s="205">
        <f t="shared" si="100"/>
        <v>0</v>
      </c>
      <c r="U701" s="205">
        <f t="shared" si="100"/>
        <v>0</v>
      </c>
      <c r="V701" s="205">
        <f t="shared" si="100"/>
        <v>0</v>
      </c>
      <c r="W701" s="205">
        <f t="shared" si="100"/>
        <v>0</v>
      </c>
      <c r="X701" s="205">
        <f t="shared" si="100"/>
        <v>0</v>
      </c>
      <c r="Y701" s="205">
        <f t="shared" si="100"/>
        <v>0</v>
      </c>
      <c r="Z701" s="205">
        <f t="shared" si="100"/>
        <v>0</v>
      </c>
      <c r="AA701" s="205">
        <f t="shared" si="100"/>
        <v>0</v>
      </c>
      <c r="AB701" s="205">
        <f t="shared" si="100"/>
        <v>0</v>
      </c>
      <c r="AC701" s="205">
        <f t="shared" si="100"/>
        <v>0</v>
      </c>
      <c r="AD701" s="205">
        <f t="shared" si="100"/>
        <v>0</v>
      </c>
      <c r="AE701" s="205">
        <f t="shared" si="100"/>
        <v>0</v>
      </c>
      <c r="AF701" s="205">
        <f t="shared" si="100"/>
        <v>0</v>
      </c>
      <c r="AG701" s="205">
        <f t="shared" si="100"/>
        <v>0</v>
      </c>
      <c r="AH701" s="205">
        <f t="shared" si="100"/>
        <v>0</v>
      </c>
      <c r="AI701" s="205">
        <f t="shared" si="100"/>
        <v>0</v>
      </c>
      <c r="AJ701" s="205">
        <f t="shared" si="100"/>
        <v>0</v>
      </c>
      <c r="AK701" s="205">
        <f t="shared" si="100"/>
        <v>0</v>
      </c>
      <c r="AL701" s="205">
        <f t="shared" si="100"/>
        <v>0</v>
      </c>
      <c r="AM701" s="205">
        <f t="shared" si="100"/>
        <v>4300</v>
      </c>
      <c r="AN701" s="205">
        <f t="shared" si="100"/>
        <v>0</v>
      </c>
      <c r="AO701" s="205">
        <f t="shared" si="100"/>
        <v>0</v>
      </c>
      <c r="AP701" s="205">
        <f t="shared" si="100"/>
        <v>0</v>
      </c>
      <c r="AQ701" s="205">
        <f t="shared" si="100"/>
        <v>0</v>
      </c>
      <c r="AR701" s="205">
        <f t="shared" si="100"/>
        <v>0</v>
      </c>
      <c r="AS701" s="205">
        <f t="shared" si="100"/>
        <v>0</v>
      </c>
      <c r="AT701" s="205">
        <f t="shared" si="100"/>
        <v>0</v>
      </c>
      <c r="AU701" s="205">
        <f t="shared" si="100"/>
        <v>0</v>
      </c>
      <c r="AV701" s="205">
        <f t="shared" si="100"/>
        <v>0</v>
      </c>
      <c r="AW701" s="205">
        <f t="shared" si="100"/>
        <v>0</v>
      </c>
      <c r="AX701" s="205">
        <f t="shared" si="100"/>
        <v>0</v>
      </c>
      <c r="AY701" s="205">
        <f t="shared" si="100"/>
        <v>0</v>
      </c>
      <c r="AZ701" s="205">
        <f t="shared" si="100"/>
        <v>0</v>
      </c>
      <c r="BA701" s="205">
        <f t="shared" si="100"/>
        <v>0</v>
      </c>
      <c r="BB701" s="205">
        <f t="shared" si="100"/>
        <v>9225487.3000000007</v>
      </c>
      <c r="BC701" s="205">
        <f t="shared" si="100"/>
        <v>0</v>
      </c>
      <c r="BD701" s="205">
        <f t="shared" si="100"/>
        <v>0</v>
      </c>
      <c r="BE701" s="205">
        <f t="shared" si="100"/>
        <v>0</v>
      </c>
      <c r="BF701" s="205">
        <f t="shared" si="100"/>
        <v>0</v>
      </c>
      <c r="BG701" s="205">
        <f t="shared" si="100"/>
        <v>0</v>
      </c>
      <c r="BH701" s="205">
        <f t="shared" si="100"/>
        <v>0</v>
      </c>
      <c r="BI701" s="205">
        <f t="shared" si="100"/>
        <v>0</v>
      </c>
      <c r="BJ701" s="205">
        <f t="shared" si="100"/>
        <v>0</v>
      </c>
      <c r="BK701" s="205">
        <f t="shared" si="100"/>
        <v>0</v>
      </c>
      <c r="BL701" s="205">
        <f t="shared" si="100"/>
        <v>0</v>
      </c>
      <c r="BM701" s="205">
        <f t="shared" si="100"/>
        <v>6754809.7000000002</v>
      </c>
      <c r="BN701" s="205">
        <f t="shared" si="100"/>
        <v>0</v>
      </c>
      <c r="BO701" s="205">
        <f t="shared" si="100"/>
        <v>0</v>
      </c>
      <c r="BP701" s="205">
        <f t="shared" si="100"/>
        <v>0</v>
      </c>
      <c r="BQ701" s="205">
        <f t="shared" si="100"/>
        <v>0</v>
      </c>
      <c r="BR701" s="205">
        <f t="shared" si="100"/>
        <v>0</v>
      </c>
      <c r="BS701" s="205">
        <f t="shared" ref="BS701:CX704" si="102">BS589</f>
        <v>0</v>
      </c>
      <c r="BT701" s="205">
        <f t="shared" si="102"/>
        <v>4602971.3600000003</v>
      </c>
      <c r="BU701" s="205">
        <f t="shared" si="101"/>
        <v>0</v>
      </c>
      <c r="BV701" s="205">
        <f t="shared" si="101"/>
        <v>0</v>
      </c>
      <c r="BW701" s="205">
        <f t="shared" si="101"/>
        <v>0</v>
      </c>
      <c r="BX701" s="205">
        <f t="shared" si="101"/>
        <v>0</v>
      </c>
      <c r="BY701" s="205">
        <f t="shared" si="101"/>
        <v>0</v>
      </c>
      <c r="BZ701" s="205">
        <f t="shared" si="101"/>
        <v>0</v>
      </c>
      <c r="CA701" s="205">
        <f t="shared" si="101"/>
        <v>0</v>
      </c>
      <c r="CB701" s="205">
        <f t="shared" si="101"/>
        <v>0</v>
      </c>
      <c r="CC701" s="205">
        <f t="shared" si="87"/>
        <v>88757929.739999995</v>
      </c>
      <c r="CD701" s="101"/>
      <c r="CE701" s="101"/>
      <c r="CF701" s="101"/>
      <c r="CG701" s="101"/>
      <c r="CH701" s="101"/>
      <c r="CI701" s="101"/>
    </row>
    <row r="702" spans="1:87" s="102" customFormat="1">
      <c r="A702" s="148"/>
      <c r="B702" s="322"/>
      <c r="C702" s="306"/>
      <c r="D702" s="103"/>
      <c r="E702" s="103"/>
      <c r="F702" s="328" t="s">
        <v>1392</v>
      </c>
      <c r="G702" s="329" t="s">
        <v>1393</v>
      </c>
      <c r="H702" s="205">
        <f t="shared" ref="H702:BS705" si="103">H590</f>
        <v>17132767.199999999</v>
      </c>
      <c r="I702" s="205">
        <f t="shared" si="103"/>
        <v>0</v>
      </c>
      <c r="J702" s="205">
        <f t="shared" si="103"/>
        <v>0</v>
      </c>
      <c r="K702" s="205">
        <f t="shared" si="103"/>
        <v>0</v>
      </c>
      <c r="L702" s="205">
        <f t="shared" si="103"/>
        <v>0</v>
      </c>
      <c r="M702" s="205">
        <f t="shared" si="103"/>
        <v>0</v>
      </c>
      <c r="N702" s="205">
        <f t="shared" si="103"/>
        <v>13926240.83</v>
      </c>
      <c r="O702" s="205">
        <f t="shared" si="103"/>
        <v>0</v>
      </c>
      <c r="P702" s="205">
        <f t="shared" si="103"/>
        <v>0</v>
      </c>
      <c r="Q702" s="205">
        <f t="shared" si="103"/>
        <v>0</v>
      </c>
      <c r="R702" s="205">
        <f t="shared" si="103"/>
        <v>0</v>
      </c>
      <c r="S702" s="205">
        <f t="shared" si="103"/>
        <v>0</v>
      </c>
      <c r="T702" s="205">
        <f t="shared" si="103"/>
        <v>0</v>
      </c>
      <c r="U702" s="205">
        <f t="shared" si="103"/>
        <v>0</v>
      </c>
      <c r="V702" s="205">
        <f t="shared" si="103"/>
        <v>0</v>
      </c>
      <c r="W702" s="205">
        <f t="shared" si="103"/>
        <v>0</v>
      </c>
      <c r="X702" s="205">
        <f t="shared" si="103"/>
        <v>0</v>
      </c>
      <c r="Y702" s="205">
        <f t="shared" si="103"/>
        <v>0</v>
      </c>
      <c r="Z702" s="205">
        <f t="shared" si="103"/>
        <v>0</v>
      </c>
      <c r="AA702" s="205">
        <f t="shared" si="103"/>
        <v>0</v>
      </c>
      <c r="AB702" s="205">
        <f t="shared" si="103"/>
        <v>0</v>
      </c>
      <c r="AC702" s="205">
        <f t="shared" si="103"/>
        <v>0</v>
      </c>
      <c r="AD702" s="205">
        <f t="shared" si="103"/>
        <v>0</v>
      </c>
      <c r="AE702" s="205">
        <f t="shared" si="103"/>
        <v>0</v>
      </c>
      <c r="AF702" s="205">
        <f t="shared" si="103"/>
        <v>0</v>
      </c>
      <c r="AG702" s="205">
        <f t="shared" si="103"/>
        <v>0</v>
      </c>
      <c r="AH702" s="205">
        <f t="shared" si="103"/>
        <v>0</v>
      </c>
      <c r="AI702" s="205">
        <f t="shared" si="103"/>
        <v>0</v>
      </c>
      <c r="AJ702" s="205">
        <f t="shared" si="103"/>
        <v>0</v>
      </c>
      <c r="AK702" s="205">
        <f t="shared" si="103"/>
        <v>0</v>
      </c>
      <c r="AL702" s="205">
        <f t="shared" si="103"/>
        <v>0</v>
      </c>
      <c r="AM702" s="205">
        <f t="shared" si="103"/>
        <v>0</v>
      </c>
      <c r="AN702" s="205">
        <f t="shared" si="103"/>
        <v>0</v>
      </c>
      <c r="AO702" s="205">
        <f t="shared" si="103"/>
        <v>0</v>
      </c>
      <c r="AP702" s="205">
        <f t="shared" si="103"/>
        <v>0</v>
      </c>
      <c r="AQ702" s="205">
        <f t="shared" si="103"/>
        <v>0</v>
      </c>
      <c r="AR702" s="205">
        <f t="shared" si="103"/>
        <v>0</v>
      </c>
      <c r="AS702" s="205">
        <f t="shared" si="103"/>
        <v>0</v>
      </c>
      <c r="AT702" s="205">
        <f t="shared" si="103"/>
        <v>0</v>
      </c>
      <c r="AU702" s="205">
        <f t="shared" si="103"/>
        <v>22095</v>
      </c>
      <c r="AV702" s="205">
        <f t="shared" si="103"/>
        <v>0</v>
      </c>
      <c r="AW702" s="205">
        <f t="shared" si="103"/>
        <v>0</v>
      </c>
      <c r="AX702" s="205">
        <f t="shared" si="103"/>
        <v>0</v>
      </c>
      <c r="AY702" s="205">
        <f t="shared" si="103"/>
        <v>0</v>
      </c>
      <c r="AZ702" s="205">
        <f t="shared" si="103"/>
        <v>0</v>
      </c>
      <c r="BA702" s="205">
        <f t="shared" si="103"/>
        <v>0</v>
      </c>
      <c r="BB702" s="205">
        <f t="shared" si="103"/>
        <v>7795449</v>
      </c>
      <c r="BC702" s="205">
        <f t="shared" si="103"/>
        <v>0</v>
      </c>
      <c r="BD702" s="205">
        <f t="shared" si="103"/>
        <v>0</v>
      </c>
      <c r="BE702" s="205">
        <f t="shared" si="103"/>
        <v>0</v>
      </c>
      <c r="BF702" s="205">
        <f t="shared" si="103"/>
        <v>0</v>
      </c>
      <c r="BG702" s="205">
        <f t="shared" si="103"/>
        <v>0</v>
      </c>
      <c r="BH702" s="205">
        <f t="shared" si="103"/>
        <v>0</v>
      </c>
      <c r="BI702" s="205">
        <f t="shared" si="103"/>
        <v>0</v>
      </c>
      <c r="BJ702" s="205">
        <f t="shared" si="103"/>
        <v>0</v>
      </c>
      <c r="BK702" s="205">
        <f t="shared" si="103"/>
        <v>0</v>
      </c>
      <c r="BL702" s="205">
        <f t="shared" si="103"/>
        <v>0</v>
      </c>
      <c r="BM702" s="205">
        <f t="shared" si="103"/>
        <v>5603996.96</v>
      </c>
      <c r="BN702" s="205">
        <f t="shared" si="103"/>
        <v>0</v>
      </c>
      <c r="BO702" s="205">
        <f t="shared" si="103"/>
        <v>0</v>
      </c>
      <c r="BP702" s="205">
        <f t="shared" si="103"/>
        <v>0</v>
      </c>
      <c r="BQ702" s="205">
        <f t="shared" si="103"/>
        <v>0</v>
      </c>
      <c r="BR702" s="205">
        <f t="shared" si="103"/>
        <v>0</v>
      </c>
      <c r="BS702" s="205">
        <f t="shared" si="103"/>
        <v>0</v>
      </c>
      <c r="BT702" s="205">
        <f t="shared" si="102"/>
        <v>1740764.5</v>
      </c>
      <c r="BU702" s="205">
        <f t="shared" si="101"/>
        <v>0</v>
      </c>
      <c r="BV702" s="205">
        <f t="shared" si="101"/>
        <v>0</v>
      </c>
      <c r="BW702" s="205">
        <f t="shared" si="101"/>
        <v>0</v>
      </c>
      <c r="BX702" s="205">
        <f t="shared" si="101"/>
        <v>0</v>
      </c>
      <c r="BY702" s="205">
        <f t="shared" si="101"/>
        <v>0</v>
      </c>
      <c r="BZ702" s="205">
        <f t="shared" si="101"/>
        <v>0</v>
      </c>
      <c r="CA702" s="205">
        <f t="shared" si="101"/>
        <v>0</v>
      </c>
      <c r="CB702" s="205">
        <f t="shared" si="101"/>
        <v>0</v>
      </c>
      <c r="CC702" s="205">
        <f t="shared" si="87"/>
        <v>46221313.490000002</v>
      </c>
      <c r="CD702" s="101"/>
      <c r="CE702" s="101"/>
      <c r="CF702" s="101"/>
      <c r="CG702" s="101"/>
      <c r="CH702" s="101"/>
      <c r="CI702" s="101"/>
    </row>
    <row r="703" spans="1:87" s="102" customFormat="1">
      <c r="A703" s="148"/>
      <c r="B703" s="322"/>
      <c r="C703" s="306"/>
      <c r="D703" s="103"/>
      <c r="E703" s="103"/>
      <c r="F703" s="328" t="s">
        <v>1394</v>
      </c>
      <c r="G703" s="329" t="s">
        <v>1395</v>
      </c>
      <c r="H703" s="205">
        <f t="shared" si="103"/>
        <v>82738890.010000005</v>
      </c>
      <c r="I703" s="205">
        <f t="shared" si="103"/>
        <v>0</v>
      </c>
      <c r="J703" s="205">
        <f t="shared" si="103"/>
        <v>0</v>
      </c>
      <c r="K703" s="205">
        <f t="shared" si="103"/>
        <v>0</v>
      </c>
      <c r="L703" s="205">
        <f t="shared" si="103"/>
        <v>0</v>
      </c>
      <c r="M703" s="205">
        <f t="shared" si="103"/>
        <v>0</v>
      </c>
      <c r="N703" s="205">
        <f t="shared" si="103"/>
        <v>21100645.739999998</v>
      </c>
      <c r="O703" s="205">
        <f t="shared" si="103"/>
        <v>0</v>
      </c>
      <c r="P703" s="205">
        <f t="shared" si="103"/>
        <v>3500</v>
      </c>
      <c r="Q703" s="205">
        <f t="shared" si="103"/>
        <v>0</v>
      </c>
      <c r="R703" s="205">
        <f t="shared" si="103"/>
        <v>0</v>
      </c>
      <c r="S703" s="205">
        <f t="shared" si="103"/>
        <v>0</v>
      </c>
      <c r="T703" s="205">
        <f t="shared" si="103"/>
        <v>0</v>
      </c>
      <c r="U703" s="205">
        <f t="shared" si="103"/>
        <v>0</v>
      </c>
      <c r="V703" s="205">
        <f t="shared" si="103"/>
        <v>0</v>
      </c>
      <c r="W703" s="205">
        <f t="shared" si="103"/>
        <v>0</v>
      </c>
      <c r="X703" s="205">
        <f t="shared" si="103"/>
        <v>0</v>
      </c>
      <c r="Y703" s="205">
        <f t="shared" si="103"/>
        <v>0</v>
      </c>
      <c r="Z703" s="205">
        <f t="shared" si="103"/>
        <v>0</v>
      </c>
      <c r="AA703" s="205">
        <f t="shared" si="103"/>
        <v>0</v>
      </c>
      <c r="AB703" s="205">
        <f t="shared" si="103"/>
        <v>0</v>
      </c>
      <c r="AC703" s="205">
        <f t="shared" si="103"/>
        <v>0</v>
      </c>
      <c r="AD703" s="205">
        <f t="shared" si="103"/>
        <v>0</v>
      </c>
      <c r="AE703" s="205">
        <f t="shared" si="103"/>
        <v>0</v>
      </c>
      <c r="AF703" s="205">
        <f t="shared" si="103"/>
        <v>0</v>
      </c>
      <c r="AG703" s="205">
        <f t="shared" si="103"/>
        <v>0</v>
      </c>
      <c r="AH703" s="205">
        <f t="shared" si="103"/>
        <v>0</v>
      </c>
      <c r="AI703" s="205">
        <f t="shared" si="103"/>
        <v>2420000</v>
      </c>
      <c r="AJ703" s="205">
        <f t="shared" si="103"/>
        <v>0</v>
      </c>
      <c r="AK703" s="205">
        <f t="shared" si="103"/>
        <v>0</v>
      </c>
      <c r="AL703" s="205">
        <f t="shared" si="103"/>
        <v>0</v>
      </c>
      <c r="AM703" s="205">
        <f t="shared" si="103"/>
        <v>0</v>
      </c>
      <c r="AN703" s="205">
        <f t="shared" si="103"/>
        <v>0</v>
      </c>
      <c r="AO703" s="205">
        <f t="shared" si="103"/>
        <v>0</v>
      </c>
      <c r="AP703" s="205">
        <f t="shared" si="103"/>
        <v>0</v>
      </c>
      <c r="AQ703" s="205">
        <f t="shared" si="103"/>
        <v>0</v>
      </c>
      <c r="AR703" s="205">
        <f t="shared" si="103"/>
        <v>0</v>
      </c>
      <c r="AS703" s="205">
        <f t="shared" si="103"/>
        <v>0</v>
      </c>
      <c r="AT703" s="205">
        <f t="shared" si="103"/>
        <v>0</v>
      </c>
      <c r="AU703" s="205">
        <f t="shared" si="103"/>
        <v>16631250</v>
      </c>
      <c r="AV703" s="205">
        <f t="shared" si="103"/>
        <v>0</v>
      </c>
      <c r="AW703" s="205">
        <f t="shared" si="103"/>
        <v>0</v>
      </c>
      <c r="AX703" s="205">
        <f t="shared" si="103"/>
        <v>0</v>
      </c>
      <c r="AY703" s="205">
        <f t="shared" si="103"/>
        <v>0</v>
      </c>
      <c r="AZ703" s="205">
        <f t="shared" si="103"/>
        <v>0</v>
      </c>
      <c r="BA703" s="205">
        <f t="shared" si="103"/>
        <v>0</v>
      </c>
      <c r="BB703" s="205">
        <f t="shared" si="103"/>
        <v>14243616.710000001</v>
      </c>
      <c r="BC703" s="205">
        <f t="shared" si="103"/>
        <v>0</v>
      </c>
      <c r="BD703" s="205">
        <f t="shared" si="103"/>
        <v>0</v>
      </c>
      <c r="BE703" s="205">
        <f t="shared" si="103"/>
        <v>0</v>
      </c>
      <c r="BF703" s="205">
        <f t="shared" si="103"/>
        <v>0</v>
      </c>
      <c r="BG703" s="205">
        <f t="shared" si="103"/>
        <v>0</v>
      </c>
      <c r="BH703" s="205">
        <f t="shared" si="103"/>
        <v>0</v>
      </c>
      <c r="BI703" s="205">
        <f t="shared" si="103"/>
        <v>0</v>
      </c>
      <c r="BJ703" s="205">
        <f t="shared" si="103"/>
        <v>0</v>
      </c>
      <c r="BK703" s="205">
        <f t="shared" si="103"/>
        <v>0</v>
      </c>
      <c r="BL703" s="205">
        <f t="shared" si="103"/>
        <v>0</v>
      </c>
      <c r="BM703" s="205">
        <f t="shared" si="103"/>
        <v>20124392.34</v>
      </c>
      <c r="BN703" s="205">
        <f t="shared" si="103"/>
        <v>0</v>
      </c>
      <c r="BO703" s="205">
        <f t="shared" si="103"/>
        <v>0</v>
      </c>
      <c r="BP703" s="205">
        <f t="shared" si="103"/>
        <v>0</v>
      </c>
      <c r="BQ703" s="205">
        <f t="shared" si="103"/>
        <v>0</v>
      </c>
      <c r="BR703" s="205">
        <f t="shared" si="103"/>
        <v>0</v>
      </c>
      <c r="BS703" s="205">
        <f t="shared" si="103"/>
        <v>0</v>
      </c>
      <c r="BT703" s="205">
        <f t="shared" si="102"/>
        <v>12363647.189999999</v>
      </c>
      <c r="BU703" s="205">
        <f t="shared" si="101"/>
        <v>0</v>
      </c>
      <c r="BV703" s="205">
        <f t="shared" si="101"/>
        <v>0</v>
      </c>
      <c r="BW703" s="205">
        <f t="shared" si="101"/>
        <v>0</v>
      </c>
      <c r="BX703" s="205">
        <f t="shared" si="101"/>
        <v>0</v>
      </c>
      <c r="BY703" s="205">
        <f t="shared" si="101"/>
        <v>0</v>
      </c>
      <c r="BZ703" s="205">
        <f t="shared" si="101"/>
        <v>0</v>
      </c>
      <c r="CA703" s="205">
        <f t="shared" si="101"/>
        <v>0</v>
      </c>
      <c r="CB703" s="205">
        <f t="shared" si="101"/>
        <v>0</v>
      </c>
      <c r="CC703" s="205">
        <f t="shared" si="87"/>
        <v>169625941.99000001</v>
      </c>
      <c r="CD703" s="101"/>
      <c r="CE703" s="101"/>
      <c r="CF703" s="101"/>
      <c r="CG703" s="101"/>
      <c r="CH703" s="101"/>
      <c r="CI703" s="101"/>
    </row>
    <row r="704" spans="1:87" s="102" customFormat="1">
      <c r="A704" s="148"/>
      <c r="B704" s="322"/>
      <c r="C704" s="306"/>
      <c r="D704" s="103"/>
      <c r="E704" s="103"/>
      <c r="F704" s="328" t="s">
        <v>1396</v>
      </c>
      <c r="G704" s="329" t="s">
        <v>1397</v>
      </c>
      <c r="H704" s="205">
        <f t="shared" si="103"/>
        <v>14379012.49</v>
      </c>
      <c r="I704" s="205">
        <f t="shared" si="103"/>
        <v>0</v>
      </c>
      <c r="J704" s="205">
        <f t="shared" si="103"/>
        <v>0</v>
      </c>
      <c r="K704" s="205">
        <f t="shared" si="103"/>
        <v>0</v>
      </c>
      <c r="L704" s="205">
        <f t="shared" si="103"/>
        <v>0</v>
      </c>
      <c r="M704" s="205">
        <f t="shared" si="103"/>
        <v>0</v>
      </c>
      <c r="N704" s="205">
        <f t="shared" si="103"/>
        <v>27214934.850000001</v>
      </c>
      <c r="O704" s="205">
        <f t="shared" si="103"/>
        <v>93600</v>
      </c>
      <c r="P704" s="205">
        <f t="shared" si="103"/>
        <v>0</v>
      </c>
      <c r="Q704" s="205">
        <f t="shared" si="103"/>
        <v>0</v>
      </c>
      <c r="R704" s="205">
        <f t="shared" si="103"/>
        <v>0</v>
      </c>
      <c r="S704" s="205">
        <f t="shared" si="103"/>
        <v>0</v>
      </c>
      <c r="T704" s="205">
        <f t="shared" si="103"/>
        <v>0</v>
      </c>
      <c r="U704" s="205">
        <f t="shared" si="103"/>
        <v>0</v>
      </c>
      <c r="V704" s="205">
        <f t="shared" si="103"/>
        <v>0</v>
      </c>
      <c r="W704" s="205">
        <f t="shared" si="103"/>
        <v>0</v>
      </c>
      <c r="X704" s="205">
        <f t="shared" si="103"/>
        <v>0</v>
      </c>
      <c r="Y704" s="205">
        <f t="shared" si="103"/>
        <v>0</v>
      </c>
      <c r="Z704" s="205">
        <f t="shared" si="103"/>
        <v>0</v>
      </c>
      <c r="AA704" s="205">
        <f t="shared" si="103"/>
        <v>0</v>
      </c>
      <c r="AB704" s="205">
        <f t="shared" si="103"/>
        <v>0</v>
      </c>
      <c r="AC704" s="205">
        <f t="shared" si="103"/>
        <v>0</v>
      </c>
      <c r="AD704" s="205">
        <f t="shared" si="103"/>
        <v>0</v>
      </c>
      <c r="AE704" s="205">
        <f t="shared" si="103"/>
        <v>0</v>
      </c>
      <c r="AF704" s="205">
        <f t="shared" si="103"/>
        <v>0</v>
      </c>
      <c r="AG704" s="205">
        <f t="shared" si="103"/>
        <v>0</v>
      </c>
      <c r="AH704" s="205">
        <f t="shared" si="103"/>
        <v>0</v>
      </c>
      <c r="AI704" s="205">
        <f t="shared" si="103"/>
        <v>0</v>
      </c>
      <c r="AJ704" s="205">
        <f t="shared" si="103"/>
        <v>0</v>
      </c>
      <c r="AK704" s="205">
        <f t="shared" si="103"/>
        <v>0</v>
      </c>
      <c r="AL704" s="205">
        <f t="shared" si="103"/>
        <v>0</v>
      </c>
      <c r="AM704" s="205">
        <f t="shared" si="103"/>
        <v>0</v>
      </c>
      <c r="AN704" s="205">
        <f t="shared" si="103"/>
        <v>0</v>
      </c>
      <c r="AO704" s="205">
        <f t="shared" si="103"/>
        <v>0</v>
      </c>
      <c r="AP704" s="205">
        <f t="shared" si="103"/>
        <v>0</v>
      </c>
      <c r="AQ704" s="205">
        <f t="shared" si="103"/>
        <v>0</v>
      </c>
      <c r="AR704" s="205">
        <f t="shared" si="103"/>
        <v>0</v>
      </c>
      <c r="AS704" s="205">
        <f t="shared" si="103"/>
        <v>0</v>
      </c>
      <c r="AT704" s="205">
        <f t="shared" si="103"/>
        <v>0</v>
      </c>
      <c r="AU704" s="205">
        <f t="shared" si="103"/>
        <v>171253.5</v>
      </c>
      <c r="AV704" s="205">
        <f t="shared" si="103"/>
        <v>0</v>
      </c>
      <c r="AW704" s="205">
        <f t="shared" si="103"/>
        <v>0</v>
      </c>
      <c r="AX704" s="205">
        <f t="shared" si="103"/>
        <v>0</v>
      </c>
      <c r="AY704" s="205">
        <f t="shared" si="103"/>
        <v>0</v>
      </c>
      <c r="AZ704" s="205">
        <f t="shared" si="103"/>
        <v>0</v>
      </c>
      <c r="BA704" s="205">
        <f t="shared" si="103"/>
        <v>0</v>
      </c>
      <c r="BB704" s="205">
        <f t="shared" si="103"/>
        <v>0</v>
      </c>
      <c r="BC704" s="205">
        <f t="shared" si="103"/>
        <v>0</v>
      </c>
      <c r="BD704" s="205">
        <f t="shared" si="103"/>
        <v>0</v>
      </c>
      <c r="BE704" s="205">
        <f t="shared" si="103"/>
        <v>0</v>
      </c>
      <c r="BF704" s="205">
        <f t="shared" si="103"/>
        <v>0</v>
      </c>
      <c r="BG704" s="205">
        <f t="shared" si="103"/>
        <v>0</v>
      </c>
      <c r="BH704" s="205">
        <f t="shared" si="103"/>
        <v>0</v>
      </c>
      <c r="BI704" s="205">
        <f t="shared" si="103"/>
        <v>0</v>
      </c>
      <c r="BJ704" s="205">
        <f t="shared" si="103"/>
        <v>0</v>
      </c>
      <c r="BK704" s="205">
        <f t="shared" si="103"/>
        <v>0</v>
      </c>
      <c r="BL704" s="205">
        <f t="shared" si="103"/>
        <v>0</v>
      </c>
      <c r="BM704" s="205">
        <f t="shared" si="103"/>
        <v>8974840.0700000003</v>
      </c>
      <c r="BN704" s="205">
        <f t="shared" si="103"/>
        <v>0</v>
      </c>
      <c r="BO704" s="205">
        <f t="shared" si="103"/>
        <v>0</v>
      </c>
      <c r="BP704" s="205">
        <f t="shared" si="103"/>
        <v>0</v>
      </c>
      <c r="BQ704" s="205">
        <f t="shared" si="103"/>
        <v>0</v>
      </c>
      <c r="BR704" s="205">
        <f t="shared" si="103"/>
        <v>0</v>
      </c>
      <c r="BS704" s="205">
        <f t="shared" si="103"/>
        <v>0</v>
      </c>
      <c r="BT704" s="205">
        <f t="shared" si="102"/>
        <v>380196.18</v>
      </c>
      <c r="BU704" s="205">
        <f t="shared" si="101"/>
        <v>0</v>
      </c>
      <c r="BV704" s="205">
        <f t="shared" si="101"/>
        <v>0</v>
      </c>
      <c r="BW704" s="205">
        <f t="shared" si="101"/>
        <v>0</v>
      </c>
      <c r="BX704" s="205">
        <f t="shared" si="101"/>
        <v>0</v>
      </c>
      <c r="BY704" s="205">
        <f t="shared" si="101"/>
        <v>0</v>
      </c>
      <c r="BZ704" s="205">
        <f t="shared" si="101"/>
        <v>0</v>
      </c>
      <c r="CA704" s="205">
        <f t="shared" si="101"/>
        <v>0</v>
      </c>
      <c r="CB704" s="205">
        <f t="shared" si="101"/>
        <v>0</v>
      </c>
      <c r="CC704" s="205">
        <f t="shared" si="87"/>
        <v>51213837.090000004</v>
      </c>
      <c r="CD704" s="101"/>
      <c r="CE704" s="101"/>
      <c r="CF704" s="101"/>
      <c r="CG704" s="101"/>
      <c r="CH704" s="101"/>
      <c r="CI704" s="101"/>
    </row>
    <row r="705" spans="1:87" s="102" customFormat="1">
      <c r="A705" s="148"/>
      <c r="B705" s="322"/>
      <c r="C705" s="306"/>
      <c r="D705" s="103"/>
      <c r="E705" s="103"/>
      <c r="F705" s="328" t="s">
        <v>1398</v>
      </c>
      <c r="G705" s="329" t="s">
        <v>1399</v>
      </c>
      <c r="H705" s="205">
        <f t="shared" si="103"/>
        <v>986791.86</v>
      </c>
      <c r="I705" s="205">
        <f t="shared" si="103"/>
        <v>0</v>
      </c>
      <c r="J705" s="205">
        <f t="shared" si="103"/>
        <v>0</v>
      </c>
      <c r="K705" s="205">
        <f t="shared" si="103"/>
        <v>0</v>
      </c>
      <c r="L705" s="205">
        <f t="shared" si="103"/>
        <v>0</v>
      </c>
      <c r="M705" s="205">
        <f t="shared" si="103"/>
        <v>0</v>
      </c>
      <c r="N705" s="205">
        <f t="shared" si="103"/>
        <v>667875.27</v>
      </c>
      <c r="O705" s="205">
        <f t="shared" si="103"/>
        <v>0</v>
      </c>
      <c r="P705" s="205">
        <f t="shared" si="103"/>
        <v>0</v>
      </c>
      <c r="Q705" s="205">
        <f t="shared" si="103"/>
        <v>0</v>
      </c>
      <c r="R705" s="205">
        <f t="shared" si="103"/>
        <v>0</v>
      </c>
      <c r="S705" s="205">
        <f t="shared" si="103"/>
        <v>0</v>
      </c>
      <c r="T705" s="205">
        <f t="shared" si="103"/>
        <v>0</v>
      </c>
      <c r="U705" s="205">
        <f t="shared" si="103"/>
        <v>0</v>
      </c>
      <c r="V705" s="205">
        <f t="shared" si="103"/>
        <v>0</v>
      </c>
      <c r="W705" s="205">
        <f t="shared" si="103"/>
        <v>0</v>
      </c>
      <c r="X705" s="205">
        <f t="shared" si="103"/>
        <v>0</v>
      </c>
      <c r="Y705" s="205">
        <f t="shared" si="103"/>
        <v>0</v>
      </c>
      <c r="Z705" s="205">
        <f t="shared" si="103"/>
        <v>0</v>
      </c>
      <c r="AA705" s="205">
        <f t="shared" si="103"/>
        <v>0</v>
      </c>
      <c r="AB705" s="205">
        <f t="shared" si="103"/>
        <v>0</v>
      </c>
      <c r="AC705" s="205">
        <f t="shared" si="103"/>
        <v>0</v>
      </c>
      <c r="AD705" s="205">
        <f t="shared" si="103"/>
        <v>0</v>
      </c>
      <c r="AE705" s="205">
        <f t="shared" si="103"/>
        <v>0</v>
      </c>
      <c r="AF705" s="205">
        <f t="shared" si="103"/>
        <v>0</v>
      </c>
      <c r="AG705" s="205">
        <f t="shared" si="103"/>
        <v>0</v>
      </c>
      <c r="AH705" s="205">
        <f t="shared" si="103"/>
        <v>0</v>
      </c>
      <c r="AI705" s="205">
        <f t="shared" si="103"/>
        <v>0</v>
      </c>
      <c r="AJ705" s="205">
        <f t="shared" si="103"/>
        <v>0</v>
      </c>
      <c r="AK705" s="205">
        <f t="shared" si="103"/>
        <v>0</v>
      </c>
      <c r="AL705" s="205">
        <f t="shared" si="103"/>
        <v>0</v>
      </c>
      <c r="AM705" s="205">
        <f t="shared" si="103"/>
        <v>0</v>
      </c>
      <c r="AN705" s="205">
        <f t="shared" si="103"/>
        <v>0</v>
      </c>
      <c r="AO705" s="205">
        <f t="shared" si="103"/>
        <v>0</v>
      </c>
      <c r="AP705" s="205">
        <f t="shared" si="103"/>
        <v>0</v>
      </c>
      <c r="AQ705" s="205">
        <f t="shared" si="103"/>
        <v>0</v>
      </c>
      <c r="AR705" s="205">
        <f t="shared" si="103"/>
        <v>0</v>
      </c>
      <c r="AS705" s="205">
        <f t="shared" si="103"/>
        <v>0</v>
      </c>
      <c r="AT705" s="205">
        <f t="shared" si="103"/>
        <v>0</v>
      </c>
      <c r="AU705" s="205">
        <f t="shared" si="103"/>
        <v>0</v>
      </c>
      <c r="AV705" s="205">
        <f t="shared" si="103"/>
        <v>0</v>
      </c>
      <c r="AW705" s="205">
        <f t="shared" si="103"/>
        <v>0</v>
      </c>
      <c r="AX705" s="205">
        <f t="shared" si="103"/>
        <v>0</v>
      </c>
      <c r="AY705" s="205">
        <f t="shared" si="103"/>
        <v>0</v>
      </c>
      <c r="AZ705" s="205">
        <f t="shared" si="103"/>
        <v>0</v>
      </c>
      <c r="BA705" s="205">
        <f t="shared" si="103"/>
        <v>0</v>
      </c>
      <c r="BB705" s="205">
        <f t="shared" si="103"/>
        <v>237704.9</v>
      </c>
      <c r="BC705" s="205">
        <f t="shared" si="103"/>
        <v>0</v>
      </c>
      <c r="BD705" s="205">
        <f t="shared" si="103"/>
        <v>0</v>
      </c>
      <c r="BE705" s="205">
        <f t="shared" si="103"/>
        <v>0</v>
      </c>
      <c r="BF705" s="205">
        <f t="shared" si="103"/>
        <v>0</v>
      </c>
      <c r="BG705" s="205">
        <f t="shared" si="103"/>
        <v>0</v>
      </c>
      <c r="BH705" s="205">
        <f t="shared" si="103"/>
        <v>0</v>
      </c>
      <c r="BI705" s="205">
        <f t="shared" si="103"/>
        <v>0</v>
      </c>
      <c r="BJ705" s="205">
        <f t="shared" si="103"/>
        <v>0</v>
      </c>
      <c r="BK705" s="205">
        <f t="shared" si="103"/>
        <v>0</v>
      </c>
      <c r="BL705" s="205">
        <f t="shared" si="103"/>
        <v>0</v>
      </c>
      <c r="BM705" s="205">
        <f t="shared" si="103"/>
        <v>570828.96</v>
      </c>
      <c r="BN705" s="205">
        <f t="shared" si="103"/>
        <v>0</v>
      </c>
      <c r="BO705" s="205">
        <f t="shared" si="103"/>
        <v>0</v>
      </c>
      <c r="BP705" s="205">
        <f t="shared" si="103"/>
        <v>0</v>
      </c>
      <c r="BQ705" s="205">
        <f t="shared" si="103"/>
        <v>0</v>
      </c>
      <c r="BR705" s="205">
        <f t="shared" si="103"/>
        <v>0</v>
      </c>
      <c r="BS705" s="205">
        <f t="shared" ref="BS705:CX706" si="104">BS593</f>
        <v>0</v>
      </c>
      <c r="BT705" s="205">
        <f t="shared" si="104"/>
        <v>71032</v>
      </c>
      <c r="BU705" s="205">
        <f t="shared" si="101"/>
        <v>0</v>
      </c>
      <c r="BV705" s="205">
        <f t="shared" si="101"/>
        <v>0</v>
      </c>
      <c r="BW705" s="205">
        <f t="shared" si="101"/>
        <v>0</v>
      </c>
      <c r="BX705" s="205">
        <f t="shared" si="101"/>
        <v>0</v>
      </c>
      <c r="BY705" s="205">
        <f t="shared" si="101"/>
        <v>0</v>
      </c>
      <c r="BZ705" s="205">
        <f t="shared" si="101"/>
        <v>0</v>
      </c>
      <c r="CA705" s="205">
        <f t="shared" si="101"/>
        <v>0</v>
      </c>
      <c r="CB705" s="205">
        <f t="shared" si="101"/>
        <v>0</v>
      </c>
      <c r="CC705" s="205">
        <f t="shared" si="87"/>
        <v>2534232.9899999998</v>
      </c>
      <c r="CD705" s="101"/>
      <c r="CE705" s="101"/>
      <c r="CF705" s="101"/>
      <c r="CG705" s="101"/>
      <c r="CH705" s="101"/>
      <c r="CI705" s="101"/>
    </row>
    <row r="706" spans="1:87" s="102" customFormat="1">
      <c r="A706" s="148"/>
      <c r="B706" s="322"/>
      <c r="C706" s="306"/>
      <c r="D706" s="103"/>
      <c r="E706" s="103"/>
      <c r="F706" s="328" t="s">
        <v>1400</v>
      </c>
      <c r="G706" s="329" t="s">
        <v>1401</v>
      </c>
      <c r="H706" s="205">
        <f t="shared" ref="H706:BS706" si="105">H594</f>
        <v>0</v>
      </c>
      <c r="I706" s="205">
        <f t="shared" si="105"/>
        <v>0</v>
      </c>
      <c r="J706" s="205">
        <f t="shared" si="105"/>
        <v>0</v>
      </c>
      <c r="K706" s="205">
        <f t="shared" si="105"/>
        <v>0</v>
      </c>
      <c r="L706" s="205">
        <f t="shared" si="105"/>
        <v>0</v>
      </c>
      <c r="M706" s="205">
        <f t="shared" si="105"/>
        <v>0</v>
      </c>
      <c r="N706" s="205">
        <f t="shared" si="105"/>
        <v>0</v>
      </c>
      <c r="O706" s="205">
        <f t="shared" si="105"/>
        <v>0</v>
      </c>
      <c r="P706" s="205">
        <f t="shared" si="105"/>
        <v>0</v>
      </c>
      <c r="Q706" s="205">
        <f t="shared" si="105"/>
        <v>0</v>
      </c>
      <c r="R706" s="205">
        <f t="shared" si="105"/>
        <v>0</v>
      </c>
      <c r="S706" s="205">
        <f t="shared" si="105"/>
        <v>0</v>
      </c>
      <c r="T706" s="205">
        <f t="shared" si="105"/>
        <v>0</v>
      </c>
      <c r="U706" s="205">
        <f t="shared" si="105"/>
        <v>0</v>
      </c>
      <c r="V706" s="205">
        <f t="shared" si="105"/>
        <v>0</v>
      </c>
      <c r="W706" s="205">
        <f t="shared" si="105"/>
        <v>0</v>
      </c>
      <c r="X706" s="205">
        <f t="shared" si="105"/>
        <v>0</v>
      </c>
      <c r="Y706" s="205">
        <f t="shared" si="105"/>
        <v>0</v>
      </c>
      <c r="Z706" s="205">
        <f t="shared" si="105"/>
        <v>0</v>
      </c>
      <c r="AA706" s="205">
        <f t="shared" si="105"/>
        <v>0</v>
      </c>
      <c r="AB706" s="205">
        <f t="shared" si="105"/>
        <v>0</v>
      </c>
      <c r="AC706" s="205">
        <f t="shared" si="105"/>
        <v>0</v>
      </c>
      <c r="AD706" s="205">
        <f t="shared" si="105"/>
        <v>0</v>
      </c>
      <c r="AE706" s="205">
        <f t="shared" si="105"/>
        <v>0</v>
      </c>
      <c r="AF706" s="205">
        <f t="shared" si="105"/>
        <v>0</v>
      </c>
      <c r="AG706" s="205">
        <f t="shared" si="105"/>
        <v>0</v>
      </c>
      <c r="AH706" s="205">
        <f t="shared" si="105"/>
        <v>0</v>
      </c>
      <c r="AI706" s="205">
        <f t="shared" si="105"/>
        <v>0</v>
      </c>
      <c r="AJ706" s="205">
        <f t="shared" si="105"/>
        <v>0</v>
      </c>
      <c r="AK706" s="205">
        <f t="shared" si="105"/>
        <v>0</v>
      </c>
      <c r="AL706" s="205">
        <f t="shared" si="105"/>
        <v>0</v>
      </c>
      <c r="AM706" s="205">
        <f t="shared" si="105"/>
        <v>0</v>
      </c>
      <c r="AN706" s="205">
        <f t="shared" si="105"/>
        <v>0</v>
      </c>
      <c r="AO706" s="205">
        <f t="shared" si="105"/>
        <v>0</v>
      </c>
      <c r="AP706" s="205">
        <f t="shared" si="105"/>
        <v>0</v>
      </c>
      <c r="AQ706" s="205">
        <f t="shared" si="105"/>
        <v>0</v>
      </c>
      <c r="AR706" s="205">
        <f t="shared" si="105"/>
        <v>0</v>
      </c>
      <c r="AS706" s="205">
        <f t="shared" si="105"/>
        <v>0</v>
      </c>
      <c r="AT706" s="205">
        <f t="shared" si="105"/>
        <v>0</v>
      </c>
      <c r="AU706" s="205">
        <f t="shared" si="105"/>
        <v>0</v>
      </c>
      <c r="AV706" s="205">
        <f t="shared" si="105"/>
        <v>0</v>
      </c>
      <c r="AW706" s="205">
        <f t="shared" si="105"/>
        <v>0</v>
      </c>
      <c r="AX706" s="205">
        <f t="shared" si="105"/>
        <v>0</v>
      </c>
      <c r="AY706" s="205">
        <f t="shared" si="105"/>
        <v>0</v>
      </c>
      <c r="AZ706" s="205">
        <f t="shared" si="105"/>
        <v>0</v>
      </c>
      <c r="BA706" s="205">
        <f t="shared" si="105"/>
        <v>0</v>
      </c>
      <c r="BB706" s="205">
        <f t="shared" si="105"/>
        <v>0</v>
      </c>
      <c r="BC706" s="205">
        <f t="shared" si="105"/>
        <v>0</v>
      </c>
      <c r="BD706" s="205">
        <f t="shared" si="105"/>
        <v>0</v>
      </c>
      <c r="BE706" s="205">
        <f t="shared" si="105"/>
        <v>0</v>
      </c>
      <c r="BF706" s="205">
        <f t="shared" si="105"/>
        <v>0</v>
      </c>
      <c r="BG706" s="205">
        <f t="shared" si="105"/>
        <v>0</v>
      </c>
      <c r="BH706" s="205">
        <f t="shared" si="105"/>
        <v>0</v>
      </c>
      <c r="BI706" s="205">
        <f t="shared" si="105"/>
        <v>0</v>
      </c>
      <c r="BJ706" s="205">
        <f t="shared" si="105"/>
        <v>0</v>
      </c>
      <c r="BK706" s="205">
        <f t="shared" si="105"/>
        <v>0</v>
      </c>
      <c r="BL706" s="205">
        <f t="shared" si="105"/>
        <v>0</v>
      </c>
      <c r="BM706" s="205">
        <f t="shared" si="105"/>
        <v>0</v>
      </c>
      <c r="BN706" s="205">
        <f t="shared" si="105"/>
        <v>0</v>
      </c>
      <c r="BO706" s="205">
        <f t="shared" si="105"/>
        <v>0</v>
      </c>
      <c r="BP706" s="205">
        <f t="shared" si="105"/>
        <v>0</v>
      </c>
      <c r="BQ706" s="205">
        <f t="shared" si="105"/>
        <v>0</v>
      </c>
      <c r="BR706" s="205">
        <f t="shared" si="105"/>
        <v>0</v>
      </c>
      <c r="BS706" s="205">
        <f t="shared" si="105"/>
        <v>0</v>
      </c>
      <c r="BT706" s="205">
        <f t="shared" si="104"/>
        <v>0</v>
      </c>
      <c r="BU706" s="205">
        <f t="shared" si="101"/>
        <v>0</v>
      </c>
      <c r="BV706" s="205">
        <f t="shared" si="101"/>
        <v>0</v>
      </c>
      <c r="BW706" s="205">
        <f t="shared" si="101"/>
        <v>0</v>
      </c>
      <c r="BX706" s="205">
        <f t="shared" si="101"/>
        <v>0</v>
      </c>
      <c r="BY706" s="205">
        <f t="shared" si="101"/>
        <v>0</v>
      </c>
      <c r="BZ706" s="205">
        <f t="shared" si="101"/>
        <v>0</v>
      </c>
      <c r="CA706" s="205">
        <f t="shared" si="101"/>
        <v>0</v>
      </c>
      <c r="CB706" s="205">
        <f t="shared" si="101"/>
        <v>0</v>
      </c>
      <c r="CC706" s="205">
        <f t="shared" si="87"/>
        <v>0</v>
      </c>
      <c r="CD706" s="101"/>
      <c r="CE706" s="101"/>
      <c r="CF706" s="101"/>
      <c r="CG706" s="101"/>
      <c r="CH706" s="101"/>
      <c r="CI706" s="101"/>
    </row>
    <row r="707" spans="1:87" s="102" customFormat="1">
      <c r="A707" s="148"/>
      <c r="B707" s="322"/>
      <c r="C707" s="306"/>
      <c r="D707" s="103"/>
      <c r="E707" s="103"/>
      <c r="F707" s="328" t="s">
        <v>1408</v>
      </c>
      <c r="G707" s="337" t="s">
        <v>1409</v>
      </c>
      <c r="H707" s="205">
        <f t="shared" ref="H707:BS710" si="106">H598</f>
        <v>21932102.25</v>
      </c>
      <c r="I707" s="205">
        <f t="shared" si="106"/>
        <v>0</v>
      </c>
      <c r="J707" s="205">
        <f t="shared" si="106"/>
        <v>0</v>
      </c>
      <c r="K707" s="205">
        <f t="shared" si="106"/>
        <v>0</v>
      </c>
      <c r="L707" s="205">
        <f t="shared" si="106"/>
        <v>0</v>
      </c>
      <c r="M707" s="205">
        <f t="shared" si="106"/>
        <v>0</v>
      </c>
      <c r="N707" s="205">
        <f t="shared" si="106"/>
        <v>0</v>
      </c>
      <c r="O707" s="205">
        <f t="shared" si="106"/>
        <v>0</v>
      </c>
      <c r="P707" s="205">
        <f t="shared" si="106"/>
        <v>0</v>
      </c>
      <c r="Q707" s="205">
        <f t="shared" si="106"/>
        <v>0</v>
      </c>
      <c r="R707" s="205">
        <f t="shared" si="106"/>
        <v>0</v>
      </c>
      <c r="S707" s="205">
        <f t="shared" si="106"/>
        <v>0</v>
      </c>
      <c r="T707" s="205">
        <f t="shared" si="106"/>
        <v>0</v>
      </c>
      <c r="U707" s="205">
        <f t="shared" si="106"/>
        <v>0</v>
      </c>
      <c r="V707" s="205">
        <f t="shared" si="106"/>
        <v>0</v>
      </c>
      <c r="W707" s="205">
        <f t="shared" si="106"/>
        <v>0</v>
      </c>
      <c r="X707" s="205">
        <f t="shared" si="106"/>
        <v>0</v>
      </c>
      <c r="Y707" s="205">
        <f t="shared" si="106"/>
        <v>0</v>
      </c>
      <c r="Z707" s="205">
        <f t="shared" si="106"/>
        <v>0</v>
      </c>
      <c r="AA707" s="205">
        <f t="shared" si="106"/>
        <v>0</v>
      </c>
      <c r="AB707" s="205">
        <f t="shared" si="106"/>
        <v>0</v>
      </c>
      <c r="AC707" s="205">
        <f t="shared" si="106"/>
        <v>0</v>
      </c>
      <c r="AD707" s="205">
        <f t="shared" si="106"/>
        <v>0</v>
      </c>
      <c r="AE707" s="205">
        <f t="shared" si="106"/>
        <v>0</v>
      </c>
      <c r="AF707" s="205">
        <f t="shared" si="106"/>
        <v>0</v>
      </c>
      <c r="AG707" s="205">
        <f t="shared" si="106"/>
        <v>0</v>
      </c>
      <c r="AH707" s="205">
        <f t="shared" si="106"/>
        <v>0</v>
      </c>
      <c r="AI707" s="205">
        <f t="shared" si="106"/>
        <v>0</v>
      </c>
      <c r="AJ707" s="205">
        <f t="shared" si="106"/>
        <v>0</v>
      </c>
      <c r="AK707" s="205">
        <f t="shared" si="106"/>
        <v>0</v>
      </c>
      <c r="AL707" s="205">
        <f t="shared" si="106"/>
        <v>0</v>
      </c>
      <c r="AM707" s="205">
        <f t="shared" si="106"/>
        <v>0</v>
      </c>
      <c r="AN707" s="205">
        <f t="shared" si="106"/>
        <v>0</v>
      </c>
      <c r="AO707" s="205">
        <f t="shared" si="106"/>
        <v>0</v>
      </c>
      <c r="AP707" s="205">
        <f t="shared" si="106"/>
        <v>0</v>
      </c>
      <c r="AQ707" s="205">
        <f t="shared" si="106"/>
        <v>0</v>
      </c>
      <c r="AR707" s="205">
        <f t="shared" si="106"/>
        <v>0</v>
      </c>
      <c r="AS707" s="205">
        <f t="shared" si="106"/>
        <v>0</v>
      </c>
      <c r="AT707" s="205">
        <f t="shared" si="106"/>
        <v>0</v>
      </c>
      <c r="AU707" s="205">
        <f t="shared" si="106"/>
        <v>0</v>
      </c>
      <c r="AV707" s="205">
        <f t="shared" si="106"/>
        <v>0</v>
      </c>
      <c r="AW707" s="205">
        <f t="shared" si="106"/>
        <v>0</v>
      </c>
      <c r="AX707" s="205">
        <f t="shared" si="106"/>
        <v>0</v>
      </c>
      <c r="AY707" s="205">
        <f t="shared" si="106"/>
        <v>0</v>
      </c>
      <c r="AZ707" s="205">
        <f t="shared" si="106"/>
        <v>0</v>
      </c>
      <c r="BA707" s="205">
        <f t="shared" si="106"/>
        <v>0</v>
      </c>
      <c r="BB707" s="205">
        <f t="shared" si="106"/>
        <v>0</v>
      </c>
      <c r="BC707" s="205">
        <f t="shared" si="106"/>
        <v>0</v>
      </c>
      <c r="BD707" s="205">
        <f t="shared" si="106"/>
        <v>0</v>
      </c>
      <c r="BE707" s="205">
        <f t="shared" si="106"/>
        <v>0</v>
      </c>
      <c r="BF707" s="205">
        <f t="shared" si="106"/>
        <v>0</v>
      </c>
      <c r="BG707" s="205">
        <f t="shared" si="106"/>
        <v>0</v>
      </c>
      <c r="BH707" s="205">
        <f t="shared" si="106"/>
        <v>0</v>
      </c>
      <c r="BI707" s="205">
        <f t="shared" si="106"/>
        <v>0</v>
      </c>
      <c r="BJ707" s="205">
        <f t="shared" si="106"/>
        <v>0</v>
      </c>
      <c r="BK707" s="205">
        <f t="shared" si="106"/>
        <v>0</v>
      </c>
      <c r="BL707" s="205">
        <f t="shared" si="106"/>
        <v>0</v>
      </c>
      <c r="BM707" s="205">
        <f t="shared" si="106"/>
        <v>0</v>
      </c>
      <c r="BN707" s="205">
        <f t="shared" si="106"/>
        <v>0</v>
      </c>
      <c r="BO707" s="205">
        <f t="shared" si="106"/>
        <v>0</v>
      </c>
      <c r="BP707" s="205">
        <f t="shared" si="106"/>
        <v>0</v>
      </c>
      <c r="BQ707" s="205">
        <f t="shared" si="106"/>
        <v>0</v>
      </c>
      <c r="BR707" s="205">
        <f t="shared" si="106"/>
        <v>0</v>
      </c>
      <c r="BS707" s="205">
        <f t="shared" si="106"/>
        <v>0</v>
      </c>
      <c r="BT707" s="205">
        <f t="shared" ref="BT707:CB722" si="107">BT598</f>
        <v>0</v>
      </c>
      <c r="BU707" s="205">
        <f t="shared" si="107"/>
        <v>0</v>
      </c>
      <c r="BV707" s="205">
        <f t="shared" si="107"/>
        <v>0</v>
      </c>
      <c r="BW707" s="205">
        <f t="shared" si="107"/>
        <v>0</v>
      </c>
      <c r="BX707" s="205">
        <f t="shared" si="107"/>
        <v>0</v>
      </c>
      <c r="BY707" s="205">
        <f t="shared" si="107"/>
        <v>0</v>
      </c>
      <c r="BZ707" s="205">
        <f t="shared" si="107"/>
        <v>0</v>
      </c>
      <c r="CA707" s="205">
        <f t="shared" si="107"/>
        <v>0</v>
      </c>
      <c r="CB707" s="205">
        <f t="shared" si="107"/>
        <v>0</v>
      </c>
      <c r="CC707" s="205">
        <f t="shared" si="87"/>
        <v>21932102.25</v>
      </c>
      <c r="CD707" s="101"/>
      <c r="CE707" s="101"/>
      <c r="CF707" s="101"/>
      <c r="CG707" s="101"/>
      <c r="CH707" s="101"/>
      <c r="CI707" s="101"/>
    </row>
    <row r="708" spans="1:87" s="102" customFormat="1">
      <c r="A708" s="148"/>
      <c r="B708" s="322"/>
      <c r="C708" s="306"/>
      <c r="D708" s="103"/>
      <c r="E708" s="103"/>
      <c r="F708" s="328" t="s">
        <v>1410</v>
      </c>
      <c r="G708" s="337" t="s">
        <v>1411</v>
      </c>
      <c r="H708" s="205">
        <f t="shared" si="106"/>
        <v>0</v>
      </c>
      <c r="I708" s="205">
        <f t="shared" si="106"/>
        <v>0</v>
      </c>
      <c r="J708" s="205">
        <f t="shared" si="106"/>
        <v>0</v>
      </c>
      <c r="K708" s="205">
        <f t="shared" si="106"/>
        <v>0</v>
      </c>
      <c r="L708" s="205">
        <f t="shared" si="106"/>
        <v>0</v>
      </c>
      <c r="M708" s="205">
        <f t="shared" si="106"/>
        <v>0</v>
      </c>
      <c r="N708" s="205">
        <f t="shared" si="106"/>
        <v>0</v>
      </c>
      <c r="O708" s="205">
        <f t="shared" si="106"/>
        <v>0</v>
      </c>
      <c r="P708" s="205">
        <f t="shared" si="106"/>
        <v>0</v>
      </c>
      <c r="Q708" s="205">
        <f t="shared" si="106"/>
        <v>0</v>
      </c>
      <c r="R708" s="205">
        <f t="shared" si="106"/>
        <v>0</v>
      </c>
      <c r="S708" s="205">
        <f t="shared" si="106"/>
        <v>0</v>
      </c>
      <c r="T708" s="205">
        <f t="shared" si="106"/>
        <v>0</v>
      </c>
      <c r="U708" s="205">
        <f t="shared" si="106"/>
        <v>0</v>
      </c>
      <c r="V708" s="205">
        <f t="shared" si="106"/>
        <v>0</v>
      </c>
      <c r="W708" s="205">
        <f t="shared" si="106"/>
        <v>0</v>
      </c>
      <c r="X708" s="205">
        <f t="shared" si="106"/>
        <v>0</v>
      </c>
      <c r="Y708" s="205">
        <f t="shared" si="106"/>
        <v>0</v>
      </c>
      <c r="Z708" s="205">
        <f t="shared" si="106"/>
        <v>0</v>
      </c>
      <c r="AA708" s="205">
        <f t="shared" si="106"/>
        <v>0</v>
      </c>
      <c r="AB708" s="205">
        <f t="shared" si="106"/>
        <v>0</v>
      </c>
      <c r="AC708" s="205">
        <f t="shared" si="106"/>
        <v>0</v>
      </c>
      <c r="AD708" s="205">
        <f t="shared" si="106"/>
        <v>0</v>
      </c>
      <c r="AE708" s="205">
        <f t="shared" si="106"/>
        <v>0</v>
      </c>
      <c r="AF708" s="205">
        <f t="shared" si="106"/>
        <v>0</v>
      </c>
      <c r="AG708" s="205">
        <f t="shared" si="106"/>
        <v>0</v>
      </c>
      <c r="AH708" s="205">
        <f t="shared" si="106"/>
        <v>0</v>
      </c>
      <c r="AI708" s="205">
        <f t="shared" si="106"/>
        <v>0</v>
      </c>
      <c r="AJ708" s="205">
        <f t="shared" si="106"/>
        <v>0</v>
      </c>
      <c r="AK708" s="205">
        <f t="shared" si="106"/>
        <v>0</v>
      </c>
      <c r="AL708" s="205">
        <f t="shared" si="106"/>
        <v>0</v>
      </c>
      <c r="AM708" s="205">
        <f t="shared" si="106"/>
        <v>0</v>
      </c>
      <c r="AN708" s="205">
        <f t="shared" si="106"/>
        <v>0</v>
      </c>
      <c r="AO708" s="205">
        <f t="shared" si="106"/>
        <v>0</v>
      </c>
      <c r="AP708" s="205">
        <f t="shared" si="106"/>
        <v>0</v>
      </c>
      <c r="AQ708" s="205">
        <f t="shared" si="106"/>
        <v>0</v>
      </c>
      <c r="AR708" s="205">
        <f t="shared" si="106"/>
        <v>0</v>
      </c>
      <c r="AS708" s="205">
        <f t="shared" si="106"/>
        <v>0</v>
      </c>
      <c r="AT708" s="205">
        <f t="shared" si="106"/>
        <v>0</v>
      </c>
      <c r="AU708" s="205">
        <f t="shared" si="106"/>
        <v>0</v>
      </c>
      <c r="AV708" s="205">
        <f t="shared" si="106"/>
        <v>0</v>
      </c>
      <c r="AW708" s="205">
        <f t="shared" si="106"/>
        <v>0</v>
      </c>
      <c r="AX708" s="205">
        <f t="shared" si="106"/>
        <v>0</v>
      </c>
      <c r="AY708" s="205">
        <f t="shared" si="106"/>
        <v>0</v>
      </c>
      <c r="AZ708" s="205">
        <f t="shared" si="106"/>
        <v>0</v>
      </c>
      <c r="BA708" s="205">
        <f t="shared" si="106"/>
        <v>0</v>
      </c>
      <c r="BB708" s="205">
        <f t="shared" si="106"/>
        <v>0</v>
      </c>
      <c r="BC708" s="205">
        <f t="shared" si="106"/>
        <v>0</v>
      </c>
      <c r="BD708" s="205">
        <f t="shared" si="106"/>
        <v>0</v>
      </c>
      <c r="BE708" s="205">
        <f t="shared" si="106"/>
        <v>0</v>
      </c>
      <c r="BF708" s="205">
        <f t="shared" si="106"/>
        <v>0</v>
      </c>
      <c r="BG708" s="205">
        <f t="shared" si="106"/>
        <v>0</v>
      </c>
      <c r="BH708" s="205">
        <f t="shared" si="106"/>
        <v>0</v>
      </c>
      <c r="BI708" s="205">
        <f t="shared" si="106"/>
        <v>0</v>
      </c>
      <c r="BJ708" s="205">
        <f t="shared" si="106"/>
        <v>0</v>
      </c>
      <c r="BK708" s="205">
        <f t="shared" si="106"/>
        <v>0</v>
      </c>
      <c r="BL708" s="205">
        <f t="shared" si="106"/>
        <v>0</v>
      </c>
      <c r="BM708" s="205">
        <f t="shared" si="106"/>
        <v>0</v>
      </c>
      <c r="BN708" s="205">
        <f t="shared" si="106"/>
        <v>0</v>
      </c>
      <c r="BO708" s="205">
        <f t="shared" si="106"/>
        <v>0</v>
      </c>
      <c r="BP708" s="205">
        <f t="shared" si="106"/>
        <v>0</v>
      </c>
      <c r="BQ708" s="205">
        <f t="shared" si="106"/>
        <v>0</v>
      </c>
      <c r="BR708" s="205">
        <f t="shared" si="106"/>
        <v>0</v>
      </c>
      <c r="BS708" s="205">
        <f t="shared" si="106"/>
        <v>0</v>
      </c>
      <c r="BT708" s="205">
        <f t="shared" si="107"/>
        <v>0</v>
      </c>
      <c r="BU708" s="205">
        <f t="shared" si="107"/>
        <v>0</v>
      </c>
      <c r="BV708" s="205">
        <f t="shared" si="107"/>
        <v>0</v>
      </c>
      <c r="BW708" s="205">
        <f t="shared" si="107"/>
        <v>0</v>
      </c>
      <c r="BX708" s="205">
        <f t="shared" si="107"/>
        <v>0</v>
      </c>
      <c r="BY708" s="205">
        <f t="shared" si="107"/>
        <v>0</v>
      </c>
      <c r="BZ708" s="205">
        <f t="shared" si="107"/>
        <v>0</v>
      </c>
      <c r="CA708" s="205">
        <f t="shared" si="107"/>
        <v>0</v>
      </c>
      <c r="CB708" s="205">
        <f t="shared" si="107"/>
        <v>0</v>
      </c>
      <c r="CC708" s="205">
        <f t="shared" si="87"/>
        <v>0</v>
      </c>
      <c r="CD708" s="101"/>
      <c r="CE708" s="101"/>
      <c r="CF708" s="101"/>
      <c r="CG708" s="101"/>
      <c r="CH708" s="101"/>
      <c r="CI708" s="101"/>
    </row>
    <row r="709" spans="1:87" s="102" customFormat="1" ht="21" customHeight="1">
      <c r="A709" s="148"/>
      <c r="B709" s="322"/>
      <c r="C709" s="306"/>
      <c r="D709" s="103"/>
      <c r="E709" s="103"/>
      <c r="F709" s="328" t="s">
        <v>1412</v>
      </c>
      <c r="G709" s="337" t="s">
        <v>1413</v>
      </c>
      <c r="H709" s="205">
        <f t="shared" si="106"/>
        <v>0</v>
      </c>
      <c r="I709" s="205">
        <f t="shared" si="106"/>
        <v>0</v>
      </c>
      <c r="J709" s="205">
        <f t="shared" si="106"/>
        <v>0</v>
      </c>
      <c r="K709" s="205">
        <f t="shared" si="106"/>
        <v>0</v>
      </c>
      <c r="L709" s="205">
        <f t="shared" si="106"/>
        <v>0</v>
      </c>
      <c r="M709" s="205">
        <f t="shared" si="106"/>
        <v>0</v>
      </c>
      <c r="N709" s="205">
        <f t="shared" si="106"/>
        <v>0</v>
      </c>
      <c r="O709" s="205">
        <f t="shared" si="106"/>
        <v>0</v>
      </c>
      <c r="P709" s="205">
        <f t="shared" si="106"/>
        <v>0</v>
      </c>
      <c r="Q709" s="205">
        <f t="shared" si="106"/>
        <v>0</v>
      </c>
      <c r="R709" s="205">
        <f t="shared" si="106"/>
        <v>0</v>
      </c>
      <c r="S709" s="205">
        <f t="shared" si="106"/>
        <v>0</v>
      </c>
      <c r="T709" s="205">
        <f t="shared" si="106"/>
        <v>0</v>
      </c>
      <c r="U709" s="205">
        <f t="shared" si="106"/>
        <v>0</v>
      </c>
      <c r="V709" s="205">
        <f t="shared" si="106"/>
        <v>0</v>
      </c>
      <c r="W709" s="205">
        <f t="shared" si="106"/>
        <v>0</v>
      </c>
      <c r="X709" s="205">
        <f t="shared" si="106"/>
        <v>0</v>
      </c>
      <c r="Y709" s="205">
        <f t="shared" si="106"/>
        <v>0</v>
      </c>
      <c r="Z709" s="205">
        <f t="shared" si="106"/>
        <v>0</v>
      </c>
      <c r="AA709" s="205">
        <f t="shared" si="106"/>
        <v>0</v>
      </c>
      <c r="AB709" s="205">
        <f t="shared" si="106"/>
        <v>0</v>
      </c>
      <c r="AC709" s="205">
        <f t="shared" si="106"/>
        <v>0</v>
      </c>
      <c r="AD709" s="205">
        <f t="shared" si="106"/>
        <v>0</v>
      </c>
      <c r="AE709" s="205">
        <f t="shared" si="106"/>
        <v>0</v>
      </c>
      <c r="AF709" s="205">
        <f t="shared" si="106"/>
        <v>0</v>
      </c>
      <c r="AG709" s="205">
        <f t="shared" si="106"/>
        <v>0</v>
      </c>
      <c r="AH709" s="205">
        <f t="shared" si="106"/>
        <v>0</v>
      </c>
      <c r="AI709" s="205">
        <f t="shared" si="106"/>
        <v>0</v>
      </c>
      <c r="AJ709" s="205">
        <f t="shared" si="106"/>
        <v>0</v>
      </c>
      <c r="AK709" s="205">
        <f t="shared" si="106"/>
        <v>0</v>
      </c>
      <c r="AL709" s="205">
        <f t="shared" si="106"/>
        <v>0</v>
      </c>
      <c r="AM709" s="205">
        <f t="shared" si="106"/>
        <v>0</v>
      </c>
      <c r="AN709" s="205">
        <f t="shared" si="106"/>
        <v>0</v>
      </c>
      <c r="AO709" s="205">
        <f t="shared" si="106"/>
        <v>0</v>
      </c>
      <c r="AP709" s="205">
        <f t="shared" si="106"/>
        <v>0</v>
      </c>
      <c r="AQ709" s="205">
        <f t="shared" si="106"/>
        <v>0</v>
      </c>
      <c r="AR709" s="205">
        <f t="shared" si="106"/>
        <v>0</v>
      </c>
      <c r="AS709" s="205">
        <f t="shared" si="106"/>
        <v>0</v>
      </c>
      <c r="AT709" s="205">
        <f t="shared" si="106"/>
        <v>0</v>
      </c>
      <c r="AU709" s="205">
        <f t="shared" si="106"/>
        <v>0</v>
      </c>
      <c r="AV709" s="205">
        <f t="shared" si="106"/>
        <v>0</v>
      </c>
      <c r="AW709" s="205">
        <f t="shared" si="106"/>
        <v>0</v>
      </c>
      <c r="AX709" s="205">
        <f t="shared" si="106"/>
        <v>87870</v>
      </c>
      <c r="AY709" s="205">
        <f t="shared" si="106"/>
        <v>0</v>
      </c>
      <c r="AZ709" s="205">
        <f t="shared" si="106"/>
        <v>0</v>
      </c>
      <c r="BA709" s="205">
        <f t="shared" si="106"/>
        <v>0</v>
      </c>
      <c r="BB709" s="205">
        <f t="shared" si="106"/>
        <v>0</v>
      </c>
      <c r="BC709" s="205">
        <f t="shared" si="106"/>
        <v>0</v>
      </c>
      <c r="BD709" s="205">
        <f t="shared" si="106"/>
        <v>0</v>
      </c>
      <c r="BE709" s="205">
        <f t="shared" si="106"/>
        <v>0</v>
      </c>
      <c r="BF709" s="205">
        <f t="shared" si="106"/>
        <v>0</v>
      </c>
      <c r="BG709" s="205">
        <f t="shared" si="106"/>
        <v>0</v>
      </c>
      <c r="BH709" s="205">
        <f t="shared" si="106"/>
        <v>0</v>
      </c>
      <c r="BI709" s="205">
        <f t="shared" si="106"/>
        <v>0</v>
      </c>
      <c r="BJ709" s="205">
        <f t="shared" si="106"/>
        <v>0</v>
      </c>
      <c r="BK709" s="205">
        <f t="shared" si="106"/>
        <v>0</v>
      </c>
      <c r="BL709" s="205">
        <f t="shared" si="106"/>
        <v>0</v>
      </c>
      <c r="BM709" s="205">
        <f t="shared" si="106"/>
        <v>0</v>
      </c>
      <c r="BN709" s="205">
        <f t="shared" si="106"/>
        <v>0</v>
      </c>
      <c r="BO709" s="205">
        <f t="shared" si="106"/>
        <v>0</v>
      </c>
      <c r="BP709" s="205">
        <f t="shared" si="106"/>
        <v>0</v>
      </c>
      <c r="BQ709" s="205">
        <f t="shared" si="106"/>
        <v>0</v>
      </c>
      <c r="BR709" s="205">
        <f t="shared" si="106"/>
        <v>0</v>
      </c>
      <c r="BS709" s="205">
        <f t="shared" si="106"/>
        <v>0</v>
      </c>
      <c r="BT709" s="205">
        <f t="shared" si="107"/>
        <v>0</v>
      </c>
      <c r="BU709" s="205">
        <f t="shared" si="107"/>
        <v>0</v>
      </c>
      <c r="BV709" s="205">
        <f t="shared" si="107"/>
        <v>0</v>
      </c>
      <c r="BW709" s="205">
        <f t="shared" si="107"/>
        <v>0</v>
      </c>
      <c r="BX709" s="205">
        <f t="shared" si="107"/>
        <v>0</v>
      </c>
      <c r="BY709" s="205">
        <f t="shared" si="107"/>
        <v>0</v>
      </c>
      <c r="BZ709" s="205">
        <f t="shared" si="107"/>
        <v>0</v>
      </c>
      <c r="CA709" s="205">
        <f t="shared" si="107"/>
        <v>0</v>
      </c>
      <c r="CB709" s="205">
        <f t="shared" si="107"/>
        <v>0</v>
      </c>
      <c r="CC709" s="205">
        <f t="shared" si="87"/>
        <v>87870</v>
      </c>
      <c r="CD709" s="101"/>
      <c r="CE709" s="101"/>
      <c r="CF709" s="101"/>
      <c r="CG709" s="101"/>
      <c r="CH709" s="101"/>
      <c r="CI709" s="101"/>
    </row>
    <row r="710" spans="1:87" s="102" customFormat="1">
      <c r="A710" s="148"/>
      <c r="B710" s="322"/>
      <c r="C710" s="306"/>
      <c r="D710" s="103"/>
      <c r="E710" s="103"/>
      <c r="F710" s="328" t="s">
        <v>1414</v>
      </c>
      <c r="G710" s="337" t="s">
        <v>1415</v>
      </c>
      <c r="H710" s="205">
        <f t="shared" si="106"/>
        <v>0</v>
      </c>
      <c r="I710" s="205">
        <f t="shared" si="106"/>
        <v>0</v>
      </c>
      <c r="J710" s="205">
        <f t="shared" si="106"/>
        <v>0</v>
      </c>
      <c r="K710" s="205">
        <f t="shared" si="106"/>
        <v>0</v>
      </c>
      <c r="L710" s="205">
        <f t="shared" si="106"/>
        <v>0</v>
      </c>
      <c r="M710" s="205">
        <f t="shared" si="106"/>
        <v>0</v>
      </c>
      <c r="N710" s="205">
        <f t="shared" si="106"/>
        <v>0</v>
      </c>
      <c r="O710" s="205">
        <f t="shared" si="106"/>
        <v>0</v>
      </c>
      <c r="P710" s="205">
        <f t="shared" si="106"/>
        <v>0</v>
      </c>
      <c r="Q710" s="205">
        <f t="shared" si="106"/>
        <v>0</v>
      </c>
      <c r="R710" s="205">
        <f t="shared" si="106"/>
        <v>0</v>
      </c>
      <c r="S710" s="205">
        <f t="shared" si="106"/>
        <v>0</v>
      </c>
      <c r="T710" s="205">
        <f t="shared" si="106"/>
        <v>0</v>
      </c>
      <c r="U710" s="205">
        <f t="shared" si="106"/>
        <v>0</v>
      </c>
      <c r="V710" s="205">
        <f t="shared" si="106"/>
        <v>0</v>
      </c>
      <c r="W710" s="205">
        <f t="shared" si="106"/>
        <v>0</v>
      </c>
      <c r="X710" s="205">
        <f t="shared" si="106"/>
        <v>0</v>
      </c>
      <c r="Y710" s="205">
        <f t="shared" si="106"/>
        <v>0</v>
      </c>
      <c r="Z710" s="205">
        <f t="shared" si="106"/>
        <v>0</v>
      </c>
      <c r="AA710" s="205">
        <f t="shared" si="106"/>
        <v>0</v>
      </c>
      <c r="AB710" s="205">
        <f t="shared" si="106"/>
        <v>0</v>
      </c>
      <c r="AC710" s="205">
        <f t="shared" si="106"/>
        <v>0</v>
      </c>
      <c r="AD710" s="205">
        <f t="shared" si="106"/>
        <v>0</v>
      </c>
      <c r="AE710" s="205">
        <f t="shared" si="106"/>
        <v>0</v>
      </c>
      <c r="AF710" s="205">
        <f t="shared" si="106"/>
        <v>0</v>
      </c>
      <c r="AG710" s="205">
        <f t="shared" si="106"/>
        <v>0</v>
      </c>
      <c r="AH710" s="205">
        <f t="shared" si="106"/>
        <v>0</v>
      </c>
      <c r="AI710" s="205">
        <f t="shared" si="106"/>
        <v>0</v>
      </c>
      <c r="AJ710" s="205">
        <f t="shared" si="106"/>
        <v>0</v>
      </c>
      <c r="AK710" s="205">
        <f t="shared" si="106"/>
        <v>0</v>
      </c>
      <c r="AL710" s="205">
        <f t="shared" si="106"/>
        <v>0</v>
      </c>
      <c r="AM710" s="205">
        <f t="shared" si="106"/>
        <v>0</v>
      </c>
      <c r="AN710" s="205">
        <f t="shared" si="106"/>
        <v>0</v>
      </c>
      <c r="AO710" s="205">
        <f t="shared" si="106"/>
        <v>0</v>
      </c>
      <c r="AP710" s="205">
        <f t="shared" si="106"/>
        <v>0</v>
      </c>
      <c r="AQ710" s="205">
        <f t="shared" si="106"/>
        <v>0</v>
      </c>
      <c r="AR710" s="205">
        <f t="shared" si="106"/>
        <v>0</v>
      </c>
      <c r="AS710" s="205">
        <f t="shared" si="106"/>
        <v>0</v>
      </c>
      <c r="AT710" s="205">
        <f t="shared" si="106"/>
        <v>0</v>
      </c>
      <c r="AU710" s="205">
        <f t="shared" si="106"/>
        <v>0</v>
      </c>
      <c r="AV710" s="205">
        <f t="shared" si="106"/>
        <v>0</v>
      </c>
      <c r="AW710" s="205">
        <f t="shared" si="106"/>
        <v>0</v>
      </c>
      <c r="AX710" s="205">
        <f t="shared" si="106"/>
        <v>161307</v>
      </c>
      <c r="AY710" s="205">
        <f t="shared" si="106"/>
        <v>0</v>
      </c>
      <c r="AZ710" s="205">
        <f t="shared" si="106"/>
        <v>0</v>
      </c>
      <c r="BA710" s="205">
        <f t="shared" si="106"/>
        <v>0</v>
      </c>
      <c r="BB710" s="205">
        <f t="shared" si="106"/>
        <v>0</v>
      </c>
      <c r="BC710" s="205">
        <f t="shared" si="106"/>
        <v>0</v>
      </c>
      <c r="BD710" s="205">
        <f t="shared" si="106"/>
        <v>0</v>
      </c>
      <c r="BE710" s="205">
        <f t="shared" si="106"/>
        <v>0</v>
      </c>
      <c r="BF710" s="205">
        <f t="shared" si="106"/>
        <v>0</v>
      </c>
      <c r="BG710" s="205">
        <f t="shared" si="106"/>
        <v>0</v>
      </c>
      <c r="BH710" s="205">
        <f t="shared" si="106"/>
        <v>0</v>
      </c>
      <c r="BI710" s="205">
        <f t="shared" si="106"/>
        <v>0</v>
      </c>
      <c r="BJ710" s="205">
        <f t="shared" si="106"/>
        <v>0</v>
      </c>
      <c r="BK710" s="205">
        <f t="shared" si="106"/>
        <v>0</v>
      </c>
      <c r="BL710" s="205">
        <f t="shared" si="106"/>
        <v>0</v>
      </c>
      <c r="BM710" s="205">
        <f t="shared" si="106"/>
        <v>0</v>
      </c>
      <c r="BN710" s="205">
        <f t="shared" si="106"/>
        <v>0</v>
      </c>
      <c r="BO710" s="205">
        <f t="shared" si="106"/>
        <v>0</v>
      </c>
      <c r="BP710" s="205">
        <f t="shared" si="106"/>
        <v>0</v>
      </c>
      <c r="BQ710" s="205">
        <f t="shared" si="106"/>
        <v>0</v>
      </c>
      <c r="BR710" s="205">
        <f t="shared" si="106"/>
        <v>0</v>
      </c>
      <c r="BS710" s="205">
        <f t="shared" ref="BS710:CX710" si="108">BS601</f>
        <v>0</v>
      </c>
      <c r="BT710" s="205">
        <f t="shared" si="107"/>
        <v>0</v>
      </c>
      <c r="BU710" s="205">
        <f t="shared" si="107"/>
        <v>0</v>
      </c>
      <c r="BV710" s="205">
        <f t="shared" si="107"/>
        <v>0</v>
      </c>
      <c r="BW710" s="205">
        <f t="shared" si="107"/>
        <v>0</v>
      </c>
      <c r="BX710" s="205">
        <f t="shared" si="107"/>
        <v>0</v>
      </c>
      <c r="BY710" s="205">
        <f t="shared" si="107"/>
        <v>0</v>
      </c>
      <c r="BZ710" s="205">
        <f t="shared" si="107"/>
        <v>0</v>
      </c>
      <c r="CA710" s="205">
        <f t="shared" si="107"/>
        <v>0</v>
      </c>
      <c r="CB710" s="205">
        <f t="shared" si="107"/>
        <v>0</v>
      </c>
      <c r="CC710" s="205">
        <f t="shared" si="87"/>
        <v>161307</v>
      </c>
      <c r="CD710" s="101"/>
      <c r="CE710" s="101"/>
      <c r="CF710" s="101"/>
      <c r="CG710" s="101"/>
      <c r="CH710" s="101"/>
      <c r="CI710" s="101"/>
    </row>
    <row r="711" spans="1:87" s="102" customFormat="1">
      <c r="A711" s="148"/>
      <c r="B711" s="322"/>
      <c r="C711" s="306"/>
      <c r="D711" s="103"/>
      <c r="E711" s="103"/>
      <c r="F711" s="328" t="s">
        <v>1416</v>
      </c>
      <c r="G711" s="337" t="s">
        <v>1417</v>
      </c>
      <c r="H711" s="205">
        <f t="shared" ref="H711:BS714" si="109">H602</f>
        <v>0</v>
      </c>
      <c r="I711" s="205">
        <f t="shared" si="109"/>
        <v>0</v>
      </c>
      <c r="J711" s="205">
        <f t="shared" si="109"/>
        <v>0</v>
      </c>
      <c r="K711" s="205">
        <f t="shared" si="109"/>
        <v>0</v>
      </c>
      <c r="L711" s="205">
        <f t="shared" si="109"/>
        <v>0</v>
      </c>
      <c r="M711" s="205">
        <f t="shared" si="109"/>
        <v>0</v>
      </c>
      <c r="N711" s="205">
        <f t="shared" si="109"/>
        <v>0</v>
      </c>
      <c r="O711" s="205">
        <f t="shared" si="109"/>
        <v>0</v>
      </c>
      <c r="P711" s="205">
        <f t="shared" si="109"/>
        <v>0</v>
      </c>
      <c r="Q711" s="205">
        <f t="shared" si="109"/>
        <v>0</v>
      </c>
      <c r="R711" s="205">
        <f t="shared" si="109"/>
        <v>0</v>
      </c>
      <c r="S711" s="205">
        <f t="shared" si="109"/>
        <v>0</v>
      </c>
      <c r="T711" s="205">
        <f t="shared" si="109"/>
        <v>0</v>
      </c>
      <c r="U711" s="205">
        <f t="shared" si="109"/>
        <v>0</v>
      </c>
      <c r="V711" s="205">
        <f t="shared" si="109"/>
        <v>0</v>
      </c>
      <c r="W711" s="205">
        <f t="shared" si="109"/>
        <v>4520</v>
      </c>
      <c r="X711" s="205">
        <f t="shared" si="109"/>
        <v>0</v>
      </c>
      <c r="Y711" s="205">
        <f t="shared" si="109"/>
        <v>0</v>
      </c>
      <c r="Z711" s="205">
        <f t="shared" si="109"/>
        <v>0</v>
      </c>
      <c r="AA711" s="205">
        <f t="shared" si="109"/>
        <v>0</v>
      </c>
      <c r="AB711" s="205">
        <f t="shared" si="109"/>
        <v>0</v>
      </c>
      <c r="AC711" s="205">
        <f t="shared" si="109"/>
        <v>0</v>
      </c>
      <c r="AD711" s="205">
        <f t="shared" si="109"/>
        <v>0</v>
      </c>
      <c r="AE711" s="205">
        <f t="shared" si="109"/>
        <v>0</v>
      </c>
      <c r="AF711" s="205">
        <f t="shared" si="109"/>
        <v>0</v>
      </c>
      <c r="AG711" s="205">
        <f t="shared" si="109"/>
        <v>0</v>
      </c>
      <c r="AH711" s="205">
        <f t="shared" si="109"/>
        <v>0</v>
      </c>
      <c r="AI711" s="205">
        <f t="shared" si="109"/>
        <v>0</v>
      </c>
      <c r="AJ711" s="205">
        <f t="shared" si="109"/>
        <v>0</v>
      </c>
      <c r="AK711" s="205">
        <f t="shared" si="109"/>
        <v>0</v>
      </c>
      <c r="AL711" s="205">
        <f t="shared" si="109"/>
        <v>0</v>
      </c>
      <c r="AM711" s="205">
        <f t="shared" si="109"/>
        <v>0</v>
      </c>
      <c r="AN711" s="205">
        <f t="shared" si="109"/>
        <v>0</v>
      </c>
      <c r="AO711" s="205">
        <f t="shared" si="109"/>
        <v>0</v>
      </c>
      <c r="AP711" s="205">
        <f t="shared" si="109"/>
        <v>0</v>
      </c>
      <c r="AQ711" s="205">
        <f t="shared" si="109"/>
        <v>0</v>
      </c>
      <c r="AR711" s="205">
        <f t="shared" si="109"/>
        <v>0</v>
      </c>
      <c r="AS711" s="205">
        <f t="shared" si="109"/>
        <v>0</v>
      </c>
      <c r="AT711" s="205">
        <f t="shared" si="109"/>
        <v>0</v>
      </c>
      <c r="AU711" s="205">
        <f t="shared" si="109"/>
        <v>0</v>
      </c>
      <c r="AV711" s="205">
        <f t="shared" si="109"/>
        <v>0</v>
      </c>
      <c r="AW711" s="205">
        <f t="shared" si="109"/>
        <v>0</v>
      </c>
      <c r="AX711" s="205">
        <f t="shared" si="109"/>
        <v>0</v>
      </c>
      <c r="AY711" s="205">
        <f t="shared" si="109"/>
        <v>0</v>
      </c>
      <c r="AZ711" s="205">
        <f t="shared" si="109"/>
        <v>0</v>
      </c>
      <c r="BA711" s="205">
        <f t="shared" si="109"/>
        <v>0</v>
      </c>
      <c r="BB711" s="205">
        <f t="shared" si="109"/>
        <v>0</v>
      </c>
      <c r="BC711" s="205">
        <f t="shared" si="109"/>
        <v>0</v>
      </c>
      <c r="BD711" s="205">
        <f t="shared" si="109"/>
        <v>0</v>
      </c>
      <c r="BE711" s="205">
        <f t="shared" si="109"/>
        <v>0</v>
      </c>
      <c r="BF711" s="205">
        <f t="shared" si="109"/>
        <v>0</v>
      </c>
      <c r="BG711" s="205">
        <f t="shared" si="109"/>
        <v>0</v>
      </c>
      <c r="BH711" s="205">
        <f t="shared" si="109"/>
        <v>0</v>
      </c>
      <c r="BI711" s="205">
        <f t="shared" si="109"/>
        <v>0</v>
      </c>
      <c r="BJ711" s="205">
        <f t="shared" si="109"/>
        <v>0</v>
      </c>
      <c r="BK711" s="205">
        <f t="shared" si="109"/>
        <v>0</v>
      </c>
      <c r="BL711" s="205">
        <f t="shared" si="109"/>
        <v>0</v>
      </c>
      <c r="BM711" s="205">
        <f t="shared" si="109"/>
        <v>0</v>
      </c>
      <c r="BN711" s="205">
        <f t="shared" si="109"/>
        <v>0</v>
      </c>
      <c r="BO711" s="205">
        <f t="shared" si="109"/>
        <v>0</v>
      </c>
      <c r="BP711" s="205">
        <f t="shared" si="109"/>
        <v>0</v>
      </c>
      <c r="BQ711" s="205">
        <f t="shared" si="109"/>
        <v>0</v>
      </c>
      <c r="BR711" s="205">
        <f t="shared" si="109"/>
        <v>0</v>
      </c>
      <c r="BS711" s="205">
        <f t="shared" si="109"/>
        <v>0</v>
      </c>
      <c r="BT711" s="205">
        <f t="shared" si="107"/>
        <v>0</v>
      </c>
      <c r="BU711" s="205">
        <f t="shared" si="107"/>
        <v>0</v>
      </c>
      <c r="BV711" s="205">
        <f t="shared" si="107"/>
        <v>0</v>
      </c>
      <c r="BW711" s="205">
        <f t="shared" si="107"/>
        <v>0</v>
      </c>
      <c r="BX711" s="205">
        <f t="shared" si="107"/>
        <v>0</v>
      </c>
      <c r="BY711" s="205">
        <f t="shared" si="107"/>
        <v>0</v>
      </c>
      <c r="BZ711" s="205">
        <f t="shared" si="107"/>
        <v>0</v>
      </c>
      <c r="CA711" s="205">
        <f t="shared" si="107"/>
        <v>0</v>
      </c>
      <c r="CB711" s="205">
        <f t="shared" si="107"/>
        <v>0</v>
      </c>
      <c r="CC711" s="205">
        <f t="shared" si="87"/>
        <v>4520</v>
      </c>
      <c r="CD711" s="101"/>
      <c r="CE711" s="101"/>
      <c r="CF711" s="101"/>
      <c r="CG711" s="101"/>
      <c r="CH711" s="101"/>
      <c r="CI711" s="101"/>
    </row>
    <row r="712" spans="1:87" s="102" customFormat="1">
      <c r="A712" s="148"/>
      <c r="B712" s="322"/>
      <c r="C712" s="306"/>
      <c r="D712" s="103"/>
      <c r="E712" s="103"/>
      <c r="F712" s="328" t="s">
        <v>1418</v>
      </c>
      <c r="G712" s="337" t="s">
        <v>1419</v>
      </c>
      <c r="H712" s="205">
        <f t="shared" si="109"/>
        <v>0</v>
      </c>
      <c r="I712" s="205">
        <f t="shared" si="109"/>
        <v>0</v>
      </c>
      <c r="J712" s="205">
        <f t="shared" si="109"/>
        <v>0</v>
      </c>
      <c r="K712" s="205">
        <f t="shared" si="109"/>
        <v>0</v>
      </c>
      <c r="L712" s="205">
        <f t="shared" si="109"/>
        <v>0</v>
      </c>
      <c r="M712" s="205">
        <f t="shared" si="109"/>
        <v>0</v>
      </c>
      <c r="N712" s="205">
        <f t="shared" si="109"/>
        <v>0</v>
      </c>
      <c r="O712" s="205">
        <f t="shared" si="109"/>
        <v>0</v>
      </c>
      <c r="P712" s="205">
        <f t="shared" si="109"/>
        <v>0</v>
      </c>
      <c r="Q712" s="205">
        <f t="shared" si="109"/>
        <v>0</v>
      </c>
      <c r="R712" s="205">
        <f t="shared" si="109"/>
        <v>0</v>
      </c>
      <c r="S712" s="205">
        <f t="shared" si="109"/>
        <v>0</v>
      </c>
      <c r="T712" s="205">
        <f t="shared" si="109"/>
        <v>0</v>
      </c>
      <c r="U712" s="205">
        <f t="shared" si="109"/>
        <v>0</v>
      </c>
      <c r="V712" s="205">
        <f t="shared" si="109"/>
        <v>0</v>
      </c>
      <c r="W712" s="205">
        <f t="shared" si="109"/>
        <v>0</v>
      </c>
      <c r="X712" s="205">
        <f t="shared" si="109"/>
        <v>0</v>
      </c>
      <c r="Y712" s="205">
        <f t="shared" si="109"/>
        <v>0</v>
      </c>
      <c r="Z712" s="205">
        <f t="shared" si="109"/>
        <v>0</v>
      </c>
      <c r="AA712" s="205">
        <f t="shared" si="109"/>
        <v>0</v>
      </c>
      <c r="AB712" s="205">
        <f t="shared" si="109"/>
        <v>0</v>
      </c>
      <c r="AC712" s="205">
        <f t="shared" si="109"/>
        <v>0</v>
      </c>
      <c r="AD712" s="205">
        <f t="shared" si="109"/>
        <v>0</v>
      </c>
      <c r="AE712" s="205">
        <f t="shared" si="109"/>
        <v>0</v>
      </c>
      <c r="AF712" s="205">
        <f t="shared" si="109"/>
        <v>0</v>
      </c>
      <c r="AG712" s="205">
        <f t="shared" si="109"/>
        <v>0</v>
      </c>
      <c r="AH712" s="205">
        <f t="shared" si="109"/>
        <v>0</v>
      </c>
      <c r="AI712" s="205">
        <f t="shared" si="109"/>
        <v>0</v>
      </c>
      <c r="AJ712" s="205">
        <f t="shared" si="109"/>
        <v>0</v>
      </c>
      <c r="AK712" s="205">
        <f t="shared" si="109"/>
        <v>0</v>
      </c>
      <c r="AL712" s="205">
        <f t="shared" si="109"/>
        <v>0</v>
      </c>
      <c r="AM712" s="205">
        <f t="shared" si="109"/>
        <v>0</v>
      </c>
      <c r="AN712" s="205">
        <f t="shared" si="109"/>
        <v>0</v>
      </c>
      <c r="AO712" s="205">
        <f t="shared" si="109"/>
        <v>0</v>
      </c>
      <c r="AP712" s="205">
        <f t="shared" si="109"/>
        <v>0</v>
      </c>
      <c r="AQ712" s="205">
        <f t="shared" si="109"/>
        <v>0</v>
      </c>
      <c r="AR712" s="205">
        <f t="shared" si="109"/>
        <v>0</v>
      </c>
      <c r="AS712" s="205">
        <f t="shared" si="109"/>
        <v>0</v>
      </c>
      <c r="AT712" s="205">
        <f t="shared" si="109"/>
        <v>0</v>
      </c>
      <c r="AU712" s="205">
        <f t="shared" si="109"/>
        <v>0</v>
      </c>
      <c r="AV712" s="205">
        <f t="shared" si="109"/>
        <v>0</v>
      </c>
      <c r="AW712" s="205">
        <f t="shared" si="109"/>
        <v>0</v>
      </c>
      <c r="AX712" s="205">
        <f t="shared" si="109"/>
        <v>0</v>
      </c>
      <c r="AY712" s="205">
        <f t="shared" si="109"/>
        <v>0</v>
      </c>
      <c r="AZ712" s="205">
        <f t="shared" si="109"/>
        <v>0</v>
      </c>
      <c r="BA712" s="205">
        <f t="shared" si="109"/>
        <v>0</v>
      </c>
      <c r="BB712" s="205">
        <f t="shared" si="109"/>
        <v>0</v>
      </c>
      <c r="BC712" s="205">
        <f t="shared" si="109"/>
        <v>0</v>
      </c>
      <c r="BD712" s="205">
        <f t="shared" si="109"/>
        <v>0</v>
      </c>
      <c r="BE712" s="205">
        <f t="shared" si="109"/>
        <v>0</v>
      </c>
      <c r="BF712" s="205">
        <f t="shared" si="109"/>
        <v>0</v>
      </c>
      <c r="BG712" s="205">
        <f t="shared" si="109"/>
        <v>0</v>
      </c>
      <c r="BH712" s="205">
        <f t="shared" si="109"/>
        <v>0</v>
      </c>
      <c r="BI712" s="205">
        <f t="shared" si="109"/>
        <v>0</v>
      </c>
      <c r="BJ712" s="205">
        <f t="shared" si="109"/>
        <v>0</v>
      </c>
      <c r="BK712" s="205">
        <f t="shared" si="109"/>
        <v>0</v>
      </c>
      <c r="BL712" s="205">
        <f t="shared" si="109"/>
        <v>0</v>
      </c>
      <c r="BM712" s="205">
        <f t="shared" si="109"/>
        <v>0</v>
      </c>
      <c r="BN712" s="205">
        <f t="shared" si="109"/>
        <v>0</v>
      </c>
      <c r="BO712" s="205">
        <f t="shared" si="109"/>
        <v>0</v>
      </c>
      <c r="BP712" s="205">
        <f t="shared" si="109"/>
        <v>0</v>
      </c>
      <c r="BQ712" s="205">
        <f t="shared" si="109"/>
        <v>0</v>
      </c>
      <c r="BR712" s="205">
        <f t="shared" si="109"/>
        <v>0</v>
      </c>
      <c r="BS712" s="205">
        <f t="shared" si="109"/>
        <v>0</v>
      </c>
      <c r="BT712" s="205">
        <f t="shared" si="107"/>
        <v>0</v>
      </c>
      <c r="BU712" s="205">
        <f t="shared" si="107"/>
        <v>0</v>
      </c>
      <c r="BV712" s="205">
        <f t="shared" si="107"/>
        <v>0</v>
      </c>
      <c r="BW712" s="205">
        <f t="shared" si="107"/>
        <v>0</v>
      </c>
      <c r="BX712" s="205">
        <f t="shared" si="107"/>
        <v>0</v>
      </c>
      <c r="BY712" s="205">
        <f t="shared" si="107"/>
        <v>0</v>
      </c>
      <c r="BZ712" s="205">
        <f t="shared" si="107"/>
        <v>0</v>
      </c>
      <c r="CA712" s="205">
        <f t="shared" si="107"/>
        <v>0</v>
      </c>
      <c r="CB712" s="205">
        <f t="shared" si="107"/>
        <v>0</v>
      </c>
      <c r="CC712" s="205">
        <f t="shared" si="87"/>
        <v>0</v>
      </c>
      <c r="CD712" s="101"/>
      <c r="CE712" s="101"/>
      <c r="CF712" s="101"/>
      <c r="CG712" s="101"/>
      <c r="CH712" s="101"/>
      <c r="CI712" s="101"/>
    </row>
    <row r="713" spans="1:87" s="102" customFormat="1">
      <c r="A713" s="148"/>
      <c r="B713" s="322"/>
      <c r="C713" s="306"/>
      <c r="D713" s="103"/>
      <c r="E713" s="103"/>
      <c r="F713" s="328" t="s">
        <v>1420</v>
      </c>
      <c r="G713" s="337" t="s">
        <v>1421</v>
      </c>
      <c r="H713" s="205">
        <f t="shared" si="109"/>
        <v>0</v>
      </c>
      <c r="I713" s="205">
        <f t="shared" si="109"/>
        <v>0</v>
      </c>
      <c r="J713" s="205">
        <f t="shared" si="109"/>
        <v>0</v>
      </c>
      <c r="K713" s="205">
        <f t="shared" si="109"/>
        <v>0</v>
      </c>
      <c r="L713" s="205">
        <f t="shared" si="109"/>
        <v>0</v>
      </c>
      <c r="M713" s="205">
        <f t="shared" si="109"/>
        <v>0</v>
      </c>
      <c r="N713" s="205">
        <f t="shared" si="109"/>
        <v>0</v>
      </c>
      <c r="O713" s="205">
        <f t="shared" si="109"/>
        <v>0</v>
      </c>
      <c r="P713" s="205">
        <f t="shared" si="109"/>
        <v>0</v>
      </c>
      <c r="Q713" s="205">
        <f t="shared" si="109"/>
        <v>0</v>
      </c>
      <c r="R713" s="205">
        <f t="shared" si="109"/>
        <v>0</v>
      </c>
      <c r="S713" s="205">
        <f t="shared" si="109"/>
        <v>0</v>
      </c>
      <c r="T713" s="205">
        <f t="shared" si="109"/>
        <v>0</v>
      </c>
      <c r="U713" s="205">
        <f t="shared" si="109"/>
        <v>0</v>
      </c>
      <c r="V713" s="205">
        <f t="shared" si="109"/>
        <v>0</v>
      </c>
      <c r="W713" s="205">
        <f t="shared" si="109"/>
        <v>0</v>
      </c>
      <c r="X713" s="205">
        <f t="shared" si="109"/>
        <v>0</v>
      </c>
      <c r="Y713" s="205">
        <f t="shared" si="109"/>
        <v>0</v>
      </c>
      <c r="Z713" s="205">
        <f t="shared" si="109"/>
        <v>0</v>
      </c>
      <c r="AA713" s="205">
        <f t="shared" si="109"/>
        <v>0</v>
      </c>
      <c r="AB713" s="205">
        <f t="shared" si="109"/>
        <v>0</v>
      </c>
      <c r="AC713" s="205">
        <f t="shared" si="109"/>
        <v>0</v>
      </c>
      <c r="AD713" s="205">
        <f t="shared" si="109"/>
        <v>0</v>
      </c>
      <c r="AE713" s="205">
        <f t="shared" si="109"/>
        <v>0</v>
      </c>
      <c r="AF713" s="205">
        <f t="shared" si="109"/>
        <v>0</v>
      </c>
      <c r="AG713" s="205">
        <f t="shared" si="109"/>
        <v>0</v>
      </c>
      <c r="AH713" s="205">
        <f t="shared" si="109"/>
        <v>0</v>
      </c>
      <c r="AI713" s="205">
        <f t="shared" si="109"/>
        <v>0</v>
      </c>
      <c r="AJ713" s="205">
        <f t="shared" si="109"/>
        <v>0</v>
      </c>
      <c r="AK713" s="205">
        <f t="shared" si="109"/>
        <v>0</v>
      </c>
      <c r="AL713" s="205">
        <f t="shared" si="109"/>
        <v>0</v>
      </c>
      <c r="AM713" s="205">
        <f t="shared" si="109"/>
        <v>0</v>
      </c>
      <c r="AN713" s="205">
        <f t="shared" si="109"/>
        <v>0</v>
      </c>
      <c r="AO713" s="205">
        <f t="shared" si="109"/>
        <v>0</v>
      </c>
      <c r="AP713" s="205">
        <f t="shared" si="109"/>
        <v>0</v>
      </c>
      <c r="AQ713" s="205">
        <f t="shared" si="109"/>
        <v>0</v>
      </c>
      <c r="AR713" s="205">
        <f t="shared" si="109"/>
        <v>0</v>
      </c>
      <c r="AS713" s="205">
        <f t="shared" si="109"/>
        <v>0</v>
      </c>
      <c r="AT713" s="205">
        <f t="shared" si="109"/>
        <v>0</v>
      </c>
      <c r="AU713" s="205">
        <f t="shared" si="109"/>
        <v>0</v>
      </c>
      <c r="AV713" s="205">
        <f t="shared" si="109"/>
        <v>0</v>
      </c>
      <c r="AW713" s="205">
        <f t="shared" si="109"/>
        <v>0</v>
      </c>
      <c r="AX713" s="205">
        <f t="shared" si="109"/>
        <v>0</v>
      </c>
      <c r="AY713" s="205">
        <f t="shared" si="109"/>
        <v>0</v>
      </c>
      <c r="AZ713" s="205">
        <f t="shared" si="109"/>
        <v>0</v>
      </c>
      <c r="BA713" s="205">
        <f t="shared" si="109"/>
        <v>0</v>
      </c>
      <c r="BB713" s="205">
        <f t="shared" si="109"/>
        <v>0</v>
      </c>
      <c r="BC713" s="205">
        <f t="shared" si="109"/>
        <v>0</v>
      </c>
      <c r="BD713" s="205">
        <f t="shared" si="109"/>
        <v>0</v>
      </c>
      <c r="BE713" s="205">
        <f t="shared" si="109"/>
        <v>0</v>
      </c>
      <c r="BF713" s="205">
        <f t="shared" si="109"/>
        <v>0</v>
      </c>
      <c r="BG713" s="205">
        <f t="shared" si="109"/>
        <v>0</v>
      </c>
      <c r="BH713" s="205">
        <f t="shared" si="109"/>
        <v>0</v>
      </c>
      <c r="BI713" s="205">
        <f t="shared" si="109"/>
        <v>0</v>
      </c>
      <c r="BJ713" s="205">
        <f t="shared" si="109"/>
        <v>0</v>
      </c>
      <c r="BK713" s="205">
        <f t="shared" si="109"/>
        <v>0</v>
      </c>
      <c r="BL713" s="205">
        <f t="shared" si="109"/>
        <v>0</v>
      </c>
      <c r="BM713" s="205">
        <f t="shared" si="109"/>
        <v>0</v>
      </c>
      <c r="BN713" s="205">
        <f t="shared" si="109"/>
        <v>0</v>
      </c>
      <c r="BO713" s="205">
        <f t="shared" si="109"/>
        <v>0</v>
      </c>
      <c r="BP713" s="205">
        <f t="shared" si="109"/>
        <v>0</v>
      </c>
      <c r="BQ713" s="205">
        <f t="shared" si="109"/>
        <v>0</v>
      </c>
      <c r="BR713" s="205">
        <f t="shared" si="109"/>
        <v>0</v>
      </c>
      <c r="BS713" s="205">
        <f t="shared" si="109"/>
        <v>0</v>
      </c>
      <c r="BT713" s="205">
        <f t="shared" si="107"/>
        <v>0</v>
      </c>
      <c r="BU713" s="205">
        <f t="shared" si="107"/>
        <v>0</v>
      </c>
      <c r="BV713" s="205">
        <f t="shared" si="107"/>
        <v>0</v>
      </c>
      <c r="BW713" s="205">
        <f t="shared" si="107"/>
        <v>0</v>
      </c>
      <c r="BX713" s="205">
        <f t="shared" si="107"/>
        <v>0</v>
      </c>
      <c r="BY713" s="205">
        <f t="shared" si="107"/>
        <v>0</v>
      </c>
      <c r="BZ713" s="205">
        <f t="shared" si="107"/>
        <v>0</v>
      </c>
      <c r="CA713" s="205">
        <f t="shared" si="107"/>
        <v>0</v>
      </c>
      <c r="CB713" s="205">
        <f t="shared" si="107"/>
        <v>0</v>
      </c>
      <c r="CC713" s="205">
        <f t="shared" si="87"/>
        <v>0</v>
      </c>
      <c r="CD713" s="101"/>
      <c r="CE713" s="101"/>
      <c r="CF713" s="101"/>
      <c r="CG713" s="101"/>
      <c r="CH713" s="101"/>
      <c r="CI713" s="101"/>
    </row>
    <row r="714" spans="1:87" s="102" customFormat="1">
      <c r="A714" s="148"/>
      <c r="B714" s="322"/>
      <c r="C714" s="306"/>
      <c r="D714" s="103"/>
      <c r="E714" s="103"/>
      <c r="F714" s="328" t="s">
        <v>1422</v>
      </c>
      <c r="G714" s="337" t="s">
        <v>1423</v>
      </c>
      <c r="H714" s="205">
        <f t="shared" si="109"/>
        <v>0</v>
      </c>
      <c r="I714" s="205">
        <f t="shared" si="109"/>
        <v>0</v>
      </c>
      <c r="J714" s="205">
        <f t="shared" si="109"/>
        <v>0</v>
      </c>
      <c r="K714" s="205">
        <f t="shared" si="109"/>
        <v>0</v>
      </c>
      <c r="L714" s="205">
        <f t="shared" si="109"/>
        <v>0</v>
      </c>
      <c r="M714" s="205">
        <f t="shared" si="109"/>
        <v>0</v>
      </c>
      <c r="N714" s="205">
        <f t="shared" si="109"/>
        <v>0</v>
      </c>
      <c r="O714" s="205">
        <f t="shared" si="109"/>
        <v>0</v>
      </c>
      <c r="P714" s="205">
        <f t="shared" si="109"/>
        <v>0</v>
      </c>
      <c r="Q714" s="205">
        <f t="shared" si="109"/>
        <v>0</v>
      </c>
      <c r="R714" s="205">
        <f t="shared" si="109"/>
        <v>0</v>
      </c>
      <c r="S714" s="205">
        <f t="shared" si="109"/>
        <v>0</v>
      </c>
      <c r="T714" s="205">
        <f t="shared" si="109"/>
        <v>0</v>
      </c>
      <c r="U714" s="205">
        <f t="shared" si="109"/>
        <v>0</v>
      </c>
      <c r="V714" s="205">
        <f t="shared" si="109"/>
        <v>0</v>
      </c>
      <c r="W714" s="205">
        <f t="shared" si="109"/>
        <v>0</v>
      </c>
      <c r="X714" s="205">
        <f t="shared" si="109"/>
        <v>0</v>
      </c>
      <c r="Y714" s="205">
        <f t="shared" si="109"/>
        <v>0</v>
      </c>
      <c r="Z714" s="205">
        <f t="shared" si="109"/>
        <v>0</v>
      </c>
      <c r="AA714" s="205">
        <f t="shared" si="109"/>
        <v>0</v>
      </c>
      <c r="AB714" s="205">
        <f t="shared" si="109"/>
        <v>0</v>
      </c>
      <c r="AC714" s="205">
        <f t="shared" si="109"/>
        <v>0</v>
      </c>
      <c r="AD714" s="205">
        <f t="shared" si="109"/>
        <v>0</v>
      </c>
      <c r="AE714" s="205">
        <f t="shared" si="109"/>
        <v>0</v>
      </c>
      <c r="AF714" s="205">
        <f t="shared" si="109"/>
        <v>0</v>
      </c>
      <c r="AG714" s="205">
        <f t="shared" si="109"/>
        <v>0</v>
      </c>
      <c r="AH714" s="205">
        <f t="shared" si="109"/>
        <v>0</v>
      </c>
      <c r="AI714" s="205">
        <f t="shared" si="109"/>
        <v>0</v>
      </c>
      <c r="AJ714" s="205">
        <f t="shared" si="109"/>
        <v>0</v>
      </c>
      <c r="AK714" s="205">
        <f t="shared" si="109"/>
        <v>0</v>
      </c>
      <c r="AL714" s="205">
        <f t="shared" si="109"/>
        <v>0</v>
      </c>
      <c r="AM714" s="205">
        <f t="shared" si="109"/>
        <v>0</v>
      </c>
      <c r="AN714" s="205">
        <f t="shared" si="109"/>
        <v>0</v>
      </c>
      <c r="AO714" s="205">
        <f t="shared" si="109"/>
        <v>0</v>
      </c>
      <c r="AP714" s="205">
        <f t="shared" si="109"/>
        <v>0</v>
      </c>
      <c r="AQ714" s="205">
        <f t="shared" si="109"/>
        <v>0</v>
      </c>
      <c r="AR714" s="205">
        <f t="shared" si="109"/>
        <v>0</v>
      </c>
      <c r="AS714" s="205">
        <f t="shared" si="109"/>
        <v>0</v>
      </c>
      <c r="AT714" s="205">
        <f t="shared" si="109"/>
        <v>0</v>
      </c>
      <c r="AU714" s="205">
        <f t="shared" si="109"/>
        <v>0</v>
      </c>
      <c r="AV714" s="205">
        <f t="shared" si="109"/>
        <v>0</v>
      </c>
      <c r="AW714" s="205">
        <f t="shared" si="109"/>
        <v>0</v>
      </c>
      <c r="AX714" s="205">
        <f t="shared" si="109"/>
        <v>0</v>
      </c>
      <c r="AY714" s="205">
        <f t="shared" si="109"/>
        <v>0</v>
      </c>
      <c r="AZ714" s="205">
        <f t="shared" si="109"/>
        <v>0</v>
      </c>
      <c r="BA714" s="205">
        <f t="shared" si="109"/>
        <v>0</v>
      </c>
      <c r="BB714" s="205">
        <f t="shared" si="109"/>
        <v>0</v>
      </c>
      <c r="BC714" s="205">
        <f t="shared" si="109"/>
        <v>0</v>
      </c>
      <c r="BD714" s="205">
        <f t="shared" si="109"/>
        <v>0</v>
      </c>
      <c r="BE714" s="205">
        <f t="shared" si="109"/>
        <v>0</v>
      </c>
      <c r="BF714" s="205">
        <f t="shared" si="109"/>
        <v>0</v>
      </c>
      <c r="BG714" s="205">
        <f t="shared" si="109"/>
        <v>0</v>
      </c>
      <c r="BH714" s="205">
        <f t="shared" si="109"/>
        <v>0</v>
      </c>
      <c r="BI714" s="205">
        <f t="shared" si="109"/>
        <v>0</v>
      </c>
      <c r="BJ714" s="205">
        <f t="shared" si="109"/>
        <v>0</v>
      </c>
      <c r="BK714" s="205">
        <f t="shared" si="109"/>
        <v>0</v>
      </c>
      <c r="BL714" s="205">
        <f t="shared" si="109"/>
        <v>0</v>
      </c>
      <c r="BM714" s="205">
        <f t="shared" si="109"/>
        <v>0</v>
      </c>
      <c r="BN714" s="205">
        <f t="shared" si="109"/>
        <v>0</v>
      </c>
      <c r="BO714" s="205">
        <f t="shared" si="109"/>
        <v>0</v>
      </c>
      <c r="BP714" s="205">
        <f t="shared" si="109"/>
        <v>0</v>
      </c>
      <c r="BQ714" s="205">
        <f t="shared" si="109"/>
        <v>0</v>
      </c>
      <c r="BR714" s="205">
        <f t="shared" si="109"/>
        <v>0</v>
      </c>
      <c r="BS714" s="205">
        <f t="shared" ref="BS714:CX714" si="110">BS605</f>
        <v>0</v>
      </c>
      <c r="BT714" s="205">
        <f t="shared" si="107"/>
        <v>0</v>
      </c>
      <c r="BU714" s="205">
        <f t="shared" si="107"/>
        <v>0</v>
      </c>
      <c r="BV714" s="205">
        <f t="shared" si="107"/>
        <v>0</v>
      </c>
      <c r="BW714" s="205">
        <f t="shared" si="107"/>
        <v>0</v>
      </c>
      <c r="BX714" s="205">
        <f t="shared" si="107"/>
        <v>0</v>
      </c>
      <c r="BY714" s="205">
        <f t="shared" si="107"/>
        <v>0</v>
      </c>
      <c r="BZ714" s="205">
        <f t="shared" si="107"/>
        <v>0</v>
      </c>
      <c r="CA714" s="205">
        <f t="shared" si="107"/>
        <v>0</v>
      </c>
      <c r="CB714" s="205">
        <f t="shared" si="107"/>
        <v>0</v>
      </c>
      <c r="CC714" s="205">
        <f t="shared" si="87"/>
        <v>0</v>
      </c>
      <c r="CD714" s="101"/>
      <c r="CE714" s="101"/>
      <c r="CF714" s="101"/>
      <c r="CG714" s="101"/>
      <c r="CH714" s="101"/>
      <c r="CI714" s="101"/>
    </row>
    <row r="715" spans="1:87" s="102" customFormat="1">
      <c r="A715" s="148"/>
      <c r="B715" s="322"/>
      <c r="C715" s="306"/>
      <c r="D715" s="103"/>
      <c r="E715" s="103"/>
      <c r="F715" s="328" t="s">
        <v>1424</v>
      </c>
      <c r="G715" s="329" t="s">
        <v>1425</v>
      </c>
      <c r="H715" s="205">
        <f t="shared" ref="H715:BS718" si="111">H606</f>
        <v>42612449.479999997</v>
      </c>
      <c r="I715" s="205">
        <f t="shared" si="111"/>
        <v>16864651.879999999</v>
      </c>
      <c r="J715" s="205">
        <f t="shared" si="111"/>
        <v>23590771.300000001</v>
      </c>
      <c r="K715" s="205">
        <f t="shared" si="111"/>
        <v>5526230.0700000003</v>
      </c>
      <c r="L715" s="205">
        <f t="shared" si="111"/>
        <v>8069677.5899999999</v>
      </c>
      <c r="M715" s="205">
        <f t="shared" si="111"/>
        <v>3785595.48</v>
      </c>
      <c r="N715" s="205">
        <f t="shared" si="111"/>
        <v>10200407.949999999</v>
      </c>
      <c r="O715" s="205">
        <f t="shared" si="111"/>
        <v>3665353.55</v>
      </c>
      <c r="P715" s="205">
        <f t="shared" si="111"/>
        <v>2883057.91</v>
      </c>
      <c r="Q715" s="205">
        <f t="shared" si="111"/>
        <v>22175263.34</v>
      </c>
      <c r="R715" s="205">
        <f t="shared" si="111"/>
        <v>2726104.68</v>
      </c>
      <c r="S715" s="205">
        <f t="shared" si="111"/>
        <v>6452215.1500000004</v>
      </c>
      <c r="T715" s="205">
        <f t="shared" si="111"/>
        <v>24921538.969999999</v>
      </c>
      <c r="U715" s="205">
        <f t="shared" si="111"/>
        <v>12313455.699999999</v>
      </c>
      <c r="V715" s="205">
        <f t="shared" si="111"/>
        <v>553214.31000000006</v>
      </c>
      <c r="W715" s="205">
        <f t="shared" si="111"/>
        <v>3864810</v>
      </c>
      <c r="X715" s="205">
        <f t="shared" si="111"/>
        <v>2004524.55</v>
      </c>
      <c r="Y715" s="205">
        <f t="shared" si="111"/>
        <v>4791691.72</v>
      </c>
      <c r="Z715" s="205">
        <f t="shared" si="111"/>
        <v>27363001.210000001</v>
      </c>
      <c r="AA715" s="205">
        <f t="shared" si="111"/>
        <v>34207801.25</v>
      </c>
      <c r="AB715" s="205">
        <f t="shared" si="111"/>
        <v>1900788.49</v>
      </c>
      <c r="AC715" s="205">
        <f t="shared" si="111"/>
        <v>16733990.35</v>
      </c>
      <c r="AD715" s="205">
        <f t="shared" si="111"/>
        <v>2909209.89</v>
      </c>
      <c r="AE715" s="205">
        <f t="shared" si="111"/>
        <v>2696541.4</v>
      </c>
      <c r="AF715" s="205">
        <f t="shared" si="111"/>
        <v>15597441.07</v>
      </c>
      <c r="AG715" s="205">
        <f t="shared" si="111"/>
        <v>4165880.96</v>
      </c>
      <c r="AH715" s="205">
        <f t="shared" si="111"/>
        <v>6219550.0199999996</v>
      </c>
      <c r="AI715" s="205">
        <f t="shared" si="111"/>
        <v>75562013.609999999</v>
      </c>
      <c r="AJ715" s="205">
        <f t="shared" si="111"/>
        <v>3880737.63</v>
      </c>
      <c r="AK715" s="205">
        <f t="shared" si="111"/>
        <v>2831575.39</v>
      </c>
      <c r="AL715" s="205">
        <f t="shared" si="111"/>
        <v>945313.09</v>
      </c>
      <c r="AM715" s="205">
        <f t="shared" si="111"/>
        <v>2334883.33</v>
      </c>
      <c r="AN715" s="205">
        <f t="shared" si="111"/>
        <v>2206292.2599999998</v>
      </c>
      <c r="AO715" s="205">
        <f t="shared" si="111"/>
        <v>4205142.1100000003</v>
      </c>
      <c r="AP715" s="205">
        <f t="shared" si="111"/>
        <v>2736266.39</v>
      </c>
      <c r="AQ715" s="205">
        <f t="shared" si="111"/>
        <v>8127577.3300000001</v>
      </c>
      <c r="AR715" s="205">
        <f t="shared" si="111"/>
        <v>2922236.9</v>
      </c>
      <c r="AS715" s="205">
        <f t="shared" si="111"/>
        <v>2452758.13</v>
      </c>
      <c r="AT715" s="205">
        <f t="shared" si="111"/>
        <v>2986278.43</v>
      </c>
      <c r="AU715" s="205">
        <f t="shared" si="111"/>
        <v>24465833.199999999</v>
      </c>
      <c r="AV715" s="205">
        <f t="shared" si="111"/>
        <v>1378768.49</v>
      </c>
      <c r="AW715" s="205">
        <f t="shared" si="111"/>
        <v>1169450.1100000001</v>
      </c>
      <c r="AX715" s="205">
        <f t="shared" si="111"/>
        <v>1187816.7</v>
      </c>
      <c r="AY715" s="205">
        <f t="shared" si="111"/>
        <v>694800.22</v>
      </c>
      <c r="AZ715" s="205">
        <f t="shared" si="111"/>
        <v>150323.96</v>
      </c>
      <c r="BA715" s="205">
        <f t="shared" si="111"/>
        <v>373289.46</v>
      </c>
      <c r="BB715" s="205">
        <f t="shared" si="111"/>
        <v>5793903.5999999996</v>
      </c>
      <c r="BC715" s="205">
        <f t="shared" si="111"/>
        <v>3865245.57</v>
      </c>
      <c r="BD715" s="205">
        <f t="shared" si="111"/>
        <v>3580952.66</v>
      </c>
      <c r="BE715" s="205">
        <f t="shared" si="111"/>
        <v>10355130.43</v>
      </c>
      <c r="BF715" s="205">
        <f t="shared" si="111"/>
        <v>7725338.8200000003</v>
      </c>
      <c r="BG715" s="205">
        <f t="shared" si="111"/>
        <v>6408526.3499999996</v>
      </c>
      <c r="BH715" s="205">
        <f t="shared" si="111"/>
        <v>5460426.8901000004</v>
      </c>
      <c r="BI715" s="205">
        <f t="shared" si="111"/>
        <v>11156447.640000001</v>
      </c>
      <c r="BJ715" s="205">
        <f t="shared" si="111"/>
        <v>2086536.97</v>
      </c>
      <c r="BK715" s="205">
        <f t="shared" si="111"/>
        <v>2926266.06</v>
      </c>
      <c r="BL715" s="205">
        <f t="shared" si="111"/>
        <v>982375.93</v>
      </c>
      <c r="BM715" s="205">
        <f t="shared" si="111"/>
        <v>48912140.32</v>
      </c>
      <c r="BN715" s="205">
        <f t="shared" si="111"/>
        <v>47972659.390000001</v>
      </c>
      <c r="BO715" s="205">
        <f t="shared" si="111"/>
        <v>1541348</v>
      </c>
      <c r="BP715" s="205">
        <f t="shared" si="111"/>
        <v>1800149.36</v>
      </c>
      <c r="BQ715" s="205">
        <f t="shared" si="111"/>
        <v>2627826.15</v>
      </c>
      <c r="BR715" s="205">
        <f t="shared" si="111"/>
        <v>4300004.34</v>
      </c>
      <c r="BS715" s="205">
        <f t="shared" si="111"/>
        <v>2758004.28</v>
      </c>
      <c r="BT715" s="205">
        <f t="shared" si="107"/>
        <v>5173522.2</v>
      </c>
      <c r="BU715" s="205">
        <f t="shared" si="107"/>
        <v>4060068.34</v>
      </c>
      <c r="BV715" s="205">
        <f t="shared" si="107"/>
        <v>421091</v>
      </c>
      <c r="BW715" s="205">
        <f t="shared" si="107"/>
        <v>5935263.6699999999</v>
      </c>
      <c r="BX715" s="205">
        <f t="shared" si="107"/>
        <v>5605588.6699999999</v>
      </c>
      <c r="BY715" s="205">
        <f t="shared" si="107"/>
        <v>17968164.25</v>
      </c>
      <c r="BZ715" s="205">
        <f t="shared" si="107"/>
        <v>3826808.12</v>
      </c>
      <c r="CA715" s="205">
        <f t="shared" si="107"/>
        <v>1608711.72</v>
      </c>
      <c r="CB715" s="205">
        <f t="shared" si="107"/>
        <v>2099551.87</v>
      </c>
      <c r="CC715" s="205">
        <f t="shared" si="87"/>
        <v>666358627.61009991</v>
      </c>
      <c r="CD715" s="101"/>
      <c r="CE715" s="101"/>
      <c r="CF715" s="101"/>
      <c r="CG715" s="101"/>
      <c r="CH715" s="101"/>
      <c r="CI715" s="101"/>
    </row>
    <row r="716" spans="1:87" s="102" customFormat="1">
      <c r="A716" s="148"/>
      <c r="B716" s="322"/>
      <c r="C716" s="306"/>
      <c r="D716" s="103"/>
      <c r="E716" s="103"/>
      <c r="F716" s="328" t="s">
        <v>1426</v>
      </c>
      <c r="G716" s="329" t="s">
        <v>1427</v>
      </c>
      <c r="H716" s="205">
        <f t="shared" si="111"/>
        <v>1791145.7</v>
      </c>
      <c r="I716" s="205">
        <f t="shared" si="111"/>
        <v>3982862.8</v>
      </c>
      <c r="J716" s="205">
        <f t="shared" si="111"/>
        <v>5943898.0999999996</v>
      </c>
      <c r="K716" s="205">
        <f t="shared" si="111"/>
        <v>3043600.61</v>
      </c>
      <c r="L716" s="205">
        <f t="shared" si="111"/>
        <v>1098213.7</v>
      </c>
      <c r="M716" s="205">
        <f t="shared" si="111"/>
        <v>1227144.94</v>
      </c>
      <c r="N716" s="205">
        <f t="shared" si="111"/>
        <v>778449.5</v>
      </c>
      <c r="O716" s="205">
        <f t="shared" si="111"/>
        <v>682985.35</v>
      </c>
      <c r="P716" s="205">
        <f t="shared" si="111"/>
        <v>623395.96</v>
      </c>
      <c r="Q716" s="205">
        <f t="shared" si="111"/>
        <v>25635166.510000002</v>
      </c>
      <c r="R716" s="205">
        <f t="shared" si="111"/>
        <v>924349.02</v>
      </c>
      <c r="S716" s="205">
        <f t="shared" si="111"/>
        <v>1981542.56</v>
      </c>
      <c r="T716" s="205">
        <f t="shared" si="111"/>
        <v>11217643.949999999</v>
      </c>
      <c r="U716" s="205">
        <f t="shared" si="111"/>
        <v>6108358.5700000003</v>
      </c>
      <c r="V716" s="205">
        <f t="shared" si="111"/>
        <v>25356.400000000001</v>
      </c>
      <c r="W716" s="205">
        <f t="shared" si="111"/>
        <v>987902.08</v>
      </c>
      <c r="X716" s="205">
        <f t="shared" si="111"/>
        <v>80780</v>
      </c>
      <c r="Y716" s="205">
        <f t="shared" si="111"/>
        <v>435524.26</v>
      </c>
      <c r="Z716" s="205">
        <f t="shared" si="111"/>
        <v>12665058.24</v>
      </c>
      <c r="AA716" s="205">
        <f t="shared" si="111"/>
        <v>16774211.140000001</v>
      </c>
      <c r="AB716" s="205">
        <f t="shared" si="111"/>
        <v>704000.97</v>
      </c>
      <c r="AC716" s="205">
        <f t="shared" si="111"/>
        <v>10473999.970000001</v>
      </c>
      <c r="AD716" s="205">
        <f t="shared" si="111"/>
        <v>592894.29</v>
      </c>
      <c r="AE716" s="205">
        <f t="shared" si="111"/>
        <v>2330065.52</v>
      </c>
      <c r="AF716" s="205">
        <f t="shared" si="111"/>
        <v>7296217.2599999998</v>
      </c>
      <c r="AG716" s="205">
        <f t="shared" si="111"/>
        <v>866887.65</v>
      </c>
      <c r="AH716" s="205">
        <f t="shared" si="111"/>
        <v>1209281.2</v>
      </c>
      <c r="AI716" s="205">
        <f t="shared" si="111"/>
        <v>68448605.590000004</v>
      </c>
      <c r="AJ716" s="205">
        <f t="shared" si="111"/>
        <v>300468.8</v>
      </c>
      <c r="AK716" s="205">
        <f t="shared" si="111"/>
        <v>209053.2</v>
      </c>
      <c r="AL716" s="205">
        <f t="shared" si="111"/>
        <v>466554.12</v>
      </c>
      <c r="AM716" s="205">
        <f t="shared" si="111"/>
        <v>797995.47</v>
      </c>
      <c r="AN716" s="205">
        <f t="shared" si="111"/>
        <v>712277.35</v>
      </c>
      <c r="AO716" s="205">
        <f t="shared" si="111"/>
        <v>1017039.95</v>
      </c>
      <c r="AP716" s="205">
        <f t="shared" si="111"/>
        <v>658888.80000000005</v>
      </c>
      <c r="AQ716" s="205">
        <f t="shared" si="111"/>
        <v>2733871.96</v>
      </c>
      <c r="AR716" s="205">
        <f t="shared" si="111"/>
        <v>605209.39</v>
      </c>
      <c r="AS716" s="205">
        <f t="shared" si="111"/>
        <v>139983.6</v>
      </c>
      <c r="AT716" s="205">
        <f t="shared" si="111"/>
        <v>221948</v>
      </c>
      <c r="AU716" s="205">
        <f t="shared" si="111"/>
        <v>10550107.51</v>
      </c>
      <c r="AV716" s="205">
        <f t="shared" si="111"/>
        <v>41563.07</v>
      </c>
      <c r="AW716" s="205">
        <f t="shared" si="111"/>
        <v>244762.39</v>
      </c>
      <c r="AX716" s="205">
        <f t="shared" si="111"/>
        <v>244146.82</v>
      </c>
      <c r="AY716" s="205">
        <f t="shared" si="111"/>
        <v>112094.94</v>
      </c>
      <c r="AZ716" s="205">
        <f t="shared" si="111"/>
        <v>64026.65</v>
      </c>
      <c r="BA716" s="205">
        <f t="shared" si="111"/>
        <v>92052.82</v>
      </c>
      <c r="BB716" s="205">
        <f t="shared" si="111"/>
        <v>99050</v>
      </c>
      <c r="BC716" s="205">
        <f t="shared" si="111"/>
        <v>1372790.76</v>
      </c>
      <c r="BD716" s="205">
        <f t="shared" si="111"/>
        <v>651764.9</v>
      </c>
      <c r="BE716" s="205">
        <f t="shared" si="111"/>
        <v>682189.12</v>
      </c>
      <c r="BF716" s="205">
        <f t="shared" si="111"/>
        <v>3009680.69</v>
      </c>
      <c r="BG716" s="205">
        <f t="shared" si="111"/>
        <v>605101.9</v>
      </c>
      <c r="BH716" s="205">
        <f t="shared" si="111"/>
        <v>3889726.8897000002</v>
      </c>
      <c r="BI716" s="205">
        <f t="shared" si="111"/>
        <v>6982633.1799999997</v>
      </c>
      <c r="BJ716" s="205">
        <f t="shared" si="111"/>
        <v>784829.11</v>
      </c>
      <c r="BK716" s="205">
        <f t="shared" si="111"/>
        <v>456224.1</v>
      </c>
      <c r="BL716" s="205">
        <f t="shared" si="111"/>
        <v>417910.95</v>
      </c>
      <c r="BM716" s="205">
        <f t="shared" si="111"/>
        <v>5577098.9100000001</v>
      </c>
      <c r="BN716" s="205">
        <f t="shared" si="111"/>
        <v>7312675.5899999999</v>
      </c>
      <c r="BO716" s="205">
        <f t="shared" si="111"/>
        <v>185087</v>
      </c>
      <c r="BP716" s="205">
        <f t="shared" si="111"/>
        <v>915046.35</v>
      </c>
      <c r="BQ716" s="205">
        <f t="shared" si="111"/>
        <v>679544.58</v>
      </c>
      <c r="BR716" s="205">
        <f t="shared" si="111"/>
        <v>1863444.02</v>
      </c>
      <c r="BS716" s="205">
        <f t="shared" si="111"/>
        <v>507440.81</v>
      </c>
      <c r="BT716" s="205">
        <f t="shared" si="107"/>
        <v>544970.69999999995</v>
      </c>
      <c r="BU716" s="205">
        <f t="shared" si="107"/>
        <v>1143912.74</v>
      </c>
      <c r="BV716" s="205">
        <f t="shared" si="107"/>
        <v>79688.800000000003</v>
      </c>
      <c r="BW716" s="205">
        <f t="shared" si="107"/>
        <v>991948.82</v>
      </c>
      <c r="BX716" s="205">
        <f t="shared" si="107"/>
        <v>2043115.35</v>
      </c>
      <c r="BY716" s="205">
        <f t="shared" si="107"/>
        <v>4068078.31</v>
      </c>
      <c r="BZ716" s="205">
        <f t="shared" si="107"/>
        <v>1068764.99</v>
      </c>
      <c r="CA716" s="205">
        <f t="shared" si="107"/>
        <v>629239.78</v>
      </c>
      <c r="CB716" s="205">
        <f t="shared" si="107"/>
        <v>81669.3</v>
      </c>
      <c r="CC716" s="205">
        <f t="shared" si="87"/>
        <v>253785214.32970002</v>
      </c>
      <c r="CD716" s="101"/>
      <c r="CE716" s="101"/>
      <c r="CF716" s="101"/>
      <c r="CG716" s="101"/>
      <c r="CH716" s="101"/>
      <c r="CI716" s="101"/>
    </row>
    <row r="717" spans="1:87" s="102" customFormat="1">
      <c r="A717" s="148"/>
      <c r="B717" s="322"/>
      <c r="C717" s="306"/>
      <c r="D717" s="103"/>
      <c r="E717" s="103"/>
      <c r="F717" s="328" t="s">
        <v>1428</v>
      </c>
      <c r="G717" s="329" t="s">
        <v>1429</v>
      </c>
      <c r="H717" s="205">
        <f t="shared" si="111"/>
        <v>491920</v>
      </c>
      <c r="I717" s="205">
        <f t="shared" si="111"/>
        <v>3260921.31</v>
      </c>
      <c r="J717" s="205">
        <f t="shared" si="111"/>
        <v>6120635.2699999996</v>
      </c>
      <c r="K717" s="205">
        <f t="shared" si="111"/>
        <v>2237554.87</v>
      </c>
      <c r="L717" s="205">
        <f t="shared" si="111"/>
        <v>1464028.85</v>
      </c>
      <c r="M717" s="205">
        <f t="shared" si="111"/>
        <v>1101916.32</v>
      </c>
      <c r="N717" s="205">
        <f t="shared" si="111"/>
        <v>1916782.27</v>
      </c>
      <c r="O717" s="205">
        <f t="shared" si="111"/>
        <v>2001848.05</v>
      </c>
      <c r="P717" s="205">
        <f t="shared" si="111"/>
        <v>562744</v>
      </c>
      <c r="Q717" s="205">
        <f t="shared" si="111"/>
        <v>6978022.3600000003</v>
      </c>
      <c r="R717" s="205">
        <f t="shared" si="111"/>
        <v>576621.93000000005</v>
      </c>
      <c r="S717" s="205">
        <f t="shared" si="111"/>
        <v>697595.7</v>
      </c>
      <c r="T717" s="205">
        <f t="shared" si="111"/>
        <v>3643554.07</v>
      </c>
      <c r="U717" s="205">
        <f t="shared" si="111"/>
        <v>2044836.21</v>
      </c>
      <c r="V717" s="205">
        <f t="shared" si="111"/>
        <v>151155</v>
      </c>
      <c r="W717" s="205">
        <f t="shared" si="111"/>
        <v>0</v>
      </c>
      <c r="X717" s="205">
        <f t="shared" si="111"/>
        <v>364867</v>
      </c>
      <c r="Y717" s="205">
        <f t="shared" si="111"/>
        <v>1315830.6000000001</v>
      </c>
      <c r="Z717" s="205">
        <f t="shared" si="111"/>
        <v>4736058</v>
      </c>
      <c r="AA717" s="205">
        <f t="shared" si="111"/>
        <v>7953548.96</v>
      </c>
      <c r="AB717" s="205">
        <f t="shared" si="111"/>
        <v>1022026.92</v>
      </c>
      <c r="AC717" s="205">
        <f t="shared" si="111"/>
        <v>7790757</v>
      </c>
      <c r="AD717" s="205">
        <f t="shared" si="111"/>
        <v>1133790.03</v>
      </c>
      <c r="AE717" s="205">
        <f t="shared" si="111"/>
        <v>1489108.18</v>
      </c>
      <c r="AF717" s="205">
        <f t="shared" si="111"/>
        <v>7275025.4900000002</v>
      </c>
      <c r="AG717" s="205">
        <f t="shared" si="111"/>
        <v>1194854.25</v>
      </c>
      <c r="AH717" s="205">
        <f t="shared" si="111"/>
        <v>4108824.01</v>
      </c>
      <c r="AI717" s="205">
        <f t="shared" si="111"/>
        <v>33612240.159999996</v>
      </c>
      <c r="AJ717" s="205">
        <f t="shared" si="111"/>
        <v>1602023.76</v>
      </c>
      <c r="AK717" s="205">
        <f t="shared" si="111"/>
        <v>569141</v>
      </c>
      <c r="AL717" s="205">
        <f t="shared" si="111"/>
        <v>1022676</v>
      </c>
      <c r="AM717" s="205">
        <f t="shared" si="111"/>
        <v>543653.5</v>
      </c>
      <c r="AN717" s="205">
        <f t="shared" si="111"/>
        <v>2284150.1</v>
      </c>
      <c r="AO717" s="205">
        <f t="shared" si="111"/>
        <v>1880441</v>
      </c>
      <c r="AP717" s="205">
        <f t="shared" si="111"/>
        <v>527355.6</v>
      </c>
      <c r="AQ717" s="205">
        <f t="shared" si="111"/>
        <v>3054703.6</v>
      </c>
      <c r="AR717" s="205">
        <f t="shared" si="111"/>
        <v>778262</v>
      </c>
      <c r="AS717" s="205">
        <f t="shared" si="111"/>
        <v>1349308.1</v>
      </c>
      <c r="AT717" s="205">
        <f t="shared" si="111"/>
        <v>849900</v>
      </c>
      <c r="AU717" s="205">
        <f t="shared" si="111"/>
        <v>11513040.880000001</v>
      </c>
      <c r="AV717" s="205">
        <f t="shared" si="111"/>
        <v>392278.42</v>
      </c>
      <c r="AW717" s="205">
        <f t="shared" si="111"/>
        <v>842930.3</v>
      </c>
      <c r="AX717" s="205">
        <f t="shared" si="111"/>
        <v>0</v>
      </c>
      <c r="AY717" s="205">
        <f t="shared" si="111"/>
        <v>99166.27</v>
      </c>
      <c r="AZ717" s="205">
        <f t="shared" si="111"/>
        <v>28001</v>
      </c>
      <c r="BA717" s="205">
        <f t="shared" si="111"/>
        <v>147140</v>
      </c>
      <c r="BB717" s="205">
        <f t="shared" si="111"/>
        <v>1146750</v>
      </c>
      <c r="BC717" s="205">
        <f t="shared" si="111"/>
        <v>708663</v>
      </c>
      <c r="BD717" s="205">
        <f t="shared" si="111"/>
        <v>669116.5</v>
      </c>
      <c r="BE717" s="205">
        <f t="shared" si="111"/>
        <v>3261083.02</v>
      </c>
      <c r="BF717" s="205">
        <f t="shared" si="111"/>
        <v>2292921.7000000002</v>
      </c>
      <c r="BG717" s="205">
        <f t="shared" si="111"/>
        <v>740850.1</v>
      </c>
      <c r="BH717" s="205">
        <f t="shared" si="111"/>
        <v>1330237</v>
      </c>
      <c r="BI717" s="205">
        <f t="shared" si="111"/>
        <v>2183234.5</v>
      </c>
      <c r="BJ717" s="205">
        <f t="shared" si="111"/>
        <v>1455504.4</v>
      </c>
      <c r="BK717" s="205">
        <f t="shared" si="111"/>
        <v>577180.30000000005</v>
      </c>
      <c r="BL717" s="205">
        <f t="shared" si="111"/>
        <v>35170</v>
      </c>
      <c r="BM717" s="205">
        <f t="shared" si="111"/>
        <v>10577324.199999999</v>
      </c>
      <c r="BN717" s="205">
        <f t="shared" si="111"/>
        <v>6979163</v>
      </c>
      <c r="BO717" s="205">
        <f t="shared" si="111"/>
        <v>730583.9</v>
      </c>
      <c r="BP717" s="205">
        <f t="shared" si="111"/>
        <v>444135.64</v>
      </c>
      <c r="BQ717" s="205">
        <f t="shared" si="111"/>
        <v>268350</v>
      </c>
      <c r="BR717" s="205">
        <f t="shared" si="111"/>
        <v>764417.3</v>
      </c>
      <c r="BS717" s="205">
        <f t="shared" si="111"/>
        <v>278878.96999999997</v>
      </c>
      <c r="BT717" s="205">
        <f t="shared" si="107"/>
        <v>84580</v>
      </c>
      <c r="BU717" s="205">
        <f t="shared" si="107"/>
        <v>1510443.2</v>
      </c>
      <c r="BV717" s="205">
        <f t="shared" si="107"/>
        <v>134000</v>
      </c>
      <c r="BW717" s="205">
        <f t="shared" si="107"/>
        <v>1505134.79</v>
      </c>
      <c r="BX717" s="205">
        <f t="shared" si="107"/>
        <v>756332.17</v>
      </c>
      <c r="BY717" s="205">
        <f t="shared" si="107"/>
        <v>4259714.2</v>
      </c>
      <c r="BZ717" s="205">
        <f t="shared" si="107"/>
        <v>489255</v>
      </c>
      <c r="CA717" s="205">
        <f t="shared" si="107"/>
        <v>243425.44</v>
      </c>
      <c r="CB717" s="205">
        <f t="shared" si="107"/>
        <v>230999</v>
      </c>
      <c r="CC717" s="205">
        <f t="shared" si="87"/>
        <v>176388685.66999993</v>
      </c>
      <c r="CD717" s="101"/>
      <c r="CE717" s="101"/>
      <c r="CF717" s="101"/>
      <c r="CG717" s="101"/>
      <c r="CH717" s="101"/>
      <c r="CI717" s="101"/>
    </row>
    <row r="718" spans="1:87" s="102" customFormat="1">
      <c r="A718" s="148"/>
      <c r="B718" s="322"/>
      <c r="C718" s="306"/>
      <c r="D718" s="103"/>
      <c r="E718" s="103"/>
      <c r="F718" s="328" t="s">
        <v>1430</v>
      </c>
      <c r="G718" s="329" t="s">
        <v>1431</v>
      </c>
      <c r="H718" s="205">
        <f t="shared" si="111"/>
        <v>2317575.2799999998</v>
      </c>
      <c r="I718" s="205">
        <f t="shared" si="111"/>
        <v>1123438.55</v>
      </c>
      <c r="J718" s="205">
        <f t="shared" si="111"/>
        <v>1360229.18</v>
      </c>
      <c r="K718" s="205">
        <f t="shared" si="111"/>
        <v>1448580.13</v>
      </c>
      <c r="L718" s="205">
        <f t="shared" si="111"/>
        <v>330996.01</v>
      </c>
      <c r="M718" s="205">
        <f t="shared" si="111"/>
        <v>229867.47</v>
      </c>
      <c r="N718" s="205">
        <f t="shared" si="111"/>
        <v>2554503.9500000002</v>
      </c>
      <c r="O718" s="205">
        <f t="shared" si="111"/>
        <v>244931.26</v>
      </c>
      <c r="P718" s="205">
        <f t="shared" si="111"/>
        <v>568602.01</v>
      </c>
      <c r="Q718" s="205">
        <f t="shared" si="111"/>
        <v>7573793.1299999999</v>
      </c>
      <c r="R718" s="205">
        <f t="shared" si="111"/>
        <v>497765.27</v>
      </c>
      <c r="S718" s="205">
        <f t="shared" si="111"/>
        <v>2050386.86</v>
      </c>
      <c r="T718" s="205">
        <f t="shared" si="111"/>
        <v>2184975.69</v>
      </c>
      <c r="U718" s="205">
        <f t="shared" si="111"/>
        <v>1541153.85</v>
      </c>
      <c r="V718" s="205">
        <f t="shared" si="111"/>
        <v>110897.60000000001</v>
      </c>
      <c r="W718" s="205">
        <f t="shared" si="111"/>
        <v>430530.13</v>
      </c>
      <c r="X718" s="205">
        <f t="shared" si="111"/>
        <v>460689.45</v>
      </c>
      <c r="Y718" s="205">
        <f t="shared" si="111"/>
        <v>1242509.22</v>
      </c>
      <c r="Z718" s="205">
        <f t="shared" si="111"/>
        <v>2632988.2200000002</v>
      </c>
      <c r="AA718" s="205">
        <f t="shared" si="111"/>
        <v>10143672.15</v>
      </c>
      <c r="AB718" s="205">
        <f t="shared" si="111"/>
        <v>956724.66</v>
      </c>
      <c r="AC718" s="205">
        <f t="shared" si="111"/>
        <v>4320495.82</v>
      </c>
      <c r="AD718" s="205">
        <f t="shared" si="111"/>
        <v>381094.9</v>
      </c>
      <c r="AE718" s="205">
        <f t="shared" si="111"/>
        <v>2008666.74</v>
      </c>
      <c r="AF718" s="205">
        <f t="shared" si="111"/>
        <v>2039540.5</v>
      </c>
      <c r="AG718" s="205">
        <f t="shared" si="111"/>
        <v>66347.12</v>
      </c>
      <c r="AH718" s="205">
        <f t="shared" si="111"/>
        <v>1099563.51</v>
      </c>
      <c r="AI718" s="205">
        <f t="shared" si="111"/>
        <v>7962189.2199999997</v>
      </c>
      <c r="AJ718" s="205">
        <f t="shared" si="111"/>
        <v>392843.7</v>
      </c>
      <c r="AK718" s="205">
        <f t="shared" si="111"/>
        <v>315780.61</v>
      </c>
      <c r="AL718" s="205">
        <f t="shared" si="111"/>
        <v>297288</v>
      </c>
      <c r="AM718" s="205">
        <f t="shared" si="111"/>
        <v>175348.04</v>
      </c>
      <c r="AN718" s="205">
        <f t="shared" si="111"/>
        <v>653239.62</v>
      </c>
      <c r="AO718" s="205">
        <f t="shared" si="111"/>
        <v>1022408.85</v>
      </c>
      <c r="AP718" s="205">
        <f t="shared" si="111"/>
        <v>447476.35</v>
      </c>
      <c r="AQ718" s="205">
        <f t="shared" si="111"/>
        <v>1300291.6000000001</v>
      </c>
      <c r="AR718" s="205">
        <f t="shared" si="111"/>
        <v>707889</v>
      </c>
      <c r="AS718" s="205">
        <f t="shared" si="111"/>
        <v>478261.07</v>
      </c>
      <c r="AT718" s="205">
        <f t="shared" si="111"/>
        <v>417472.6</v>
      </c>
      <c r="AU718" s="205">
        <f t="shared" si="111"/>
        <v>4474565.5999999996</v>
      </c>
      <c r="AV718" s="205">
        <f t="shared" si="111"/>
        <v>604990.93999999994</v>
      </c>
      <c r="AW718" s="205">
        <f t="shared" si="111"/>
        <v>780570.75</v>
      </c>
      <c r="AX718" s="205">
        <f t="shared" si="111"/>
        <v>269416.81</v>
      </c>
      <c r="AY718" s="205">
        <f t="shared" si="111"/>
        <v>166575.01</v>
      </c>
      <c r="AZ718" s="205">
        <f t="shared" si="111"/>
        <v>34238.800000000003</v>
      </c>
      <c r="BA718" s="205">
        <f t="shared" si="111"/>
        <v>50012.7</v>
      </c>
      <c r="BB718" s="205">
        <f t="shared" si="111"/>
        <v>0</v>
      </c>
      <c r="BC718" s="205">
        <f t="shared" si="111"/>
        <v>608142.31000000006</v>
      </c>
      <c r="BD718" s="205">
        <f t="shared" si="111"/>
        <v>441898.88</v>
      </c>
      <c r="BE718" s="205">
        <f t="shared" si="111"/>
        <v>1451434.18</v>
      </c>
      <c r="BF718" s="205">
        <f t="shared" si="111"/>
        <v>1866307.01</v>
      </c>
      <c r="BG718" s="205">
        <f t="shared" si="111"/>
        <v>317507.7</v>
      </c>
      <c r="BH718" s="205">
        <f t="shared" si="111"/>
        <v>1534400.28</v>
      </c>
      <c r="BI718" s="205">
        <f t="shared" si="111"/>
        <v>1597252.73</v>
      </c>
      <c r="BJ718" s="205">
        <f t="shared" si="111"/>
        <v>935099.89</v>
      </c>
      <c r="BK718" s="205">
        <f t="shared" si="111"/>
        <v>504901.61</v>
      </c>
      <c r="BL718" s="205">
        <f t="shared" si="111"/>
        <v>85112.44</v>
      </c>
      <c r="BM718" s="205">
        <f t="shared" si="111"/>
        <v>2920127.57</v>
      </c>
      <c r="BN718" s="205">
        <f t="shared" si="111"/>
        <v>4794169.8899999997</v>
      </c>
      <c r="BO718" s="205">
        <f t="shared" si="111"/>
        <v>285984</v>
      </c>
      <c r="BP718" s="205">
        <f t="shared" si="111"/>
        <v>330429.53000000003</v>
      </c>
      <c r="BQ718" s="205">
        <f t="shared" si="111"/>
        <v>72890</v>
      </c>
      <c r="BR718" s="205">
        <f t="shared" si="111"/>
        <v>685022.47</v>
      </c>
      <c r="BS718" s="205">
        <f t="shared" ref="BS718:CX718" si="112">BS609</f>
        <v>344349.03</v>
      </c>
      <c r="BT718" s="205">
        <f t="shared" si="107"/>
        <v>458902.35</v>
      </c>
      <c r="BU718" s="205">
        <f t="shared" si="107"/>
        <v>734732.4</v>
      </c>
      <c r="BV718" s="205">
        <f t="shared" si="107"/>
        <v>347296</v>
      </c>
      <c r="BW718" s="205">
        <f t="shared" si="107"/>
        <v>887051</v>
      </c>
      <c r="BX718" s="205">
        <f t="shared" si="107"/>
        <v>631910.06000000006</v>
      </c>
      <c r="BY718" s="205">
        <f t="shared" si="107"/>
        <v>2859029.3</v>
      </c>
      <c r="BZ718" s="205">
        <f t="shared" si="107"/>
        <v>351358</v>
      </c>
      <c r="CA718" s="205">
        <f t="shared" si="107"/>
        <v>314491.8</v>
      </c>
      <c r="CB718" s="205">
        <f t="shared" si="107"/>
        <v>449493.14</v>
      </c>
      <c r="CC718" s="205">
        <f t="shared" si="87"/>
        <v>96280671.5</v>
      </c>
      <c r="CD718" s="101"/>
      <c r="CE718" s="101"/>
      <c r="CF718" s="101"/>
      <c r="CG718" s="101"/>
      <c r="CH718" s="101"/>
      <c r="CI718" s="101"/>
    </row>
    <row r="719" spans="1:87" s="102" customFormat="1">
      <c r="A719" s="148"/>
      <c r="B719" s="322"/>
      <c r="C719" s="306"/>
      <c r="D719" s="103"/>
      <c r="E719" s="103"/>
      <c r="F719" s="328" t="s">
        <v>1432</v>
      </c>
      <c r="G719" s="329" t="s">
        <v>1433</v>
      </c>
      <c r="H719" s="205">
        <f t="shared" ref="H719:BS722" si="113">H610</f>
        <v>8377436.75</v>
      </c>
      <c r="I719" s="205">
        <f t="shared" si="113"/>
        <v>5873645.3200000003</v>
      </c>
      <c r="J719" s="205">
        <f t="shared" si="113"/>
        <v>11812813.859999999</v>
      </c>
      <c r="K719" s="205">
        <f t="shared" si="113"/>
        <v>1946212.6</v>
      </c>
      <c r="L719" s="205">
        <f t="shared" si="113"/>
        <v>476869.87</v>
      </c>
      <c r="M719" s="205">
        <f t="shared" si="113"/>
        <v>743119.42</v>
      </c>
      <c r="N719" s="205">
        <f t="shared" si="113"/>
        <v>16610191.51</v>
      </c>
      <c r="O719" s="205">
        <f t="shared" si="113"/>
        <v>1570219.73</v>
      </c>
      <c r="P719" s="205">
        <f t="shared" si="113"/>
        <v>879148.25</v>
      </c>
      <c r="Q719" s="205">
        <f t="shared" si="113"/>
        <v>6799116.4500000002</v>
      </c>
      <c r="R719" s="205">
        <f t="shared" si="113"/>
        <v>621718.25</v>
      </c>
      <c r="S719" s="205">
        <f t="shared" si="113"/>
        <v>1235291.96</v>
      </c>
      <c r="T719" s="205">
        <f t="shared" si="113"/>
        <v>3377389.11</v>
      </c>
      <c r="U719" s="205">
        <f t="shared" si="113"/>
        <v>7639005.6399999997</v>
      </c>
      <c r="V719" s="205">
        <f t="shared" si="113"/>
        <v>205227.51</v>
      </c>
      <c r="W719" s="205">
        <f t="shared" si="113"/>
        <v>569718.80000000005</v>
      </c>
      <c r="X719" s="205">
        <f t="shared" si="113"/>
        <v>639027.66</v>
      </c>
      <c r="Y719" s="205">
        <f t="shared" si="113"/>
        <v>492691.03700000001</v>
      </c>
      <c r="Z719" s="205">
        <f t="shared" si="113"/>
        <v>4496561.72</v>
      </c>
      <c r="AA719" s="205">
        <f t="shared" si="113"/>
        <v>9991192.6099999994</v>
      </c>
      <c r="AB719" s="205">
        <f t="shared" si="113"/>
        <v>149540.97</v>
      </c>
      <c r="AC719" s="205">
        <f t="shared" si="113"/>
        <v>7809104.0300000003</v>
      </c>
      <c r="AD719" s="205">
        <f t="shared" si="113"/>
        <v>779455.5</v>
      </c>
      <c r="AE719" s="205">
        <f t="shared" si="113"/>
        <v>268720.67</v>
      </c>
      <c r="AF719" s="205">
        <f t="shared" si="113"/>
        <v>1300104.8700000001</v>
      </c>
      <c r="AG719" s="205">
        <f t="shared" si="113"/>
        <v>47950.8</v>
      </c>
      <c r="AH719" s="205">
        <f t="shared" si="113"/>
        <v>765015.88</v>
      </c>
      <c r="AI719" s="205">
        <f t="shared" si="113"/>
        <v>25695088.18</v>
      </c>
      <c r="AJ719" s="205">
        <f t="shared" si="113"/>
        <v>349540.75</v>
      </c>
      <c r="AK719" s="205">
        <f t="shared" si="113"/>
        <v>267815</v>
      </c>
      <c r="AL719" s="205">
        <f t="shared" si="113"/>
        <v>181483</v>
      </c>
      <c r="AM719" s="205">
        <f t="shared" si="113"/>
        <v>250215.96</v>
      </c>
      <c r="AN719" s="205">
        <f t="shared" si="113"/>
        <v>935232.73</v>
      </c>
      <c r="AO719" s="205">
        <f t="shared" si="113"/>
        <v>812352.73</v>
      </c>
      <c r="AP719" s="205">
        <f t="shared" si="113"/>
        <v>259169.5</v>
      </c>
      <c r="AQ719" s="205">
        <f t="shared" si="113"/>
        <v>1027824</v>
      </c>
      <c r="AR719" s="205">
        <f t="shared" si="113"/>
        <v>262290.40000000002</v>
      </c>
      <c r="AS719" s="205">
        <f t="shared" si="113"/>
        <v>1125967.2</v>
      </c>
      <c r="AT719" s="205">
        <f t="shared" si="113"/>
        <v>332296.95</v>
      </c>
      <c r="AU719" s="205">
        <f t="shared" si="113"/>
        <v>1788243.33</v>
      </c>
      <c r="AV719" s="205">
        <f t="shared" si="113"/>
        <v>171980.94</v>
      </c>
      <c r="AW719" s="205">
        <f t="shared" si="113"/>
        <v>501092.37</v>
      </c>
      <c r="AX719" s="205">
        <f t="shared" si="113"/>
        <v>368381.3</v>
      </c>
      <c r="AY719" s="205">
        <f t="shared" si="113"/>
        <v>163611.54</v>
      </c>
      <c r="AZ719" s="205">
        <f t="shared" si="113"/>
        <v>278323</v>
      </c>
      <c r="BA719" s="205">
        <f t="shared" si="113"/>
        <v>122750</v>
      </c>
      <c r="BB719" s="205">
        <f t="shared" si="113"/>
        <v>570140</v>
      </c>
      <c r="BC719" s="205">
        <f t="shared" si="113"/>
        <v>932603.11</v>
      </c>
      <c r="BD719" s="205">
        <f t="shared" si="113"/>
        <v>466093.38</v>
      </c>
      <c r="BE719" s="205">
        <f t="shared" si="113"/>
        <v>1048847.75</v>
      </c>
      <c r="BF719" s="205">
        <f t="shared" si="113"/>
        <v>2806899.08</v>
      </c>
      <c r="BG719" s="205">
        <f t="shared" si="113"/>
        <v>4298011.51</v>
      </c>
      <c r="BH719" s="205">
        <f t="shared" si="113"/>
        <v>2883971.86</v>
      </c>
      <c r="BI719" s="205">
        <f t="shared" si="113"/>
        <v>3404148.06</v>
      </c>
      <c r="BJ719" s="205">
        <f t="shared" si="113"/>
        <v>0</v>
      </c>
      <c r="BK719" s="205">
        <f t="shared" si="113"/>
        <v>220759.33</v>
      </c>
      <c r="BL719" s="205">
        <f t="shared" si="113"/>
        <v>561130.56999999995</v>
      </c>
      <c r="BM719" s="205">
        <f t="shared" si="113"/>
        <v>5276249.12</v>
      </c>
      <c r="BN719" s="205">
        <f t="shared" si="113"/>
        <v>6228658.1200000001</v>
      </c>
      <c r="BO719" s="205">
        <f t="shared" si="113"/>
        <v>1690438.62</v>
      </c>
      <c r="BP719" s="205">
        <f t="shared" si="113"/>
        <v>184018.5</v>
      </c>
      <c r="BQ719" s="205">
        <f t="shared" si="113"/>
        <v>70924</v>
      </c>
      <c r="BR719" s="205">
        <f t="shared" si="113"/>
        <v>723724.22</v>
      </c>
      <c r="BS719" s="205">
        <f t="shared" si="113"/>
        <v>1185927.32</v>
      </c>
      <c r="BT719" s="205">
        <f t="shared" si="107"/>
        <v>583098.31999999995</v>
      </c>
      <c r="BU719" s="205">
        <f t="shared" si="107"/>
        <v>699324.17</v>
      </c>
      <c r="BV719" s="205">
        <f t="shared" si="107"/>
        <v>104962.87</v>
      </c>
      <c r="BW719" s="205">
        <f t="shared" si="107"/>
        <v>1277164.6399999999</v>
      </c>
      <c r="BX719" s="205">
        <f t="shared" si="107"/>
        <v>597110.06000000006</v>
      </c>
      <c r="BY719" s="205">
        <f t="shared" si="107"/>
        <v>652640.93999999994</v>
      </c>
      <c r="BZ719" s="205">
        <f t="shared" si="107"/>
        <v>507251.51</v>
      </c>
      <c r="CA719" s="205">
        <f t="shared" si="107"/>
        <v>2342521.7999999998</v>
      </c>
      <c r="CB719" s="205">
        <f t="shared" si="107"/>
        <v>293704.09999999998</v>
      </c>
      <c r="CC719" s="205">
        <f t="shared" si="87"/>
        <v>169980472.61699998</v>
      </c>
      <c r="CD719" s="101"/>
      <c r="CE719" s="101"/>
      <c r="CF719" s="101"/>
      <c r="CG719" s="101"/>
      <c r="CH719" s="101"/>
      <c r="CI719" s="101"/>
    </row>
    <row r="720" spans="1:87" s="102" customFormat="1">
      <c r="A720" s="148"/>
      <c r="B720" s="322"/>
      <c r="C720" s="306"/>
      <c r="D720" s="103"/>
      <c r="E720" s="103"/>
      <c r="F720" s="328" t="s">
        <v>1434</v>
      </c>
      <c r="G720" s="329" t="s">
        <v>1435</v>
      </c>
      <c r="H720" s="205">
        <f t="shared" si="113"/>
        <v>4152098.41</v>
      </c>
      <c r="I720" s="205">
        <f t="shared" si="113"/>
        <v>793017.07</v>
      </c>
      <c r="J720" s="205">
        <f t="shared" si="113"/>
        <v>9455785.6600000001</v>
      </c>
      <c r="K720" s="205">
        <f t="shared" si="113"/>
        <v>881827.5</v>
      </c>
      <c r="L720" s="205">
        <f t="shared" si="113"/>
        <v>47000</v>
      </c>
      <c r="M720" s="205">
        <f t="shared" si="113"/>
        <v>622403</v>
      </c>
      <c r="N720" s="205">
        <f t="shared" si="113"/>
        <v>12431877.960000001</v>
      </c>
      <c r="O720" s="205">
        <f t="shared" si="113"/>
        <v>991115.12</v>
      </c>
      <c r="P720" s="205">
        <f t="shared" si="113"/>
        <v>1036980</v>
      </c>
      <c r="Q720" s="205">
        <f t="shared" si="113"/>
        <v>12601140.970000001</v>
      </c>
      <c r="R720" s="205">
        <f t="shared" si="113"/>
        <v>51427.11</v>
      </c>
      <c r="S720" s="205">
        <f t="shared" si="113"/>
        <v>1843784.7</v>
      </c>
      <c r="T720" s="205">
        <f t="shared" si="113"/>
        <v>2901283</v>
      </c>
      <c r="U720" s="205">
        <f t="shared" si="113"/>
        <v>5599604.5899999999</v>
      </c>
      <c r="V720" s="205">
        <f t="shared" si="113"/>
        <v>293300</v>
      </c>
      <c r="W720" s="205">
        <f t="shared" si="113"/>
        <v>1611873.29</v>
      </c>
      <c r="X720" s="205">
        <f t="shared" si="113"/>
        <v>13790</v>
      </c>
      <c r="Y720" s="205">
        <f t="shared" si="113"/>
        <v>2160116.46</v>
      </c>
      <c r="Z720" s="205">
        <f t="shared" si="113"/>
        <v>13067532</v>
      </c>
      <c r="AA720" s="205">
        <f t="shared" si="113"/>
        <v>2758190.71</v>
      </c>
      <c r="AB720" s="205">
        <f t="shared" si="113"/>
        <v>237897.8</v>
      </c>
      <c r="AC720" s="205">
        <f t="shared" si="113"/>
        <v>8908550.4900000002</v>
      </c>
      <c r="AD720" s="205">
        <f t="shared" si="113"/>
        <v>345197</v>
      </c>
      <c r="AE720" s="205">
        <f t="shared" si="113"/>
        <v>1749716.85</v>
      </c>
      <c r="AF720" s="205">
        <f t="shared" si="113"/>
        <v>1512547.1</v>
      </c>
      <c r="AG720" s="205">
        <f t="shared" si="113"/>
        <v>69626.73</v>
      </c>
      <c r="AH720" s="205">
        <f t="shared" si="113"/>
        <v>2000816</v>
      </c>
      <c r="AI720" s="205">
        <f t="shared" si="113"/>
        <v>37553248</v>
      </c>
      <c r="AJ720" s="205">
        <f t="shared" si="113"/>
        <v>1875309.67</v>
      </c>
      <c r="AK720" s="205">
        <f t="shared" si="113"/>
        <v>103880</v>
      </c>
      <c r="AL720" s="205">
        <f t="shared" si="113"/>
        <v>157300</v>
      </c>
      <c r="AM720" s="205">
        <f t="shared" si="113"/>
        <v>133070</v>
      </c>
      <c r="AN720" s="205">
        <f t="shared" si="113"/>
        <v>656088</v>
      </c>
      <c r="AO720" s="205">
        <f t="shared" si="113"/>
        <v>2250705</v>
      </c>
      <c r="AP720" s="205">
        <f t="shared" si="113"/>
        <v>2316481.6</v>
      </c>
      <c r="AQ720" s="205">
        <f t="shared" si="113"/>
        <v>1180445.7</v>
      </c>
      <c r="AR720" s="205">
        <f t="shared" si="113"/>
        <v>390080</v>
      </c>
      <c r="AS720" s="205">
        <f t="shared" si="113"/>
        <v>361869</v>
      </c>
      <c r="AT720" s="205">
        <f t="shared" si="113"/>
        <v>138000</v>
      </c>
      <c r="AU720" s="205">
        <f t="shared" si="113"/>
        <v>0</v>
      </c>
      <c r="AV720" s="205">
        <f t="shared" si="113"/>
        <v>71980</v>
      </c>
      <c r="AW720" s="205">
        <f t="shared" si="113"/>
        <v>1743800</v>
      </c>
      <c r="AX720" s="205">
        <f t="shared" si="113"/>
        <v>171200</v>
      </c>
      <c r="AY720" s="205">
        <f t="shared" si="113"/>
        <v>146000</v>
      </c>
      <c r="AZ720" s="205">
        <f t="shared" si="113"/>
        <v>212460</v>
      </c>
      <c r="BA720" s="205">
        <f t="shared" si="113"/>
        <v>31160</v>
      </c>
      <c r="BB720" s="205">
        <f t="shared" si="113"/>
        <v>8389790.0999999996</v>
      </c>
      <c r="BC720" s="205">
        <f t="shared" si="113"/>
        <v>338398</v>
      </c>
      <c r="BD720" s="205">
        <f t="shared" si="113"/>
        <v>116500</v>
      </c>
      <c r="BE720" s="205">
        <f t="shared" si="113"/>
        <v>721636.8</v>
      </c>
      <c r="BF720" s="205">
        <f t="shared" si="113"/>
        <v>408545</v>
      </c>
      <c r="BG720" s="205">
        <f t="shared" si="113"/>
        <v>165202</v>
      </c>
      <c r="BH720" s="205">
        <f t="shared" si="113"/>
        <v>1682039.1</v>
      </c>
      <c r="BI720" s="205">
        <f t="shared" si="113"/>
        <v>15700</v>
      </c>
      <c r="BJ720" s="205">
        <f t="shared" si="113"/>
        <v>1030414.38</v>
      </c>
      <c r="BK720" s="205">
        <f t="shared" si="113"/>
        <v>707505</v>
      </c>
      <c r="BL720" s="205">
        <f t="shared" si="113"/>
        <v>240000</v>
      </c>
      <c r="BM720" s="205">
        <f t="shared" si="113"/>
        <v>11102672.4</v>
      </c>
      <c r="BN720" s="205">
        <f t="shared" si="113"/>
        <v>7050775</v>
      </c>
      <c r="BO720" s="205">
        <f t="shared" si="113"/>
        <v>958404.93</v>
      </c>
      <c r="BP720" s="205">
        <f t="shared" si="113"/>
        <v>405000</v>
      </c>
      <c r="BQ720" s="205">
        <f t="shared" si="113"/>
        <v>87400</v>
      </c>
      <c r="BR720" s="205">
        <f t="shared" si="113"/>
        <v>42000</v>
      </c>
      <c r="BS720" s="205">
        <f t="shared" si="113"/>
        <v>495979</v>
      </c>
      <c r="BT720" s="205">
        <f t="shared" si="107"/>
        <v>6401400</v>
      </c>
      <c r="BU720" s="205">
        <f t="shared" si="107"/>
        <v>21000</v>
      </c>
      <c r="BV720" s="205">
        <f t="shared" si="107"/>
        <v>177450</v>
      </c>
      <c r="BW720" s="205">
        <f t="shared" si="107"/>
        <v>1696379.64</v>
      </c>
      <c r="BX720" s="205">
        <f t="shared" si="107"/>
        <v>815600</v>
      </c>
      <c r="BY720" s="205">
        <f t="shared" si="107"/>
        <v>321540</v>
      </c>
      <c r="BZ720" s="205">
        <f t="shared" si="107"/>
        <v>170850</v>
      </c>
      <c r="CA720" s="205">
        <f t="shared" si="107"/>
        <v>164800</v>
      </c>
      <c r="CB720" s="205">
        <f t="shared" si="107"/>
        <v>436128.05</v>
      </c>
      <c r="CC720" s="205">
        <f t="shared" si="87"/>
        <v>181794685.88999999</v>
      </c>
      <c r="CD720" s="101"/>
      <c r="CE720" s="101"/>
      <c r="CF720" s="101"/>
      <c r="CG720" s="101"/>
      <c r="CH720" s="101"/>
      <c r="CI720" s="101"/>
    </row>
    <row r="721" spans="1:87" s="102" customFormat="1">
      <c r="A721" s="148"/>
      <c r="B721" s="322"/>
      <c r="C721" s="306"/>
      <c r="D721" s="103"/>
      <c r="E721" s="103"/>
      <c r="F721" s="328" t="s">
        <v>1436</v>
      </c>
      <c r="G721" s="329" t="s">
        <v>1437</v>
      </c>
      <c r="H721" s="205">
        <f t="shared" si="113"/>
        <v>0</v>
      </c>
      <c r="I721" s="205">
        <f t="shared" si="113"/>
        <v>0</v>
      </c>
      <c r="J721" s="205">
        <f t="shared" si="113"/>
        <v>0</v>
      </c>
      <c r="K721" s="205">
        <f t="shared" si="113"/>
        <v>0</v>
      </c>
      <c r="L721" s="205">
        <f t="shared" si="113"/>
        <v>0</v>
      </c>
      <c r="M721" s="205">
        <f t="shared" si="113"/>
        <v>0</v>
      </c>
      <c r="N721" s="205">
        <f t="shared" si="113"/>
        <v>0</v>
      </c>
      <c r="O721" s="205">
        <f t="shared" si="113"/>
        <v>0</v>
      </c>
      <c r="P721" s="205">
        <f t="shared" si="113"/>
        <v>0</v>
      </c>
      <c r="Q721" s="205">
        <f t="shared" si="113"/>
        <v>8558600</v>
      </c>
      <c r="R721" s="205">
        <f t="shared" si="113"/>
        <v>0</v>
      </c>
      <c r="S721" s="205">
        <f t="shared" si="113"/>
        <v>0</v>
      </c>
      <c r="T721" s="205">
        <f t="shared" si="113"/>
        <v>0</v>
      </c>
      <c r="U721" s="205">
        <f t="shared" si="113"/>
        <v>0</v>
      </c>
      <c r="V721" s="205">
        <f t="shared" si="113"/>
        <v>0</v>
      </c>
      <c r="W721" s="205">
        <f t="shared" si="113"/>
        <v>0</v>
      </c>
      <c r="X721" s="205">
        <f t="shared" si="113"/>
        <v>0</v>
      </c>
      <c r="Y721" s="205">
        <f t="shared" si="113"/>
        <v>0</v>
      </c>
      <c r="Z721" s="205">
        <f t="shared" si="113"/>
        <v>519801.4</v>
      </c>
      <c r="AA721" s="205">
        <f t="shared" si="113"/>
        <v>313686.96999999997</v>
      </c>
      <c r="AB721" s="205">
        <f t="shared" si="113"/>
        <v>0</v>
      </c>
      <c r="AC721" s="205">
        <f t="shared" si="113"/>
        <v>0</v>
      </c>
      <c r="AD721" s="205">
        <f t="shared" si="113"/>
        <v>0</v>
      </c>
      <c r="AE721" s="205">
        <f t="shared" si="113"/>
        <v>0</v>
      </c>
      <c r="AF721" s="205">
        <f t="shared" si="113"/>
        <v>0</v>
      </c>
      <c r="AG721" s="205">
        <f t="shared" si="113"/>
        <v>61860</v>
      </c>
      <c r="AH721" s="205">
        <f t="shared" si="113"/>
        <v>0</v>
      </c>
      <c r="AI721" s="205">
        <f t="shared" si="113"/>
        <v>0</v>
      </c>
      <c r="AJ721" s="205">
        <f t="shared" si="113"/>
        <v>0</v>
      </c>
      <c r="AK721" s="205">
        <f t="shared" si="113"/>
        <v>0</v>
      </c>
      <c r="AL721" s="205">
        <f t="shared" si="113"/>
        <v>0</v>
      </c>
      <c r="AM721" s="205">
        <f t="shared" si="113"/>
        <v>0</v>
      </c>
      <c r="AN721" s="205">
        <f t="shared" si="113"/>
        <v>0</v>
      </c>
      <c r="AO721" s="205">
        <f t="shared" si="113"/>
        <v>55440</v>
      </c>
      <c r="AP721" s="205">
        <f t="shared" si="113"/>
        <v>0</v>
      </c>
      <c r="AQ721" s="205">
        <f t="shared" si="113"/>
        <v>0</v>
      </c>
      <c r="AR721" s="205">
        <f t="shared" si="113"/>
        <v>0</v>
      </c>
      <c r="AS721" s="205">
        <f t="shared" si="113"/>
        <v>0</v>
      </c>
      <c r="AT721" s="205">
        <f t="shared" si="113"/>
        <v>0</v>
      </c>
      <c r="AU721" s="205">
        <f t="shared" si="113"/>
        <v>0</v>
      </c>
      <c r="AV721" s="205">
        <f t="shared" si="113"/>
        <v>0</v>
      </c>
      <c r="AW721" s="205">
        <f t="shared" si="113"/>
        <v>0</v>
      </c>
      <c r="AX721" s="205">
        <f t="shared" si="113"/>
        <v>0</v>
      </c>
      <c r="AY721" s="205">
        <f t="shared" si="113"/>
        <v>0</v>
      </c>
      <c r="AZ721" s="205">
        <f t="shared" si="113"/>
        <v>0</v>
      </c>
      <c r="BA721" s="205">
        <f t="shared" si="113"/>
        <v>0</v>
      </c>
      <c r="BB721" s="205">
        <f t="shared" si="113"/>
        <v>0</v>
      </c>
      <c r="BC721" s="205">
        <f t="shared" si="113"/>
        <v>0</v>
      </c>
      <c r="BD721" s="205">
        <f t="shared" si="113"/>
        <v>0</v>
      </c>
      <c r="BE721" s="205">
        <f t="shared" si="113"/>
        <v>0</v>
      </c>
      <c r="BF721" s="205">
        <f t="shared" si="113"/>
        <v>0</v>
      </c>
      <c r="BG721" s="205">
        <f t="shared" si="113"/>
        <v>0</v>
      </c>
      <c r="BH721" s="205">
        <f t="shared" si="113"/>
        <v>321000</v>
      </c>
      <c r="BI721" s="205">
        <f t="shared" si="113"/>
        <v>0</v>
      </c>
      <c r="BJ721" s="205">
        <f t="shared" si="113"/>
        <v>0</v>
      </c>
      <c r="BK721" s="205">
        <f t="shared" si="113"/>
        <v>0</v>
      </c>
      <c r="BL721" s="205">
        <f t="shared" si="113"/>
        <v>0</v>
      </c>
      <c r="BM721" s="205">
        <f t="shared" si="113"/>
        <v>0</v>
      </c>
      <c r="BN721" s="205">
        <f t="shared" si="113"/>
        <v>0</v>
      </c>
      <c r="BO721" s="205">
        <f t="shared" si="113"/>
        <v>0</v>
      </c>
      <c r="BP721" s="205">
        <f t="shared" si="113"/>
        <v>0</v>
      </c>
      <c r="BQ721" s="205">
        <f t="shared" si="113"/>
        <v>0</v>
      </c>
      <c r="BR721" s="205">
        <f t="shared" si="113"/>
        <v>0</v>
      </c>
      <c r="BS721" s="205">
        <f t="shared" si="113"/>
        <v>0</v>
      </c>
      <c r="BT721" s="205">
        <f t="shared" si="107"/>
        <v>0</v>
      </c>
      <c r="BU721" s="205">
        <f t="shared" si="107"/>
        <v>0</v>
      </c>
      <c r="BV721" s="205">
        <f t="shared" si="107"/>
        <v>0</v>
      </c>
      <c r="BW721" s="205">
        <f t="shared" si="107"/>
        <v>0</v>
      </c>
      <c r="BX721" s="205">
        <f t="shared" si="107"/>
        <v>0</v>
      </c>
      <c r="BY721" s="205">
        <f t="shared" si="107"/>
        <v>0</v>
      </c>
      <c r="BZ721" s="205">
        <f t="shared" si="107"/>
        <v>0</v>
      </c>
      <c r="CA721" s="205">
        <f t="shared" si="107"/>
        <v>0</v>
      </c>
      <c r="CB721" s="205">
        <f t="shared" si="107"/>
        <v>0</v>
      </c>
      <c r="CC721" s="205">
        <f t="shared" si="87"/>
        <v>9830388.370000001</v>
      </c>
      <c r="CD721" s="101"/>
      <c r="CE721" s="101"/>
      <c r="CF721" s="101"/>
      <c r="CG721" s="101"/>
      <c r="CH721" s="101"/>
      <c r="CI721" s="101"/>
    </row>
    <row r="722" spans="1:87" s="102" customFormat="1">
      <c r="A722" s="148"/>
      <c r="B722" s="322"/>
      <c r="C722" s="306"/>
      <c r="D722" s="103"/>
      <c r="E722" s="103"/>
      <c r="F722" s="328" t="s">
        <v>1438</v>
      </c>
      <c r="G722" s="329" t="s">
        <v>1439</v>
      </c>
      <c r="H722" s="205">
        <f t="shared" si="113"/>
        <v>0</v>
      </c>
      <c r="I722" s="205">
        <f t="shared" si="113"/>
        <v>0</v>
      </c>
      <c r="J722" s="205">
        <f t="shared" si="113"/>
        <v>0</v>
      </c>
      <c r="K722" s="205">
        <f t="shared" si="113"/>
        <v>0</v>
      </c>
      <c r="L722" s="205">
        <f t="shared" si="113"/>
        <v>0</v>
      </c>
      <c r="M722" s="205">
        <f t="shared" si="113"/>
        <v>0</v>
      </c>
      <c r="N722" s="205">
        <f t="shared" si="113"/>
        <v>0</v>
      </c>
      <c r="O722" s="205">
        <f t="shared" si="113"/>
        <v>0</v>
      </c>
      <c r="P722" s="205">
        <f t="shared" si="113"/>
        <v>0</v>
      </c>
      <c r="Q722" s="205">
        <f t="shared" si="113"/>
        <v>0</v>
      </c>
      <c r="R722" s="205">
        <f t="shared" si="113"/>
        <v>0</v>
      </c>
      <c r="S722" s="205">
        <f t="shared" si="113"/>
        <v>0</v>
      </c>
      <c r="T722" s="205">
        <f t="shared" si="113"/>
        <v>3304</v>
      </c>
      <c r="U722" s="205">
        <f t="shared" si="113"/>
        <v>0</v>
      </c>
      <c r="V722" s="205">
        <f t="shared" si="113"/>
        <v>0</v>
      </c>
      <c r="W722" s="205">
        <f t="shared" si="113"/>
        <v>0</v>
      </c>
      <c r="X722" s="205">
        <f t="shared" si="113"/>
        <v>0</v>
      </c>
      <c r="Y722" s="205">
        <f t="shared" si="113"/>
        <v>0</v>
      </c>
      <c r="Z722" s="205">
        <f t="shared" si="113"/>
        <v>0</v>
      </c>
      <c r="AA722" s="205">
        <f t="shared" si="113"/>
        <v>0</v>
      </c>
      <c r="AB722" s="205">
        <f t="shared" si="113"/>
        <v>0</v>
      </c>
      <c r="AC722" s="205">
        <f t="shared" si="113"/>
        <v>0</v>
      </c>
      <c r="AD722" s="205">
        <f t="shared" si="113"/>
        <v>0</v>
      </c>
      <c r="AE722" s="205">
        <f t="shared" si="113"/>
        <v>0</v>
      </c>
      <c r="AF722" s="205">
        <f t="shared" si="113"/>
        <v>0</v>
      </c>
      <c r="AG722" s="205">
        <f t="shared" si="113"/>
        <v>0</v>
      </c>
      <c r="AH722" s="205">
        <f t="shared" si="113"/>
        <v>0</v>
      </c>
      <c r="AI722" s="205">
        <f t="shared" si="113"/>
        <v>0</v>
      </c>
      <c r="AJ722" s="205">
        <f t="shared" si="113"/>
        <v>0</v>
      </c>
      <c r="AK722" s="205">
        <f t="shared" si="113"/>
        <v>0</v>
      </c>
      <c r="AL722" s="205">
        <f t="shared" si="113"/>
        <v>0</v>
      </c>
      <c r="AM722" s="205">
        <f t="shared" si="113"/>
        <v>0</v>
      </c>
      <c r="AN722" s="205">
        <f t="shared" si="113"/>
        <v>0</v>
      </c>
      <c r="AO722" s="205">
        <f t="shared" si="113"/>
        <v>0</v>
      </c>
      <c r="AP722" s="205">
        <f t="shared" si="113"/>
        <v>0</v>
      </c>
      <c r="AQ722" s="205">
        <f t="shared" si="113"/>
        <v>0</v>
      </c>
      <c r="AR722" s="205">
        <f t="shared" si="113"/>
        <v>0</v>
      </c>
      <c r="AS722" s="205">
        <f t="shared" si="113"/>
        <v>0</v>
      </c>
      <c r="AT722" s="205">
        <f t="shared" si="113"/>
        <v>584603.6</v>
      </c>
      <c r="AU722" s="205">
        <f t="shared" si="113"/>
        <v>0</v>
      </c>
      <c r="AV722" s="205">
        <f t="shared" si="113"/>
        <v>0</v>
      </c>
      <c r="AW722" s="205">
        <f t="shared" si="113"/>
        <v>0</v>
      </c>
      <c r="AX722" s="205">
        <f t="shared" si="113"/>
        <v>0</v>
      </c>
      <c r="AY722" s="205">
        <f t="shared" si="113"/>
        <v>0</v>
      </c>
      <c r="AZ722" s="205">
        <f t="shared" si="113"/>
        <v>0</v>
      </c>
      <c r="BA722" s="205">
        <f t="shared" si="113"/>
        <v>0</v>
      </c>
      <c r="BB722" s="205">
        <f t="shared" si="113"/>
        <v>0</v>
      </c>
      <c r="BC722" s="205">
        <f t="shared" si="113"/>
        <v>0</v>
      </c>
      <c r="BD722" s="205">
        <f t="shared" si="113"/>
        <v>0</v>
      </c>
      <c r="BE722" s="205">
        <f t="shared" si="113"/>
        <v>0</v>
      </c>
      <c r="BF722" s="205">
        <f t="shared" si="113"/>
        <v>0</v>
      </c>
      <c r="BG722" s="205">
        <f t="shared" si="113"/>
        <v>0</v>
      </c>
      <c r="BH722" s="205">
        <f t="shared" si="113"/>
        <v>0</v>
      </c>
      <c r="BI722" s="205">
        <f t="shared" si="113"/>
        <v>0</v>
      </c>
      <c r="BJ722" s="205">
        <f t="shared" si="113"/>
        <v>0</v>
      </c>
      <c r="BK722" s="205">
        <f t="shared" si="113"/>
        <v>0</v>
      </c>
      <c r="BL722" s="205">
        <f t="shared" si="113"/>
        <v>0</v>
      </c>
      <c r="BM722" s="205">
        <f t="shared" si="113"/>
        <v>0</v>
      </c>
      <c r="BN722" s="205">
        <f t="shared" si="113"/>
        <v>0</v>
      </c>
      <c r="BO722" s="205">
        <f t="shared" si="113"/>
        <v>0</v>
      </c>
      <c r="BP722" s="205">
        <f t="shared" si="113"/>
        <v>0</v>
      </c>
      <c r="BQ722" s="205">
        <f t="shared" si="113"/>
        <v>0</v>
      </c>
      <c r="BR722" s="205">
        <f t="shared" si="113"/>
        <v>0</v>
      </c>
      <c r="BS722" s="205">
        <f t="shared" ref="BS722:CX722" si="114">BS613</f>
        <v>0</v>
      </c>
      <c r="BT722" s="205">
        <f t="shared" si="107"/>
        <v>0</v>
      </c>
      <c r="BU722" s="205">
        <f t="shared" si="107"/>
        <v>0</v>
      </c>
      <c r="BV722" s="205">
        <f t="shared" si="107"/>
        <v>0</v>
      </c>
      <c r="BW722" s="205">
        <f t="shared" si="107"/>
        <v>61527.1</v>
      </c>
      <c r="BX722" s="205">
        <f t="shared" si="107"/>
        <v>0</v>
      </c>
      <c r="BY722" s="205">
        <f t="shared" si="107"/>
        <v>0</v>
      </c>
      <c r="BZ722" s="205">
        <f t="shared" si="107"/>
        <v>0</v>
      </c>
      <c r="CA722" s="205">
        <f t="shared" si="107"/>
        <v>0</v>
      </c>
      <c r="CB722" s="205">
        <f t="shared" si="107"/>
        <v>0</v>
      </c>
      <c r="CC722" s="205">
        <f t="shared" si="87"/>
        <v>649434.69999999995</v>
      </c>
      <c r="CD722" s="101"/>
      <c r="CE722" s="101"/>
      <c r="CF722" s="101"/>
      <c r="CG722" s="101"/>
      <c r="CH722" s="101"/>
      <c r="CI722" s="101"/>
    </row>
    <row r="723" spans="1:87" s="102" customFormat="1">
      <c r="A723" s="148"/>
      <c r="B723" s="322"/>
      <c r="C723" s="306"/>
      <c r="D723" s="103"/>
      <c r="E723" s="103"/>
      <c r="F723" s="328" t="s">
        <v>1440</v>
      </c>
      <c r="G723" s="329" t="s">
        <v>1441</v>
      </c>
      <c r="H723" s="205">
        <f t="shared" ref="H723:BS726" si="115">H614</f>
        <v>0</v>
      </c>
      <c r="I723" s="205">
        <f t="shared" si="115"/>
        <v>0</v>
      </c>
      <c r="J723" s="205">
        <f t="shared" si="115"/>
        <v>0</v>
      </c>
      <c r="K723" s="205">
        <f t="shared" si="115"/>
        <v>0</v>
      </c>
      <c r="L723" s="205">
        <f t="shared" si="115"/>
        <v>0</v>
      </c>
      <c r="M723" s="205">
        <f t="shared" si="115"/>
        <v>0</v>
      </c>
      <c r="N723" s="205">
        <f t="shared" si="115"/>
        <v>0</v>
      </c>
      <c r="O723" s="205">
        <f t="shared" si="115"/>
        <v>0</v>
      </c>
      <c r="P723" s="205">
        <f t="shared" si="115"/>
        <v>0</v>
      </c>
      <c r="Q723" s="205">
        <f t="shared" si="115"/>
        <v>0</v>
      </c>
      <c r="R723" s="205">
        <f t="shared" si="115"/>
        <v>0</v>
      </c>
      <c r="S723" s="205">
        <f t="shared" si="115"/>
        <v>0</v>
      </c>
      <c r="T723" s="205">
        <f t="shared" si="115"/>
        <v>0</v>
      </c>
      <c r="U723" s="205">
        <f t="shared" si="115"/>
        <v>0</v>
      </c>
      <c r="V723" s="205">
        <f t="shared" si="115"/>
        <v>0</v>
      </c>
      <c r="W723" s="205">
        <f t="shared" si="115"/>
        <v>0</v>
      </c>
      <c r="X723" s="205">
        <f t="shared" si="115"/>
        <v>0</v>
      </c>
      <c r="Y723" s="205">
        <f t="shared" si="115"/>
        <v>0</v>
      </c>
      <c r="Z723" s="205">
        <f t="shared" si="115"/>
        <v>0</v>
      </c>
      <c r="AA723" s="205">
        <f t="shared" si="115"/>
        <v>0</v>
      </c>
      <c r="AB723" s="205">
        <f t="shared" si="115"/>
        <v>0</v>
      </c>
      <c r="AC723" s="205">
        <f t="shared" si="115"/>
        <v>0</v>
      </c>
      <c r="AD723" s="205">
        <f t="shared" si="115"/>
        <v>0</v>
      </c>
      <c r="AE723" s="205">
        <f t="shared" si="115"/>
        <v>0</v>
      </c>
      <c r="AF723" s="205">
        <f t="shared" si="115"/>
        <v>0</v>
      </c>
      <c r="AG723" s="205">
        <f t="shared" si="115"/>
        <v>0</v>
      </c>
      <c r="AH723" s="205">
        <f t="shared" si="115"/>
        <v>0</v>
      </c>
      <c r="AI723" s="205">
        <f t="shared" si="115"/>
        <v>0</v>
      </c>
      <c r="AJ723" s="205">
        <f t="shared" si="115"/>
        <v>0</v>
      </c>
      <c r="AK723" s="205">
        <f t="shared" si="115"/>
        <v>0</v>
      </c>
      <c r="AL723" s="205">
        <f t="shared" si="115"/>
        <v>0</v>
      </c>
      <c r="AM723" s="205">
        <f t="shared" si="115"/>
        <v>0</v>
      </c>
      <c r="AN723" s="205">
        <f t="shared" si="115"/>
        <v>0</v>
      </c>
      <c r="AO723" s="205">
        <f t="shared" si="115"/>
        <v>0</v>
      </c>
      <c r="AP723" s="205">
        <f t="shared" si="115"/>
        <v>0</v>
      </c>
      <c r="AQ723" s="205">
        <f t="shared" si="115"/>
        <v>0</v>
      </c>
      <c r="AR723" s="205">
        <f t="shared" si="115"/>
        <v>0</v>
      </c>
      <c r="AS723" s="205">
        <f t="shared" si="115"/>
        <v>0</v>
      </c>
      <c r="AT723" s="205">
        <f t="shared" si="115"/>
        <v>0</v>
      </c>
      <c r="AU723" s="205">
        <f t="shared" si="115"/>
        <v>0</v>
      </c>
      <c r="AV723" s="205">
        <f t="shared" si="115"/>
        <v>0</v>
      </c>
      <c r="AW723" s="205">
        <f t="shared" si="115"/>
        <v>0</v>
      </c>
      <c r="AX723" s="205">
        <f t="shared" si="115"/>
        <v>0</v>
      </c>
      <c r="AY723" s="205">
        <f t="shared" si="115"/>
        <v>0</v>
      </c>
      <c r="AZ723" s="205">
        <f t="shared" si="115"/>
        <v>0</v>
      </c>
      <c r="BA723" s="205">
        <f t="shared" si="115"/>
        <v>0</v>
      </c>
      <c r="BB723" s="205">
        <f t="shared" si="115"/>
        <v>0</v>
      </c>
      <c r="BC723" s="205">
        <f t="shared" si="115"/>
        <v>0</v>
      </c>
      <c r="BD723" s="205">
        <f t="shared" si="115"/>
        <v>0</v>
      </c>
      <c r="BE723" s="205">
        <f t="shared" si="115"/>
        <v>0</v>
      </c>
      <c r="BF723" s="205">
        <f t="shared" si="115"/>
        <v>0</v>
      </c>
      <c r="BG723" s="205">
        <f t="shared" si="115"/>
        <v>0</v>
      </c>
      <c r="BH723" s="205">
        <f t="shared" si="115"/>
        <v>0</v>
      </c>
      <c r="BI723" s="205">
        <f t="shared" si="115"/>
        <v>0</v>
      </c>
      <c r="BJ723" s="205">
        <f t="shared" si="115"/>
        <v>0</v>
      </c>
      <c r="BK723" s="205">
        <f t="shared" si="115"/>
        <v>0</v>
      </c>
      <c r="BL723" s="205">
        <f t="shared" si="115"/>
        <v>0</v>
      </c>
      <c r="BM723" s="205">
        <f t="shared" si="115"/>
        <v>0</v>
      </c>
      <c r="BN723" s="205">
        <f t="shared" si="115"/>
        <v>0</v>
      </c>
      <c r="BO723" s="205">
        <f t="shared" si="115"/>
        <v>0</v>
      </c>
      <c r="BP723" s="205">
        <f t="shared" si="115"/>
        <v>0</v>
      </c>
      <c r="BQ723" s="205">
        <f t="shared" si="115"/>
        <v>0</v>
      </c>
      <c r="BR723" s="205">
        <f t="shared" si="115"/>
        <v>0</v>
      </c>
      <c r="BS723" s="205">
        <f t="shared" si="115"/>
        <v>0</v>
      </c>
      <c r="BT723" s="205">
        <f t="shared" ref="BT723:CB738" si="116">BT614</f>
        <v>0</v>
      </c>
      <c r="BU723" s="205">
        <f t="shared" si="116"/>
        <v>0</v>
      </c>
      <c r="BV723" s="205">
        <f t="shared" si="116"/>
        <v>0</v>
      </c>
      <c r="BW723" s="205">
        <f t="shared" si="116"/>
        <v>0</v>
      </c>
      <c r="BX723" s="205">
        <f t="shared" si="116"/>
        <v>0</v>
      </c>
      <c r="BY723" s="205">
        <f t="shared" si="116"/>
        <v>0</v>
      </c>
      <c r="BZ723" s="205">
        <f t="shared" si="116"/>
        <v>0</v>
      </c>
      <c r="CA723" s="205">
        <f t="shared" si="116"/>
        <v>0</v>
      </c>
      <c r="CB723" s="205">
        <f t="shared" si="116"/>
        <v>0</v>
      </c>
      <c r="CC723" s="205">
        <f t="shared" si="87"/>
        <v>0</v>
      </c>
      <c r="CD723" s="101"/>
      <c r="CE723" s="101"/>
      <c r="CF723" s="101"/>
      <c r="CG723" s="101"/>
      <c r="CH723" s="101"/>
      <c r="CI723" s="101"/>
    </row>
    <row r="724" spans="1:87" s="102" customFormat="1">
      <c r="A724" s="148"/>
      <c r="B724" s="322"/>
      <c r="C724" s="306"/>
      <c r="D724" s="103"/>
      <c r="E724" s="103"/>
      <c r="F724" s="328" t="s">
        <v>1442</v>
      </c>
      <c r="G724" s="329" t="s">
        <v>1443</v>
      </c>
      <c r="H724" s="205">
        <f t="shared" si="115"/>
        <v>4095393.9</v>
      </c>
      <c r="I724" s="205">
        <f t="shared" si="115"/>
        <v>487774.49</v>
      </c>
      <c r="J724" s="205">
        <f t="shared" si="115"/>
        <v>4984934.12</v>
      </c>
      <c r="K724" s="205">
        <f t="shared" si="115"/>
        <v>0</v>
      </c>
      <c r="L724" s="205">
        <f t="shared" si="115"/>
        <v>0</v>
      </c>
      <c r="M724" s="205">
        <f t="shared" si="115"/>
        <v>0</v>
      </c>
      <c r="N724" s="205">
        <f t="shared" si="115"/>
        <v>529180.38</v>
      </c>
      <c r="O724" s="205">
        <f t="shared" si="115"/>
        <v>1529604.1</v>
      </c>
      <c r="P724" s="205">
        <f t="shared" si="115"/>
        <v>1179802.3600000001</v>
      </c>
      <c r="Q724" s="205">
        <f t="shared" si="115"/>
        <v>144001.60000000001</v>
      </c>
      <c r="R724" s="205">
        <f t="shared" si="115"/>
        <v>0</v>
      </c>
      <c r="S724" s="205">
        <f t="shared" si="115"/>
        <v>39007</v>
      </c>
      <c r="T724" s="205">
        <f t="shared" si="115"/>
        <v>1759927.96</v>
      </c>
      <c r="U724" s="205">
        <f t="shared" si="115"/>
        <v>46755.5</v>
      </c>
      <c r="V724" s="205">
        <f t="shared" si="115"/>
        <v>77266.8</v>
      </c>
      <c r="W724" s="205">
        <f t="shared" si="115"/>
        <v>1726738.18</v>
      </c>
      <c r="X724" s="205">
        <f t="shared" si="115"/>
        <v>642781.5</v>
      </c>
      <c r="Y724" s="205">
        <f t="shared" si="115"/>
        <v>1307486.54</v>
      </c>
      <c r="Z724" s="205">
        <f t="shared" si="115"/>
        <v>108342.52</v>
      </c>
      <c r="AA724" s="205">
        <f t="shared" si="115"/>
        <v>85888.35</v>
      </c>
      <c r="AB724" s="205">
        <f t="shared" si="115"/>
        <v>679398.76</v>
      </c>
      <c r="AC724" s="205">
        <f t="shared" si="115"/>
        <v>263839.48</v>
      </c>
      <c r="AD724" s="205">
        <f t="shared" si="115"/>
        <v>0</v>
      </c>
      <c r="AE724" s="205">
        <f t="shared" si="115"/>
        <v>317381.69</v>
      </c>
      <c r="AF724" s="205">
        <f t="shared" si="115"/>
        <v>0</v>
      </c>
      <c r="AG724" s="205">
        <f t="shared" si="115"/>
        <v>0</v>
      </c>
      <c r="AH724" s="205">
        <f t="shared" si="115"/>
        <v>0</v>
      </c>
      <c r="AI724" s="205">
        <f t="shared" si="115"/>
        <v>388904.2</v>
      </c>
      <c r="AJ724" s="205">
        <f t="shared" si="115"/>
        <v>86405</v>
      </c>
      <c r="AK724" s="205">
        <f t="shared" si="115"/>
        <v>755553.88</v>
      </c>
      <c r="AL724" s="205">
        <f t="shared" si="115"/>
        <v>0</v>
      </c>
      <c r="AM724" s="205">
        <f t="shared" si="115"/>
        <v>65649.600000000006</v>
      </c>
      <c r="AN724" s="205">
        <f t="shared" si="115"/>
        <v>55351.38</v>
      </c>
      <c r="AO724" s="205">
        <f t="shared" si="115"/>
        <v>96400</v>
      </c>
      <c r="AP724" s="205">
        <f t="shared" si="115"/>
        <v>0</v>
      </c>
      <c r="AQ724" s="205">
        <f t="shared" si="115"/>
        <v>48520</v>
      </c>
      <c r="AR724" s="205">
        <f t="shared" si="115"/>
        <v>16895</v>
      </c>
      <c r="AS724" s="205">
        <f t="shared" si="115"/>
        <v>923759.82</v>
      </c>
      <c r="AT724" s="205">
        <f t="shared" si="115"/>
        <v>1111981.2</v>
      </c>
      <c r="AU724" s="205">
        <f t="shared" si="115"/>
        <v>0</v>
      </c>
      <c r="AV724" s="205">
        <f t="shared" si="115"/>
        <v>0</v>
      </c>
      <c r="AW724" s="205">
        <f t="shared" si="115"/>
        <v>0</v>
      </c>
      <c r="AX724" s="205">
        <f t="shared" si="115"/>
        <v>0</v>
      </c>
      <c r="AY724" s="205">
        <f t="shared" si="115"/>
        <v>0</v>
      </c>
      <c r="AZ724" s="205">
        <f t="shared" si="115"/>
        <v>0</v>
      </c>
      <c r="BA724" s="205">
        <f t="shared" si="115"/>
        <v>0</v>
      </c>
      <c r="BB724" s="205">
        <f t="shared" si="115"/>
        <v>0</v>
      </c>
      <c r="BC724" s="205">
        <f t="shared" si="115"/>
        <v>0</v>
      </c>
      <c r="BD724" s="205">
        <f t="shared" si="115"/>
        <v>0</v>
      </c>
      <c r="BE724" s="205">
        <f t="shared" si="115"/>
        <v>0</v>
      </c>
      <c r="BF724" s="205">
        <f t="shared" si="115"/>
        <v>0</v>
      </c>
      <c r="BG724" s="205">
        <f t="shared" si="115"/>
        <v>0</v>
      </c>
      <c r="BH724" s="205">
        <f t="shared" si="115"/>
        <v>2359963.6900999998</v>
      </c>
      <c r="BI724" s="205">
        <f t="shared" si="115"/>
        <v>141650</v>
      </c>
      <c r="BJ724" s="205">
        <f t="shared" si="115"/>
        <v>146625.60000000001</v>
      </c>
      <c r="BK724" s="205">
        <f t="shared" si="115"/>
        <v>36000</v>
      </c>
      <c r="BL724" s="205">
        <f t="shared" si="115"/>
        <v>0</v>
      </c>
      <c r="BM724" s="205">
        <f t="shared" si="115"/>
        <v>18208688.629999999</v>
      </c>
      <c r="BN724" s="205">
        <f t="shared" si="115"/>
        <v>6147516.9699999997</v>
      </c>
      <c r="BO724" s="205">
        <f t="shared" si="115"/>
        <v>558628.4</v>
      </c>
      <c r="BP724" s="205">
        <f t="shared" si="115"/>
        <v>0</v>
      </c>
      <c r="BQ724" s="205">
        <f t="shared" si="115"/>
        <v>174185</v>
      </c>
      <c r="BR724" s="205">
        <f t="shared" si="115"/>
        <v>0</v>
      </c>
      <c r="BS724" s="205">
        <f t="shared" si="115"/>
        <v>0</v>
      </c>
      <c r="BT724" s="205">
        <f t="shared" si="116"/>
        <v>238400</v>
      </c>
      <c r="BU724" s="205">
        <f t="shared" si="116"/>
        <v>48750</v>
      </c>
      <c r="BV724" s="205">
        <f t="shared" si="116"/>
        <v>0</v>
      </c>
      <c r="BW724" s="205">
        <f t="shared" si="116"/>
        <v>5250</v>
      </c>
      <c r="BX724" s="205">
        <f t="shared" si="116"/>
        <v>122000</v>
      </c>
      <c r="BY724" s="205">
        <f t="shared" si="116"/>
        <v>348750</v>
      </c>
      <c r="BZ724" s="205">
        <f t="shared" si="116"/>
        <v>30200</v>
      </c>
      <c r="CA724" s="205">
        <f t="shared" si="116"/>
        <v>1440</v>
      </c>
      <c r="CB724" s="205">
        <f t="shared" si="116"/>
        <v>313910.40000000002</v>
      </c>
      <c r="CC724" s="205">
        <f t="shared" si="87"/>
        <v>52436884.000100002</v>
      </c>
      <c r="CD724" s="101"/>
      <c r="CE724" s="101"/>
      <c r="CF724" s="101"/>
      <c r="CG724" s="101"/>
      <c r="CH724" s="101"/>
      <c r="CI724" s="101"/>
    </row>
    <row r="725" spans="1:87" s="102" customFormat="1">
      <c r="A725" s="148"/>
      <c r="B725" s="322"/>
      <c r="C725" s="306"/>
      <c r="D725" s="103"/>
      <c r="E725" s="103"/>
      <c r="F725" s="328" t="s">
        <v>1444</v>
      </c>
      <c r="G725" s="329" t="s">
        <v>1445</v>
      </c>
      <c r="H725" s="205">
        <f t="shared" si="115"/>
        <v>22806.28</v>
      </c>
      <c r="I725" s="205">
        <f t="shared" si="115"/>
        <v>259443.78</v>
      </c>
      <c r="J725" s="205">
        <f t="shared" si="115"/>
        <v>1005397.09</v>
      </c>
      <c r="K725" s="205">
        <f t="shared" si="115"/>
        <v>70397</v>
      </c>
      <c r="L725" s="205">
        <f t="shared" si="115"/>
        <v>77183.899999999994</v>
      </c>
      <c r="M725" s="205">
        <f t="shared" si="115"/>
        <v>238361.89</v>
      </c>
      <c r="N725" s="205">
        <f t="shared" si="115"/>
        <v>70549.149999999994</v>
      </c>
      <c r="O725" s="205">
        <f t="shared" si="115"/>
        <v>241821.54</v>
      </c>
      <c r="P725" s="205">
        <f t="shared" si="115"/>
        <v>402953.13</v>
      </c>
      <c r="Q725" s="205">
        <f t="shared" si="115"/>
        <v>123274.5</v>
      </c>
      <c r="R725" s="205">
        <f t="shared" si="115"/>
        <v>135050</v>
      </c>
      <c r="S725" s="205">
        <f t="shared" si="115"/>
        <v>254404.33</v>
      </c>
      <c r="T725" s="205">
        <f t="shared" si="115"/>
        <v>503872.2</v>
      </c>
      <c r="U725" s="205">
        <f t="shared" si="115"/>
        <v>3087666.8</v>
      </c>
      <c r="V725" s="205">
        <f t="shared" si="115"/>
        <v>34280.870000000003</v>
      </c>
      <c r="W725" s="205">
        <f t="shared" si="115"/>
        <v>140204.85</v>
      </c>
      <c r="X725" s="205">
        <f t="shared" si="115"/>
        <v>29004.87</v>
      </c>
      <c r="Y725" s="205">
        <f t="shared" si="115"/>
        <v>312000.71000000002</v>
      </c>
      <c r="Z725" s="205">
        <f t="shared" si="115"/>
        <v>691348.15</v>
      </c>
      <c r="AA725" s="205">
        <f t="shared" si="115"/>
        <v>964669.68</v>
      </c>
      <c r="AB725" s="205">
        <f t="shared" si="115"/>
        <v>273450</v>
      </c>
      <c r="AC725" s="205">
        <f t="shared" si="115"/>
        <v>485823.7</v>
      </c>
      <c r="AD725" s="205">
        <f t="shared" si="115"/>
        <v>36943.199999999997</v>
      </c>
      <c r="AE725" s="205">
        <f t="shared" si="115"/>
        <v>262431.07</v>
      </c>
      <c r="AF725" s="205">
        <f t="shared" si="115"/>
        <v>155315.82</v>
      </c>
      <c r="AG725" s="205">
        <f t="shared" si="115"/>
        <v>66539.12</v>
      </c>
      <c r="AH725" s="205">
        <f t="shared" si="115"/>
        <v>136386.72</v>
      </c>
      <c r="AI725" s="205">
        <f t="shared" si="115"/>
        <v>674148.93</v>
      </c>
      <c r="AJ725" s="205">
        <f t="shared" si="115"/>
        <v>266070.5</v>
      </c>
      <c r="AK725" s="205">
        <f t="shared" si="115"/>
        <v>100549.55</v>
      </c>
      <c r="AL725" s="205">
        <f t="shared" si="115"/>
        <v>46748</v>
      </c>
      <c r="AM725" s="205">
        <f t="shared" si="115"/>
        <v>71947.199999999997</v>
      </c>
      <c r="AN725" s="205">
        <f t="shared" si="115"/>
        <v>253226.73</v>
      </c>
      <c r="AO725" s="205">
        <f t="shared" si="115"/>
        <v>166888.01</v>
      </c>
      <c r="AP725" s="205">
        <f t="shared" si="115"/>
        <v>108400</v>
      </c>
      <c r="AQ725" s="205">
        <f t="shared" si="115"/>
        <v>53487.8</v>
      </c>
      <c r="AR725" s="205">
        <f t="shared" si="115"/>
        <v>202129.5</v>
      </c>
      <c r="AS725" s="205">
        <f t="shared" si="115"/>
        <v>51192.4</v>
      </c>
      <c r="AT725" s="205">
        <f t="shared" si="115"/>
        <v>27300</v>
      </c>
      <c r="AU725" s="205">
        <f t="shared" si="115"/>
        <v>632130</v>
      </c>
      <c r="AV725" s="205">
        <f t="shared" si="115"/>
        <v>0</v>
      </c>
      <c r="AW725" s="205">
        <f t="shared" si="115"/>
        <v>252649.7</v>
      </c>
      <c r="AX725" s="205">
        <f t="shared" si="115"/>
        <v>77212.710000000006</v>
      </c>
      <c r="AY725" s="205">
        <f t="shared" si="115"/>
        <v>80330</v>
      </c>
      <c r="AZ725" s="205">
        <f t="shared" si="115"/>
        <v>26407.61</v>
      </c>
      <c r="BA725" s="205">
        <f t="shared" si="115"/>
        <v>25982</v>
      </c>
      <c r="BB725" s="205">
        <f t="shared" si="115"/>
        <v>0</v>
      </c>
      <c r="BC725" s="205">
        <f t="shared" si="115"/>
        <v>535675.1</v>
      </c>
      <c r="BD725" s="205">
        <f t="shared" si="115"/>
        <v>190757.65</v>
      </c>
      <c r="BE725" s="205">
        <f t="shared" si="115"/>
        <v>171744.4</v>
      </c>
      <c r="BF725" s="205">
        <f t="shared" si="115"/>
        <v>218368.92</v>
      </c>
      <c r="BG725" s="205">
        <f t="shared" si="115"/>
        <v>243907.65</v>
      </c>
      <c r="BH725" s="205">
        <f t="shared" si="115"/>
        <v>106561.57</v>
      </c>
      <c r="BI725" s="205">
        <f t="shared" si="115"/>
        <v>460678.81</v>
      </c>
      <c r="BJ725" s="205">
        <f t="shared" si="115"/>
        <v>166204</v>
      </c>
      <c r="BK725" s="205">
        <f t="shared" si="115"/>
        <v>173665.28</v>
      </c>
      <c r="BL725" s="205">
        <f t="shared" si="115"/>
        <v>1725</v>
      </c>
      <c r="BM725" s="205">
        <f t="shared" si="115"/>
        <v>872884.75</v>
      </c>
      <c r="BN725" s="205">
        <f t="shared" si="115"/>
        <v>421839</v>
      </c>
      <c r="BO725" s="205">
        <f t="shared" si="115"/>
        <v>153815.4</v>
      </c>
      <c r="BP725" s="205">
        <f t="shared" si="115"/>
        <v>221353.56</v>
      </c>
      <c r="BQ725" s="205">
        <f t="shared" si="115"/>
        <v>59213.04</v>
      </c>
      <c r="BR725" s="205">
        <f t="shared" si="115"/>
        <v>123397.1</v>
      </c>
      <c r="BS725" s="205">
        <f t="shared" si="115"/>
        <v>308748.84000000003</v>
      </c>
      <c r="BT725" s="205">
        <f t="shared" si="116"/>
        <v>11060</v>
      </c>
      <c r="BU725" s="205">
        <f t="shared" si="116"/>
        <v>198630.31</v>
      </c>
      <c r="BV725" s="205">
        <f t="shared" si="116"/>
        <v>9472</v>
      </c>
      <c r="BW725" s="205">
        <f t="shared" si="116"/>
        <v>293882</v>
      </c>
      <c r="BX725" s="205">
        <f t="shared" si="116"/>
        <v>45000.3</v>
      </c>
      <c r="BY725" s="205">
        <f t="shared" si="116"/>
        <v>178577.39</v>
      </c>
      <c r="BZ725" s="205">
        <f t="shared" si="116"/>
        <v>150938</v>
      </c>
      <c r="CA725" s="205">
        <f t="shared" si="116"/>
        <v>112542.48</v>
      </c>
      <c r="CB725" s="205">
        <f t="shared" si="116"/>
        <v>116945.78</v>
      </c>
      <c r="CC725" s="205">
        <f t="shared" si="87"/>
        <v>18745969.32</v>
      </c>
      <c r="CD725" s="101"/>
      <c r="CE725" s="101"/>
      <c r="CF725" s="101"/>
      <c r="CG725" s="101"/>
      <c r="CH725" s="101"/>
      <c r="CI725" s="101"/>
    </row>
    <row r="726" spans="1:87" s="102" customFormat="1">
      <c r="A726" s="148"/>
      <c r="B726" s="322"/>
      <c r="C726" s="306"/>
      <c r="D726" s="103"/>
      <c r="E726" s="103"/>
      <c r="F726" s="328" t="s">
        <v>1446</v>
      </c>
      <c r="G726" s="329" t="s">
        <v>1447</v>
      </c>
      <c r="H726" s="205">
        <f t="shared" si="115"/>
        <v>0</v>
      </c>
      <c r="I726" s="205">
        <f t="shared" si="115"/>
        <v>0</v>
      </c>
      <c r="J726" s="205">
        <f t="shared" si="115"/>
        <v>0</v>
      </c>
      <c r="K726" s="205">
        <f t="shared" si="115"/>
        <v>0</v>
      </c>
      <c r="L726" s="205">
        <f t="shared" si="115"/>
        <v>0</v>
      </c>
      <c r="M726" s="205">
        <f t="shared" si="115"/>
        <v>0</v>
      </c>
      <c r="N726" s="205">
        <f t="shared" si="115"/>
        <v>0</v>
      </c>
      <c r="O726" s="205">
        <f t="shared" si="115"/>
        <v>0</v>
      </c>
      <c r="P726" s="205">
        <f t="shared" si="115"/>
        <v>0</v>
      </c>
      <c r="Q726" s="205">
        <f t="shared" si="115"/>
        <v>0</v>
      </c>
      <c r="R726" s="205">
        <f t="shared" si="115"/>
        <v>0</v>
      </c>
      <c r="S726" s="205">
        <f t="shared" si="115"/>
        <v>0</v>
      </c>
      <c r="T726" s="205">
        <f t="shared" si="115"/>
        <v>0</v>
      </c>
      <c r="U726" s="205">
        <f t="shared" si="115"/>
        <v>0</v>
      </c>
      <c r="V726" s="205">
        <f t="shared" si="115"/>
        <v>0</v>
      </c>
      <c r="W726" s="205">
        <f t="shared" si="115"/>
        <v>0</v>
      </c>
      <c r="X726" s="205">
        <f t="shared" si="115"/>
        <v>0</v>
      </c>
      <c r="Y726" s="205">
        <f t="shared" si="115"/>
        <v>0</v>
      </c>
      <c r="Z726" s="205">
        <f t="shared" si="115"/>
        <v>0</v>
      </c>
      <c r="AA726" s="205">
        <f t="shared" si="115"/>
        <v>0</v>
      </c>
      <c r="AB726" s="205">
        <f t="shared" si="115"/>
        <v>0</v>
      </c>
      <c r="AC726" s="205">
        <f t="shared" si="115"/>
        <v>0</v>
      </c>
      <c r="AD726" s="205">
        <f t="shared" si="115"/>
        <v>0</v>
      </c>
      <c r="AE726" s="205">
        <f t="shared" si="115"/>
        <v>1307.9000000000001</v>
      </c>
      <c r="AF726" s="205">
        <f t="shared" si="115"/>
        <v>0</v>
      </c>
      <c r="AG726" s="205">
        <f t="shared" si="115"/>
        <v>0</v>
      </c>
      <c r="AH726" s="205">
        <f t="shared" si="115"/>
        <v>0</v>
      </c>
      <c r="AI726" s="205">
        <f t="shared" si="115"/>
        <v>554617.5</v>
      </c>
      <c r="AJ726" s="205">
        <f t="shared" si="115"/>
        <v>0</v>
      </c>
      <c r="AK726" s="205">
        <f t="shared" si="115"/>
        <v>0</v>
      </c>
      <c r="AL726" s="205">
        <f t="shared" si="115"/>
        <v>0</v>
      </c>
      <c r="AM726" s="205">
        <f t="shared" si="115"/>
        <v>0</v>
      </c>
      <c r="AN726" s="205">
        <f t="shared" si="115"/>
        <v>0</v>
      </c>
      <c r="AO726" s="205">
        <f t="shared" si="115"/>
        <v>0</v>
      </c>
      <c r="AP726" s="205">
        <f t="shared" si="115"/>
        <v>0</v>
      </c>
      <c r="AQ726" s="205">
        <f t="shared" si="115"/>
        <v>0</v>
      </c>
      <c r="AR726" s="205">
        <f t="shared" si="115"/>
        <v>0</v>
      </c>
      <c r="AS726" s="205">
        <f t="shared" si="115"/>
        <v>0</v>
      </c>
      <c r="AT726" s="205">
        <f t="shared" si="115"/>
        <v>0</v>
      </c>
      <c r="AU726" s="205">
        <f t="shared" si="115"/>
        <v>0</v>
      </c>
      <c r="AV726" s="205">
        <f t="shared" si="115"/>
        <v>0</v>
      </c>
      <c r="AW726" s="205">
        <f t="shared" si="115"/>
        <v>0</v>
      </c>
      <c r="AX726" s="205">
        <f t="shared" si="115"/>
        <v>0</v>
      </c>
      <c r="AY726" s="205">
        <f t="shared" si="115"/>
        <v>0</v>
      </c>
      <c r="AZ726" s="205">
        <f t="shared" si="115"/>
        <v>0</v>
      </c>
      <c r="BA726" s="205">
        <f t="shared" si="115"/>
        <v>0</v>
      </c>
      <c r="BB726" s="205">
        <f t="shared" si="115"/>
        <v>0</v>
      </c>
      <c r="BC726" s="205">
        <f t="shared" si="115"/>
        <v>0</v>
      </c>
      <c r="BD726" s="205">
        <f t="shared" si="115"/>
        <v>0</v>
      </c>
      <c r="BE726" s="205">
        <f t="shared" si="115"/>
        <v>0</v>
      </c>
      <c r="BF726" s="205">
        <f t="shared" si="115"/>
        <v>0</v>
      </c>
      <c r="BG726" s="205">
        <f t="shared" si="115"/>
        <v>0</v>
      </c>
      <c r="BH726" s="205">
        <f t="shared" si="115"/>
        <v>0</v>
      </c>
      <c r="BI726" s="205">
        <f t="shared" si="115"/>
        <v>0</v>
      </c>
      <c r="BJ726" s="205">
        <f t="shared" si="115"/>
        <v>0</v>
      </c>
      <c r="BK726" s="205">
        <f t="shared" si="115"/>
        <v>0</v>
      </c>
      <c r="BL726" s="205">
        <f t="shared" si="115"/>
        <v>0</v>
      </c>
      <c r="BM726" s="205">
        <f t="shared" si="115"/>
        <v>0</v>
      </c>
      <c r="BN726" s="205">
        <f t="shared" si="115"/>
        <v>0</v>
      </c>
      <c r="BO726" s="205">
        <f t="shared" si="115"/>
        <v>0</v>
      </c>
      <c r="BP726" s="205">
        <f t="shared" si="115"/>
        <v>0</v>
      </c>
      <c r="BQ726" s="205">
        <f t="shared" si="115"/>
        <v>52680</v>
      </c>
      <c r="BR726" s="205">
        <f t="shared" si="115"/>
        <v>0</v>
      </c>
      <c r="BS726" s="205">
        <f t="shared" ref="BS726:CX726" si="117">BS617</f>
        <v>0</v>
      </c>
      <c r="BT726" s="205">
        <f t="shared" si="116"/>
        <v>3500</v>
      </c>
      <c r="BU726" s="205">
        <f t="shared" si="116"/>
        <v>1350</v>
      </c>
      <c r="BV726" s="205">
        <f t="shared" si="116"/>
        <v>0</v>
      </c>
      <c r="BW726" s="205">
        <f t="shared" si="116"/>
        <v>0</v>
      </c>
      <c r="BX726" s="205">
        <f t="shared" si="116"/>
        <v>0</v>
      </c>
      <c r="BY726" s="205">
        <f t="shared" si="116"/>
        <v>0</v>
      </c>
      <c r="BZ726" s="205">
        <f t="shared" si="116"/>
        <v>0</v>
      </c>
      <c r="CA726" s="205">
        <f t="shared" si="116"/>
        <v>0</v>
      </c>
      <c r="CB726" s="205">
        <f t="shared" si="116"/>
        <v>0</v>
      </c>
      <c r="CC726" s="205">
        <f t="shared" si="87"/>
        <v>613455.4</v>
      </c>
      <c r="CD726" s="101"/>
      <c r="CE726" s="101"/>
      <c r="CF726" s="101"/>
      <c r="CG726" s="101"/>
      <c r="CH726" s="101"/>
      <c r="CI726" s="101"/>
    </row>
    <row r="727" spans="1:87" s="102" customFormat="1">
      <c r="A727" s="148"/>
      <c r="B727" s="322"/>
      <c r="C727" s="306"/>
      <c r="D727" s="103"/>
      <c r="E727" s="103"/>
      <c r="F727" s="328" t="s">
        <v>1448</v>
      </c>
      <c r="G727" s="329" t="s">
        <v>1449</v>
      </c>
      <c r="H727" s="205">
        <f t="shared" ref="H727:BS730" si="118">H618</f>
        <v>1301343.96</v>
      </c>
      <c r="I727" s="205">
        <f t="shared" si="118"/>
        <v>78676.850000000006</v>
      </c>
      <c r="J727" s="205">
        <f t="shared" si="118"/>
        <v>40671572.100000001</v>
      </c>
      <c r="K727" s="205">
        <f t="shared" si="118"/>
        <v>0</v>
      </c>
      <c r="L727" s="205">
        <f t="shared" si="118"/>
        <v>142130.42000000001</v>
      </c>
      <c r="M727" s="205">
        <f t="shared" si="118"/>
        <v>2645</v>
      </c>
      <c r="N727" s="205">
        <f t="shared" si="118"/>
        <v>392960</v>
      </c>
      <c r="O727" s="205">
        <f t="shared" si="118"/>
        <v>0</v>
      </c>
      <c r="P727" s="205">
        <f t="shared" si="118"/>
        <v>0</v>
      </c>
      <c r="Q727" s="205">
        <f t="shared" si="118"/>
        <v>131600</v>
      </c>
      <c r="R727" s="205">
        <f t="shared" si="118"/>
        <v>0</v>
      </c>
      <c r="S727" s="205">
        <f t="shared" si="118"/>
        <v>1018100</v>
      </c>
      <c r="T727" s="205">
        <f t="shared" si="118"/>
        <v>0</v>
      </c>
      <c r="U727" s="205">
        <f t="shared" si="118"/>
        <v>0</v>
      </c>
      <c r="V727" s="205">
        <f t="shared" si="118"/>
        <v>0</v>
      </c>
      <c r="W727" s="205">
        <f t="shared" si="118"/>
        <v>0</v>
      </c>
      <c r="X727" s="205">
        <f t="shared" si="118"/>
        <v>0</v>
      </c>
      <c r="Y727" s="205">
        <f t="shared" si="118"/>
        <v>0</v>
      </c>
      <c r="Z727" s="205">
        <f t="shared" si="118"/>
        <v>0</v>
      </c>
      <c r="AA727" s="205">
        <f t="shared" si="118"/>
        <v>0</v>
      </c>
      <c r="AB727" s="205">
        <f t="shared" si="118"/>
        <v>0</v>
      </c>
      <c r="AC727" s="205">
        <f t="shared" si="118"/>
        <v>694250</v>
      </c>
      <c r="AD727" s="205">
        <f t="shared" si="118"/>
        <v>404320</v>
      </c>
      <c r="AE727" s="205">
        <f t="shared" si="118"/>
        <v>0</v>
      </c>
      <c r="AF727" s="205">
        <f t="shared" si="118"/>
        <v>5606.8</v>
      </c>
      <c r="AG727" s="205">
        <f t="shared" si="118"/>
        <v>0</v>
      </c>
      <c r="AH727" s="205">
        <f t="shared" si="118"/>
        <v>0</v>
      </c>
      <c r="AI727" s="205">
        <f t="shared" si="118"/>
        <v>205000</v>
      </c>
      <c r="AJ727" s="205">
        <f t="shared" si="118"/>
        <v>0</v>
      </c>
      <c r="AK727" s="205">
        <f t="shared" si="118"/>
        <v>0</v>
      </c>
      <c r="AL727" s="205">
        <f t="shared" si="118"/>
        <v>0</v>
      </c>
      <c r="AM727" s="205">
        <f t="shared" si="118"/>
        <v>22602.6</v>
      </c>
      <c r="AN727" s="205">
        <f t="shared" si="118"/>
        <v>0</v>
      </c>
      <c r="AO727" s="205">
        <f t="shared" si="118"/>
        <v>0</v>
      </c>
      <c r="AP727" s="205">
        <f t="shared" si="118"/>
        <v>54912</v>
      </c>
      <c r="AQ727" s="205">
        <f t="shared" si="118"/>
        <v>0</v>
      </c>
      <c r="AR727" s="205">
        <f t="shared" si="118"/>
        <v>0</v>
      </c>
      <c r="AS727" s="205">
        <f t="shared" si="118"/>
        <v>0</v>
      </c>
      <c r="AT727" s="205">
        <f t="shared" si="118"/>
        <v>0</v>
      </c>
      <c r="AU727" s="205">
        <f t="shared" si="118"/>
        <v>486640.55</v>
      </c>
      <c r="AV727" s="205">
        <f t="shared" si="118"/>
        <v>0</v>
      </c>
      <c r="AW727" s="205">
        <f t="shared" si="118"/>
        <v>0</v>
      </c>
      <c r="AX727" s="205">
        <f t="shared" si="118"/>
        <v>4320</v>
      </c>
      <c r="AY727" s="205">
        <f t="shared" si="118"/>
        <v>0</v>
      </c>
      <c r="AZ727" s="205">
        <f t="shared" si="118"/>
        <v>0</v>
      </c>
      <c r="BA727" s="205">
        <f t="shared" si="118"/>
        <v>0</v>
      </c>
      <c r="BB727" s="205">
        <f t="shared" si="118"/>
        <v>0</v>
      </c>
      <c r="BC727" s="205">
        <f t="shared" si="118"/>
        <v>0</v>
      </c>
      <c r="BD727" s="205">
        <f t="shared" si="118"/>
        <v>315060</v>
      </c>
      <c r="BE727" s="205">
        <f t="shared" si="118"/>
        <v>660390</v>
      </c>
      <c r="BF727" s="205">
        <f t="shared" si="118"/>
        <v>374350</v>
      </c>
      <c r="BG727" s="205">
        <f t="shared" si="118"/>
        <v>0</v>
      </c>
      <c r="BH727" s="205">
        <f t="shared" si="118"/>
        <v>31900</v>
      </c>
      <c r="BI727" s="205">
        <f t="shared" si="118"/>
        <v>0</v>
      </c>
      <c r="BJ727" s="205">
        <f t="shared" si="118"/>
        <v>0</v>
      </c>
      <c r="BK727" s="205">
        <f t="shared" si="118"/>
        <v>0</v>
      </c>
      <c r="BL727" s="205">
        <f t="shared" si="118"/>
        <v>0</v>
      </c>
      <c r="BM727" s="205">
        <f t="shared" si="118"/>
        <v>447570</v>
      </c>
      <c r="BN727" s="205">
        <f t="shared" si="118"/>
        <v>0</v>
      </c>
      <c r="BO727" s="205">
        <f t="shared" si="118"/>
        <v>0</v>
      </c>
      <c r="BP727" s="205">
        <f t="shared" si="118"/>
        <v>9665</v>
      </c>
      <c r="BQ727" s="205">
        <f t="shared" si="118"/>
        <v>0</v>
      </c>
      <c r="BR727" s="205">
        <f t="shared" si="118"/>
        <v>0</v>
      </c>
      <c r="BS727" s="205">
        <f t="shared" si="118"/>
        <v>0</v>
      </c>
      <c r="BT727" s="205">
        <f t="shared" si="116"/>
        <v>0</v>
      </c>
      <c r="BU727" s="205">
        <f t="shared" si="116"/>
        <v>172658</v>
      </c>
      <c r="BV727" s="205">
        <f t="shared" si="116"/>
        <v>0</v>
      </c>
      <c r="BW727" s="205">
        <f t="shared" si="116"/>
        <v>0</v>
      </c>
      <c r="BX727" s="205">
        <f t="shared" si="116"/>
        <v>0</v>
      </c>
      <c r="BY727" s="205">
        <f t="shared" si="116"/>
        <v>1122475</v>
      </c>
      <c r="BZ727" s="205">
        <f t="shared" si="116"/>
        <v>0</v>
      </c>
      <c r="CA727" s="205">
        <f t="shared" si="116"/>
        <v>50000</v>
      </c>
      <c r="CB727" s="205">
        <f t="shared" si="116"/>
        <v>0</v>
      </c>
      <c r="CC727" s="205">
        <f t="shared" si="87"/>
        <v>48800748.280000001</v>
      </c>
      <c r="CD727" s="101"/>
      <c r="CE727" s="101"/>
      <c r="CF727" s="101"/>
      <c r="CG727" s="101"/>
      <c r="CH727" s="101"/>
      <c r="CI727" s="101"/>
    </row>
    <row r="728" spans="1:87" s="102" customFormat="1">
      <c r="A728" s="148"/>
      <c r="B728" s="322"/>
      <c r="C728" s="306"/>
      <c r="D728" s="103"/>
      <c r="E728" s="103"/>
      <c r="F728" s="328" t="s">
        <v>1450</v>
      </c>
      <c r="G728" s="329" t="s">
        <v>1451</v>
      </c>
      <c r="H728" s="205">
        <f t="shared" si="118"/>
        <v>61280</v>
      </c>
      <c r="I728" s="205">
        <f t="shared" si="118"/>
        <v>989897.6</v>
      </c>
      <c r="J728" s="205">
        <f t="shared" si="118"/>
        <v>1225927.3</v>
      </c>
      <c r="K728" s="205">
        <f t="shared" si="118"/>
        <v>671129.3</v>
      </c>
      <c r="L728" s="205">
        <f t="shared" si="118"/>
        <v>245030</v>
      </c>
      <c r="M728" s="205">
        <f t="shared" si="118"/>
        <v>632567</v>
      </c>
      <c r="N728" s="205">
        <f t="shared" si="118"/>
        <v>5216821.5</v>
      </c>
      <c r="O728" s="205">
        <f t="shared" si="118"/>
        <v>172880</v>
      </c>
      <c r="P728" s="205">
        <f t="shared" si="118"/>
        <v>207310</v>
      </c>
      <c r="Q728" s="205">
        <f t="shared" si="118"/>
        <v>1110721</v>
      </c>
      <c r="R728" s="205">
        <f t="shared" si="118"/>
        <v>82155</v>
      </c>
      <c r="S728" s="205">
        <f t="shared" si="118"/>
        <v>437189</v>
      </c>
      <c r="T728" s="205">
        <f t="shared" si="118"/>
        <v>724305.15</v>
      </c>
      <c r="U728" s="205">
        <f t="shared" si="118"/>
        <v>222919.15</v>
      </c>
      <c r="V728" s="205">
        <f t="shared" si="118"/>
        <v>0</v>
      </c>
      <c r="W728" s="205">
        <f t="shared" si="118"/>
        <v>0</v>
      </c>
      <c r="X728" s="205">
        <f t="shared" si="118"/>
        <v>224111.25</v>
      </c>
      <c r="Y728" s="205">
        <f t="shared" si="118"/>
        <v>185596.66</v>
      </c>
      <c r="Z728" s="205">
        <f t="shared" si="118"/>
        <v>0</v>
      </c>
      <c r="AA728" s="205">
        <f t="shared" si="118"/>
        <v>2261919</v>
      </c>
      <c r="AB728" s="205">
        <f t="shared" si="118"/>
        <v>434708</v>
      </c>
      <c r="AC728" s="205">
        <f t="shared" si="118"/>
        <v>1221344.17</v>
      </c>
      <c r="AD728" s="205">
        <f t="shared" si="118"/>
        <v>128955</v>
      </c>
      <c r="AE728" s="205">
        <f t="shared" si="118"/>
        <v>92310</v>
      </c>
      <c r="AF728" s="205">
        <f t="shared" si="118"/>
        <v>3313680.55</v>
      </c>
      <c r="AG728" s="205">
        <f t="shared" si="118"/>
        <v>163170.35</v>
      </c>
      <c r="AH728" s="205">
        <f t="shared" si="118"/>
        <v>0</v>
      </c>
      <c r="AI728" s="205">
        <f t="shared" si="118"/>
        <v>8226199.2000000002</v>
      </c>
      <c r="AJ728" s="205">
        <f t="shared" si="118"/>
        <v>266927</v>
      </c>
      <c r="AK728" s="205">
        <f t="shared" si="118"/>
        <v>246588.5</v>
      </c>
      <c r="AL728" s="205">
        <f t="shared" si="118"/>
        <v>186264</v>
      </c>
      <c r="AM728" s="205">
        <f t="shared" si="118"/>
        <v>602629.5</v>
      </c>
      <c r="AN728" s="205">
        <f t="shared" si="118"/>
        <v>913937.5</v>
      </c>
      <c r="AO728" s="205">
        <f t="shared" si="118"/>
        <v>583680.23</v>
      </c>
      <c r="AP728" s="205">
        <f t="shared" si="118"/>
        <v>112681.06</v>
      </c>
      <c r="AQ728" s="205">
        <f t="shared" si="118"/>
        <v>419799</v>
      </c>
      <c r="AR728" s="205">
        <f t="shared" si="118"/>
        <v>488268</v>
      </c>
      <c r="AS728" s="205">
        <f t="shared" si="118"/>
        <v>1232268</v>
      </c>
      <c r="AT728" s="205">
        <f t="shared" si="118"/>
        <v>179556.6</v>
      </c>
      <c r="AU728" s="205">
        <f t="shared" si="118"/>
        <v>1204453</v>
      </c>
      <c r="AV728" s="205">
        <f t="shared" si="118"/>
        <v>60615</v>
      </c>
      <c r="AW728" s="205">
        <f t="shared" si="118"/>
        <v>263118.13</v>
      </c>
      <c r="AX728" s="205">
        <f t="shared" si="118"/>
        <v>158875.70000000001</v>
      </c>
      <c r="AY728" s="205">
        <f t="shared" si="118"/>
        <v>13230</v>
      </c>
      <c r="AZ728" s="205">
        <f t="shared" si="118"/>
        <v>425</v>
      </c>
      <c r="BA728" s="205">
        <f t="shared" si="118"/>
        <v>24581</v>
      </c>
      <c r="BB728" s="205">
        <f t="shared" si="118"/>
        <v>499701.5</v>
      </c>
      <c r="BC728" s="205">
        <f t="shared" si="118"/>
        <v>172700</v>
      </c>
      <c r="BD728" s="205">
        <f t="shared" si="118"/>
        <v>181174</v>
      </c>
      <c r="BE728" s="205">
        <f t="shared" si="118"/>
        <v>507725.8</v>
      </c>
      <c r="BF728" s="205">
        <f t="shared" si="118"/>
        <v>669299.4</v>
      </c>
      <c r="BG728" s="205">
        <f t="shared" si="118"/>
        <v>202053.5</v>
      </c>
      <c r="BH728" s="205">
        <f t="shared" si="118"/>
        <v>2424897.75</v>
      </c>
      <c r="BI728" s="205">
        <f t="shared" si="118"/>
        <v>4024691.82</v>
      </c>
      <c r="BJ728" s="205">
        <f t="shared" si="118"/>
        <v>709653.5</v>
      </c>
      <c r="BK728" s="205">
        <f t="shared" si="118"/>
        <v>309669.09999999998</v>
      </c>
      <c r="BL728" s="205">
        <f t="shared" si="118"/>
        <v>90080</v>
      </c>
      <c r="BM728" s="205">
        <f t="shared" si="118"/>
        <v>772630</v>
      </c>
      <c r="BN728" s="205">
        <f t="shared" si="118"/>
        <v>1023587</v>
      </c>
      <c r="BO728" s="205">
        <f t="shared" si="118"/>
        <v>172438</v>
      </c>
      <c r="BP728" s="205">
        <f t="shared" si="118"/>
        <v>70616</v>
      </c>
      <c r="BQ728" s="205">
        <f t="shared" si="118"/>
        <v>0</v>
      </c>
      <c r="BR728" s="205">
        <f t="shared" si="118"/>
        <v>1019559.6</v>
      </c>
      <c r="BS728" s="205">
        <f t="shared" si="118"/>
        <v>371402.88</v>
      </c>
      <c r="BT728" s="205">
        <f t="shared" si="116"/>
        <v>573902.69999999995</v>
      </c>
      <c r="BU728" s="205">
        <f t="shared" si="116"/>
        <v>418078.9</v>
      </c>
      <c r="BV728" s="205">
        <f t="shared" si="116"/>
        <v>101875.6</v>
      </c>
      <c r="BW728" s="205">
        <f t="shared" si="116"/>
        <v>230085</v>
      </c>
      <c r="BX728" s="205">
        <f t="shared" si="116"/>
        <v>149176.5</v>
      </c>
      <c r="BY728" s="205">
        <f t="shared" si="116"/>
        <v>577869.6</v>
      </c>
      <c r="BZ728" s="205">
        <f t="shared" si="116"/>
        <v>156666.70000000001</v>
      </c>
      <c r="CA728" s="205">
        <f t="shared" si="116"/>
        <v>125423.1</v>
      </c>
      <c r="CB728" s="205">
        <f t="shared" si="116"/>
        <v>45467</v>
      </c>
      <c r="CC728" s="205">
        <f t="shared" si="87"/>
        <v>50810448.350000016</v>
      </c>
      <c r="CD728" s="101"/>
      <c r="CE728" s="101"/>
      <c r="CF728" s="101"/>
      <c r="CG728" s="101"/>
      <c r="CH728" s="101"/>
      <c r="CI728" s="101"/>
    </row>
    <row r="729" spans="1:87" s="102" customFormat="1">
      <c r="A729" s="148"/>
      <c r="B729" s="322"/>
      <c r="C729" s="306"/>
      <c r="D729" s="103"/>
      <c r="E729" s="103"/>
      <c r="F729" s="328" t="s">
        <v>1452</v>
      </c>
      <c r="G729" s="329" t="s">
        <v>1453</v>
      </c>
      <c r="H729" s="205">
        <f t="shared" si="118"/>
        <v>465927</v>
      </c>
      <c r="I729" s="205">
        <f t="shared" si="118"/>
        <v>2219970.65</v>
      </c>
      <c r="J729" s="205">
        <f t="shared" si="118"/>
        <v>1006712</v>
      </c>
      <c r="K729" s="205">
        <f t="shared" si="118"/>
        <v>859620</v>
      </c>
      <c r="L729" s="205">
        <f t="shared" si="118"/>
        <v>103550</v>
      </c>
      <c r="M729" s="205">
        <f t="shared" si="118"/>
        <v>663213</v>
      </c>
      <c r="N729" s="205">
        <f t="shared" si="118"/>
        <v>1298445</v>
      </c>
      <c r="O729" s="205">
        <f t="shared" si="118"/>
        <v>577500</v>
      </c>
      <c r="P729" s="205">
        <f t="shared" si="118"/>
        <v>41500</v>
      </c>
      <c r="Q729" s="205">
        <f t="shared" si="118"/>
        <v>2506050.5499999998</v>
      </c>
      <c r="R729" s="205">
        <f t="shared" si="118"/>
        <v>0</v>
      </c>
      <c r="S729" s="205">
        <f t="shared" si="118"/>
        <v>0</v>
      </c>
      <c r="T729" s="205">
        <f t="shared" si="118"/>
        <v>505950</v>
      </c>
      <c r="U729" s="205">
        <f t="shared" si="118"/>
        <v>160200</v>
      </c>
      <c r="V729" s="205">
        <f t="shared" si="118"/>
        <v>0</v>
      </c>
      <c r="W729" s="205">
        <f t="shared" si="118"/>
        <v>0</v>
      </c>
      <c r="X729" s="205">
        <f t="shared" si="118"/>
        <v>0</v>
      </c>
      <c r="Y729" s="205">
        <f t="shared" si="118"/>
        <v>93000</v>
      </c>
      <c r="Z729" s="205">
        <f t="shared" si="118"/>
        <v>1772099</v>
      </c>
      <c r="AA729" s="205">
        <f t="shared" si="118"/>
        <v>3886662.1</v>
      </c>
      <c r="AB729" s="205">
        <f t="shared" si="118"/>
        <v>117228.7</v>
      </c>
      <c r="AC729" s="205">
        <f t="shared" si="118"/>
        <v>3326476.5</v>
      </c>
      <c r="AD729" s="205">
        <f t="shared" si="118"/>
        <v>2164080.5</v>
      </c>
      <c r="AE729" s="205">
        <f t="shared" si="118"/>
        <v>24216.6</v>
      </c>
      <c r="AF729" s="205">
        <f t="shared" si="118"/>
        <v>2903015.3</v>
      </c>
      <c r="AG729" s="205">
        <f t="shared" si="118"/>
        <v>0</v>
      </c>
      <c r="AH729" s="205">
        <f t="shared" si="118"/>
        <v>0</v>
      </c>
      <c r="AI729" s="205">
        <f t="shared" si="118"/>
        <v>2381700</v>
      </c>
      <c r="AJ729" s="205">
        <f t="shared" si="118"/>
        <v>0</v>
      </c>
      <c r="AK729" s="205">
        <f t="shared" si="118"/>
        <v>0</v>
      </c>
      <c r="AL729" s="205">
        <f t="shared" si="118"/>
        <v>0</v>
      </c>
      <c r="AM729" s="205">
        <f t="shared" si="118"/>
        <v>250718.6</v>
      </c>
      <c r="AN729" s="205">
        <f t="shared" si="118"/>
        <v>0</v>
      </c>
      <c r="AO729" s="205">
        <f t="shared" si="118"/>
        <v>17000</v>
      </c>
      <c r="AP729" s="205">
        <f t="shared" si="118"/>
        <v>0</v>
      </c>
      <c r="AQ729" s="205">
        <f t="shared" si="118"/>
        <v>111500</v>
      </c>
      <c r="AR729" s="205">
        <f t="shared" si="118"/>
        <v>325201.40000000002</v>
      </c>
      <c r="AS729" s="205">
        <f t="shared" si="118"/>
        <v>477802.6</v>
      </c>
      <c r="AT729" s="205">
        <f t="shared" si="118"/>
        <v>0</v>
      </c>
      <c r="AU729" s="205">
        <f t="shared" si="118"/>
        <v>626410</v>
      </c>
      <c r="AV729" s="205">
        <f t="shared" si="118"/>
        <v>0</v>
      </c>
      <c r="AW729" s="205">
        <f t="shared" si="118"/>
        <v>0</v>
      </c>
      <c r="AX729" s="205">
        <f t="shared" si="118"/>
        <v>0</v>
      </c>
      <c r="AY729" s="205">
        <f t="shared" si="118"/>
        <v>0</v>
      </c>
      <c r="AZ729" s="205">
        <f t="shared" si="118"/>
        <v>0</v>
      </c>
      <c r="BA729" s="205">
        <f t="shared" si="118"/>
        <v>0</v>
      </c>
      <c r="BB729" s="205">
        <f t="shared" si="118"/>
        <v>2990</v>
      </c>
      <c r="BC729" s="205">
        <f t="shared" si="118"/>
        <v>15158</v>
      </c>
      <c r="BD729" s="205">
        <f t="shared" si="118"/>
        <v>217542</v>
      </c>
      <c r="BE729" s="205">
        <f t="shared" si="118"/>
        <v>933745</v>
      </c>
      <c r="BF729" s="205">
        <f t="shared" si="118"/>
        <v>0</v>
      </c>
      <c r="BG729" s="205">
        <f t="shared" si="118"/>
        <v>492388</v>
      </c>
      <c r="BH729" s="205">
        <f t="shared" si="118"/>
        <v>861560</v>
      </c>
      <c r="BI729" s="205">
        <f t="shared" si="118"/>
        <v>2173362</v>
      </c>
      <c r="BJ729" s="205">
        <f t="shared" si="118"/>
        <v>180991</v>
      </c>
      <c r="BK729" s="205">
        <f t="shared" si="118"/>
        <v>320465.5</v>
      </c>
      <c r="BL729" s="205">
        <f t="shared" si="118"/>
        <v>118250</v>
      </c>
      <c r="BM729" s="205">
        <f t="shared" si="118"/>
        <v>172024</v>
      </c>
      <c r="BN729" s="205">
        <f t="shared" si="118"/>
        <v>1240110</v>
      </c>
      <c r="BO729" s="205">
        <f t="shared" si="118"/>
        <v>394850</v>
      </c>
      <c r="BP729" s="205">
        <f t="shared" si="118"/>
        <v>39999.980000000003</v>
      </c>
      <c r="BQ729" s="205">
        <f t="shared" si="118"/>
        <v>66950</v>
      </c>
      <c r="BR729" s="205">
        <f t="shared" si="118"/>
        <v>0</v>
      </c>
      <c r="BS729" s="205">
        <f t="shared" si="118"/>
        <v>144000</v>
      </c>
      <c r="BT729" s="205">
        <f t="shared" si="116"/>
        <v>187672</v>
      </c>
      <c r="BU729" s="205">
        <f t="shared" si="116"/>
        <v>145896</v>
      </c>
      <c r="BV729" s="205">
        <f t="shared" si="116"/>
        <v>227546</v>
      </c>
      <c r="BW729" s="205">
        <f t="shared" si="116"/>
        <v>139700</v>
      </c>
      <c r="BX729" s="205">
        <f t="shared" si="116"/>
        <v>407411.7</v>
      </c>
      <c r="BY729" s="205">
        <f t="shared" si="116"/>
        <v>2706292</v>
      </c>
      <c r="BZ729" s="205">
        <f t="shared" si="116"/>
        <v>58080</v>
      </c>
      <c r="CA729" s="205">
        <f t="shared" si="116"/>
        <v>0</v>
      </c>
      <c r="CB729" s="205">
        <f t="shared" si="116"/>
        <v>83250</v>
      </c>
      <c r="CC729" s="205">
        <f t="shared" si="87"/>
        <v>40215982.68</v>
      </c>
      <c r="CD729" s="101"/>
      <c r="CE729" s="101"/>
      <c r="CF729" s="101"/>
      <c r="CG729" s="101"/>
      <c r="CH729" s="101"/>
      <c r="CI729" s="101"/>
    </row>
    <row r="730" spans="1:87" s="102" customFormat="1">
      <c r="A730" s="148"/>
      <c r="B730" s="322"/>
      <c r="C730" s="306"/>
      <c r="D730" s="103"/>
      <c r="E730" s="103"/>
      <c r="F730" s="328" t="s">
        <v>1454</v>
      </c>
      <c r="G730" s="329" t="s">
        <v>1455</v>
      </c>
      <c r="H730" s="205">
        <f t="shared" si="118"/>
        <v>0</v>
      </c>
      <c r="I730" s="205">
        <f t="shared" si="118"/>
        <v>0</v>
      </c>
      <c r="J730" s="205">
        <f t="shared" si="118"/>
        <v>0</v>
      </c>
      <c r="K730" s="205">
        <f t="shared" si="118"/>
        <v>0</v>
      </c>
      <c r="L730" s="205">
        <f t="shared" si="118"/>
        <v>0</v>
      </c>
      <c r="M730" s="205">
        <f t="shared" si="118"/>
        <v>0</v>
      </c>
      <c r="N730" s="205">
        <f t="shared" si="118"/>
        <v>0</v>
      </c>
      <c r="O730" s="205">
        <f t="shared" si="118"/>
        <v>0</v>
      </c>
      <c r="P730" s="205">
        <f t="shared" si="118"/>
        <v>0</v>
      </c>
      <c r="Q730" s="205">
        <f t="shared" si="118"/>
        <v>0</v>
      </c>
      <c r="R730" s="205">
        <f t="shared" si="118"/>
        <v>0</v>
      </c>
      <c r="S730" s="205">
        <f t="shared" si="118"/>
        <v>0</v>
      </c>
      <c r="T730" s="205">
        <f t="shared" si="118"/>
        <v>0</v>
      </c>
      <c r="U730" s="205">
        <f t="shared" si="118"/>
        <v>181520</v>
      </c>
      <c r="V730" s="205">
        <f t="shared" si="118"/>
        <v>0</v>
      </c>
      <c r="W730" s="205">
        <f t="shared" si="118"/>
        <v>0</v>
      </c>
      <c r="X730" s="205">
        <f t="shared" si="118"/>
        <v>0</v>
      </c>
      <c r="Y730" s="205">
        <f t="shared" si="118"/>
        <v>0</v>
      </c>
      <c r="Z730" s="205">
        <f t="shared" si="118"/>
        <v>0</v>
      </c>
      <c r="AA730" s="205">
        <f t="shared" si="118"/>
        <v>0</v>
      </c>
      <c r="AB730" s="205">
        <f t="shared" si="118"/>
        <v>0</v>
      </c>
      <c r="AC730" s="205">
        <f t="shared" si="118"/>
        <v>0</v>
      </c>
      <c r="AD730" s="205">
        <f t="shared" si="118"/>
        <v>0</v>
      </c>
      <c r="AE730" s="205">
        <f t="shared" si="118"/>
        <v>0</v>
      </c>
      <c r="AF730" s="205">
        <f t="shared" si="118"/>
        <v>0</v>
      </c>
      <c r="AG730" s="205">
        <f t="shared" si="118"/>
        <v>0</v>
      </c>
      <c r="AH730" s="205">
        <f t="shared" si="118"/>
        <v>0</v>
      </c>
      <c r="AI730" s="205">
        <f t="shared" si="118"/>
        <v>0</v>
      </c>
      <c r="AJ730" s="205">
        <f t="shared" si="118"/>
        <v>0</v>
      </c>
      <c r="AK730" s="205">
        <f t="shared" si="118"/>
        <v>0</v>
      </c>
      <c r="AL730" s="205">
        <f t="shared" si="118"/>
        <v>0</v>
      </c>
      <c r="AM730" s="205">
        <f t="shared" si="118"/>
        <v>0</v>
      </c>
      <c r="AN730" s="205">
        <f t="shared" si="118"/>
        <v>0</v>
      </c>
      <c r="AO730" s="205">
        <f t="shared" si="118"/>
        <v>0</v>
      </c>
      <c r="AP730" s="205">
        <f t="shared" si="118"/>
        <v>0</v>
      </c>
      <c r="AQ730" s="205">
        <f t="shared" si="118"/>
        <v>0</v>
      </c>
      <c r="AR730" s="205">
        <f t="shared" si="118"/>
        <v>0</v>
      </c>
      <c r="AS730" s="205">
        <f t="shared" si="118"/>
        <v>0</v>
      </c>
      <c r="AT730" s="205">
        <f t="shared" si="118"/>
        <v>0</v>
      </c>
      <c r="AU730" s="205">
        <f t="shared" si="118"/>
        <v>0</v>
      </c>
      <c r="AV730" s="205">
        <f t="shared" si="118"/>
        <v>0</v>
      </c>
      <c r="AW730" s="205">
        <f t="shared" si="118"/>
        <v>0</v>
      </c>
      <c r="AX730" s="205">
        <f t="shared" si="118"/>
        <v>0</v>
      </c>
      <c r="AY730" s="205">
        <f t="shared" si="118"/>
        <v>0</v>
      </c>
      <c r="AZ730" s="205">
        <f t="shared" si="118"/>
        <v>0</v>
      </c>
      <c r="BA730" s="205">
        <f t="shared" si="118"/>
        <v>0</v>
      </c>
      <c r="BB730" s="205">
        <f t="shared" si="118"/>
        <v>0</v>
      </c>
      <c r="BC730" s="205">
        <f t="shared" si="118"/>
        <v>2016356</v>
      </c>
      <c r="BD730" s="205">
        <f t="shared" si="118"/>
        <v>0</v>
      </c>
      <c r="BE730" s="205">
        <f t="shared" si="118"/>
        <v>0</v>
      </c>
      <c r="BF730" s="205">
        <f t="shared" si="118"/>
        <v>0</v>
      </c>
      <c r="BG730" s="205">
        <f t="shared" si="118"/>
        <v>0</v>
      </c>
      <c r="BH730" s="205">
        <f t="shared" si="118"/>
        <v>0</v>
      </c>
      <c r="BI730" s="205">
        <f t="shared" si="118"/>
        <v>0</v>
      </c>
      <c r="BJ730" s="205">
        <f t="shared" si="118"/>
        <v>0</v>
      </c>
      <c r="BK730" s="205">
        <f t="shared" si="118"/>
        <v>58877</v>
      </c>
      <c r="BL730" s="205">
        <f t="shared" si="118"/>
        <v>0</v>
      </c>
      <c r="BM730" s="205">
        <f t="shared" si="118"/>
        <v>202583.25</v>
      </c>
      <c r="BN730" s="205">
        <f t="shared" si="118"/>
        <v>0</v>
      </c>
      <c r="BO730" s="205">
        <f t="shared" si="118"/>
        <v>0</v>
      </c>
      <c r="BP730" s="205">
        <f t="shared" si="118"/>
        <v>0</v>
      </c>
      <c r="BQ730" s="205">
        <f t="shared" si="118"/>
        <v>0</v>
      </c>
      <c r="BR730" s="205">
        <f t="shared" si="118"/>
        <v>0</v>
      </c>
      <c r="BS730" s="205">
        <f t="shared" ref="BS730:CX730" si="119">BS621</f>
        <v>0</v>
      </c>
      <c r="BT730" s="205">
        <f t="shared" si="116"/>
        <v>0</v>
      </c>
      <c r="BU730" s="205">
        <f t="shared" si="116"/>
        <v>0</v>
      </c>
      <c r="BV730" s="205">
        <f t="shared" si="116"/>
        <v>0</v>
      </c>
      <c r="BW730" s="205">
        <f t="shared" si="116"/>
        <v>0</v>
      </c>
      <c r="BX730" s="205">
        <f t="shared" si="116"/>
        <v>0</v>
      </c>
      <c r="BY730" s="205">
        <f t="shared" si="116"/>
        <v>0</v>
      </c>
      <c r="BZ730" s="205">
        <f t="shared" si="116"/>
        <v>0</v>
      </c>
      <c r="CA730" s="205">
        <f t="shared" si="116"/>
        <v>0</v>
      </c>
      <c r="CB730" s="205">
        <f t="shared" si="116"/>
        <v>0</v>
      </c>
      <c r="CC730" s="205">
        <f t="shared" si="87"/>
        <v>2459336.25</v>
      </c>
      <c r="CD730" s="101"/>
      <c r="CE730" s="101"/>
      <c r="CF730" s="101"/>
      <c r="CG730" s="101"/>
      <c r="CH730" s="101"/>
      <c r="CI730" s="101"/>
    </row>
    <row r="731" spans="1:87" s="102" customFormat="1">
      <c r="A731" s="148"/>
      <c r="B731" s="322"/>
      <c r="C731" s="306"/>
      <c r="D731" s="103"/>
      <c r="E731" s="103"/>
      <c r="F731" s="328" t="s">
        <v>1456</v>
      </c>
      <c r="G731" s="329" t="s">
        <v>1457</v>
      </c>
      <c r="H731" s="205">
        <f t="shared" ref="H731:BS734" si="120">H622</f>
        <v>0</v>
      </c>
      <c r="I731" s="205">
        <f t="shared" si="120"/>
        <v>0</v>
      </c>
      <c r="J731" s="205">
        <f t="shared" si="120"/>
        <v>0</v>
      </c>
      <c r="K731" s="205">
        <f t="shared" si="120"/>
        <v>0</v>
      </c>
      <c r="L731" s="205">
        <f t="shared" si="120"/>
        <v>0</v>
      </c>
      <c r="M731" s="205">
        <f t="shared" si="120"/>
        <v>0</v>
      </c>
      <c r="N731" s="205">
        <f t="shared" si="120"/>
        <v>0</v>
      </c>
      <c r="O731" s="205">
        <f t="shared" si="120"/>
        <v>0</v>
      </c>
      <c r="P731" s="205">
        <f t="shared" si="120"/>
        <v>0</v>
      </c>
      <c r="Q731" s="205">
        <f t="shared" si="120"/>
        <v>0</v>
      </c>
      <c r="R731" s="205">
        <f t="shared" si="120"/>
        <v>0</v>
      </c>
      <c r="S731" s="205">
        <f t="shared" si="120"/>
        <v>0</v>
      </c>
      <c r="T731" s="205">
        <f t="shared" si="120"/>
        <v>0</v>
      </c>
      <c r="U731" s="205">
        <f t="shared" si="120"/>
        <v>0</v>
      </c>
      <c r="V731" s="205">
        <f t="shared" si="120"/>
        <v>0</v>
      </c>
      <c r="W731" s="205">
        <f t="shared" si="120"/>
        <v>0</v>
      </c>
      <c r="X731" s="205">
        <f t="shared" si="120"/>
        <v>0</v>
      </c>
      <c r="Y731" s="205">
        <f t="shared" si="120"/>
        <v>0</v>
      </c>
      <c r="Z731" s="205">
        <f t="shared" si="120"/>
        <v>0</v>
      </c>
      <c r="AA731" s="205">
        <f t="shared" si="120"/>
        <v>0</v>
      </c>
      <c r="AB731" s="205">
        <f t="shared" si="120"/>
        <v>0</v>
      </c>
      <c r="AC731" s="205">
        <f t="shared" si="120"/>
        <v>0</v>
      </c>
      <c r="AD731" s="205">
        <f t="shared" si="120"/>
        <v>0</v>
      </c>
      <c r="AE731" s="205">
        <f t="shared" si="120"/>
        <v>0</v>
      </c>
      <c r="AF731" s="205">
        <f t="shared" si="120"/>
        <v>51090</v>
      </c>
      <c r="AG731" s="205">
        <f t="shared" si="120"/>
        <v>0</v>
      </c>
      <c r="AH731" s="205">
        <f t="shared" si="120"/>
        <v>0</v>
      </c>
      <c r="AI731" s="205">
        <f t="shared" si="120"/>
        <v>0</v>
      </c>
      <c r="AJ731" s="205">
        <f t="shared" si="120"/>
        <v>0</v>
      </c>
      <c r="AK731" s="205">
        <f t="shared" si="120"/>
        <v>0</v>
      </c>
      <c r="AL731" s="205">
        <f t="shared" si="120"/>
        <v>0</v>
      </c>
      <c r="AM731" s="205">
        <f t="shared" si="120"/>
        <v>0</v>
      </c>
      <c r="AN731" s="205">
        <f t="shared" si="120"/>
        <v>0</v>
      </c>
      <c r="AO731" s="205">
        <f t="shared" si="120"/>
        <v>0</v>
      </c>
      <c r="AP731" s="205">
        <f t="shared" si="120"/>
        <v>0</v>
      </c>
      <c r="AQ731" s="205">
        <f t="shared" si="120"/>
        <v>0</v>
      </c>
      <c r="AR731" s="205">
        <f t="shared" si="120"/>
        <v>0</v>
      </c>
      <c r="AS731" s="205">
        <f t="shared" si="120"/>
        <v>0</v>
      </c>
      <c r="AT731" s="205">
        <f t="shared" si="120"/>
        <v>0</v>
      </c>
      <c r="AU731" s="205">
        <f t="shared" si="120"/>
        <v>0</v>
      </c>
      <c r="AV731" s="205">
        <f t="shared" si="120"/>
        <v>0</v>
      </c>
      <c r="AW731" s="205">
        <f t="shared" si="120"/>
        <v>0</v>
      </c>
      <c r="AX731" s="205">
        <f t="shared" si="120"/>
        <v>0</v>
      </c>
      <c r="AY731" s="205">
        <f t="shared" si="120"/>
        <v>0</v>
      </c>
      <c r="AZ731" s="205">
        <f t="shared" si="120"/>
        <v>0</v>
      </c>
      <c r="BA731" s="205">
        <f t="shared" si="120"/>
        <v>0</v>
      </c>
      <c r="BB731" s="205">
        <f t="shared" si="120"/>
        <v>0</v>
      </c>
      <c r="BC731" s="205">
        <f t="shared" si="120"/>
        <v>20500</v>
      </c>
      <c r="BD731" s="205">
        <f t="shared" si="120"/>
        <v>0</v>
      </c>
      <c r="BE731" s="205">
        <f t="shared" si="120"/>
        <v>0</v>
      </c>
      <c r="BF731" s="205">
        <f t="shared" si="120"/>
        <v>0</v>
      </c>
      <c r="BG731" s="205">
        <f t="shared" si="120"/>
        <v>0</v>
      </c>
      <c r="BH731" s="205">
        <f t="shared" si="120"/>
        <v>0</v>
      </c>
      <c r="BI731" s="205">
        <f t="shared" si="120"/>
        <v>0</v>
      </c>
      <c r="BJ731" s="205">
        <f t="shared" si="120"/>
        <v>0</v>
      </c>
      <c r="BK731" s="205">
        <f t="shared" si="120"/>
        <v>0</v>
      </c>
      <c r="BL731" s="205">
        <f t="shared" si="120"/>
        <v>0</v>
      </c>
      <c r="BM731" s="205">
        <f t="shared" si="120"/>
        <v>0</v>
      </c>
      <c r="BN731" s="205">
        <f t="shared" si="120"/>
        <v>0</v>
      </c>
      <c r="BO731" s="205">
        <f t="shared" si="120"/>
        <v>0</v>
      </c>
      <c r="BP731" s="205">
        <f t="shared" si="120"/>
        <v>0</v>
      </c>
      <c r="BQ731" s="205">
        <f t="shared" si="120"/>
        <v>0</v>
      </c>
      <c r="BR731" s="205">
        <f t="shared" si="120"/>
        <v>0</v>
      </c>
      <c r="BS731" s="205">
        <f t="shared" si="120"/>
        <v>0</v>
      </c>
      <c r="BT731" s="205">
        <f t="shared" si="116"/>
        <v>0</v>
      </c>
      <c r="BU731" s="205">
        <f t="shared" si="116"/>
        <v>0</v>
      </c>
      <c r="BV731" s="205">
        <f t="shared" si="116"/>
        <v>0</v>
      </c>
      <c r="BW731" s="205">
        <f t="shared" si="116"/>
        <v>0</v>
      </c>
      <c r="BX731" s="205">
        <f t="shared" si="116"/>
        <v>0</v>
      </c>
      <c r="BY731" s="205">
        <f t="shared" si="116"/>
        <v>0</v>
      </c>
      <c r="BZ731" s="205">
        <f t="shared" si="116"/>
        <v>0</v>
      </c>
      <c r="CA731" s="205">
        <f t="shared" si="116"/>
        <v>0</v>
      </c>
      <c r="CB731" s="205">
        <f t="shared" si="116"/>
        <v>0</v>
      </c>
      <c r="CC731" s="205">
        <f t="shared" si="87"/>
        <v>71590</v>
      </c>
      <c r="CD731" s="101"/>
      <c r="CE731" s="101"/>
      <c r="CF731" s="101"/>
      <c r="CG731" s="101"/>
      <c r="CH731" s="101"/>
      <c r="CI731" s="101"/>
    </row>
    <row r="732" spans="1:87" s="102" customFormat="1">
      <c r="A732" s="148"/>
      <c r="B732" s="322"/>
      <c r="C732" s="306"/>
      <c r="D732" s="103"/>
      <c r="E732" s="103"/>
      <c r="F732" s="328" t="s">
        <v>1458</v>
      </c>
      <c r="G732" s="329" t="s">
        <v>1628</v>
      </c>
      <c r="H732" s="205">
        <f t="shared" si="120"/>
        <v>623392.5</v>
      </c>
      <c r="I732" s="205">
        <f t="shared" si="120"/>
        <v>7563492.25</v>
      </c>
      <c r="J732" s="205">
        <f t="shared" si="120"/>
        <v>3870617.28</v>
      </c>
      <c r="K732" s="205">
        <f t="shared" si="120"/>
        <v>1530057</v>
      </c>
      <c r="L732" s="205">
        <f t="shared" si="120"/>
        <v>5077899.5</v>
      </c>
      <c r="M732" s="205">
        <f t="shared" si="120"/>
        <v>11875826.449999999</v>
      </c>
      <c r="N732" s="205">
        <f t="shared" si="120"/>
        <v>357430.5</v>
      </c>
      <c r="O732" s="205">
        <f t="shared" si="120"/>
        <v>2388583.0499999998</v>
      </c>
      <c r="P732" s="205">
        <f t="shared" si="120"/>
        <v>768680.5</v>
      </c>
      <c r="Q732" s="205">
        <f t="shared" si="120"/>
        <v>355206.3</v>
      </c>
      <c r="R732" s="205">
        <f t="shared" si="120"/>
        <v>1279087.2</v>
      </c>
      <c r="S732" s="205">
        <f t="shared" si="120"/>
        <v>1069796</v>
      </c>
      <c r="T732" s="205">
        <f t="shared" si="120"/>
        <v>2610735.35</v>
      </c>
      <c r="U732" s="205">
        <f t="shared" si="120"/>
        <v>355225.25</v>
      </c>
      <c r="V732" s="205">
        <f t="shared" si="120"/>
        <v>0</v>
      </c>
      <c r="W732" s="205">
        <f t="shared" si="120"/>
        <v>564550.5</v>
      </c>
      <c r="X732" s="205">
        <f t="shared" si="120"/>
        <v>0</v>
      </c>
      <c r="Y732" s="205">
        <f t="shared" si="120"/>
        <v>1388254.8</v>
      </c>
      <c r="Z732" s="205">
        <f t="shared" si="120"/>
        <v>3199.25</v>
      </c>
      <c r="AA732" s="205">
        <f t="shared" si="120"/>
        <v>1485368.23</v>
      </c>
      <c r="AB732" s="205">
        <f t="shared" si="120"/>
        <v>670533.79</v>
      </c>
      <c r="AC732" s="205">
        <f t="shared" si="120"/>
        <v>192</v>
      </c>
      <c r="AD732" s="205">
        <f t="shared" si="120"/>
        <v>6059306.1399999997</v>
      </c>
      <c r="AE732" s="205">
        <f t="shared" si="120"/>
        <v>1294390.56</v>
      </c>
      <c r="AF732" s="205">
        <f t="shared" si="120"/>
        <v>7522643.1399999997</v>
      </c>
      <c r="AG732" s="205">
        <f t="shared" si="120"/>
        <v>0</v>
      </c>
      <c r="AH732" s="205">
        <f t="shared" si="120"/>
        <v>1022984.62</v>
      </c>
      <c r="AI732" s="205">
        <f t="shared" si="120"/>
        <v>0</v>
      </c>
      <c r="AJ732" s="205">
        <f t="shared" si="120"/>
        <v>3383810</v>
      </c>
      <c r="AK732" s="205">
        <f t="shared" si="120"/>
        <v>3504054</v>
      </c>
      <c r="AL732" s="205">
        <f t="shared" si="120"/>
        <v>3001682</v>
      </c>
      <c r="AM732" s="205">
        <f t="shared" si="120"/>
        <v>3434846</v>
      </c>
      <c r="AN732" s="205">
        <f t="shared" si="120"/>
        <v>3998666</v>
      </c>
      <c r="AO732" s="205">
        <f t="shared" si="120"/>
        <v>2934597</v>
      </c>
      <c r="AP732" s="205">
        <f t="shared" si="120"/>
        <v>3090549</v>
      </c>
      <c r="AQ732" s="205">
        <f t="shared" si="120"/>
        <v>4694356</v>
      </c>
      <c r="AR732" s="205">
        <f t="shared" si="120"/>
        <v>3590710</v>
      </c>
      <c r="AS732" s="205">
        <f t="shared" si="120"/>
        <v>6023715</v>
      </c>
      <c r="AT732" s="205">
        <f t="shared" si="120"/>
        <v>2948451</v>
      </c>
      <c r="AU732" s="205">
        <f t="shared" si="120"/>
        <v>88140</v>
      </c>
      <c r="AV732" s="205">
        <f t="shared" si="120"/>
        <v>771169.95</v>
      </c>
      <c r="AW732" s="205">
        <f t="shared" si="120"/>
        <v>1583050.63</v>
      </c>
      <c r="AX732" s="205">
        <f t="shared" si="120"/>
        <v>927824.74</v>
      </c>
      <c r="AY732" s="205">
        <f t="shared" si="120"/>
        <v>504237.75</v>
      </c>
      <c r="AZ732" s="205">
        <f t="shared" si="120"/>
        <v>57865</v>
      </c>
      <c r="BA732" s="205">
        <f t="shared" si="120"/>
        <v>3292</v>
      </c>
      <c r="BB732" s="205">
        <f t="shared" si="120"/>
        <v>890398.25</v>
      </c>
      <c r="BC732" s="205">
        <f t="shared" si="120"/>
        <v>2435777.5</v>
      </c>
      <c r="BD732" s="205">
        <f t="shared" si="120"/>
        <v>7376866.75</v>
      </c>
      <c r="BE732" s="205">
        <f t="shared" si="120"/>
        <v>8981378.5</v>
      </c>
      <c r="BF732" s="205">
        <f t="shared" si="120"/>
        <v>4135420</v>
      </c>
      <c r="BG732" s="205">
        <f t="shared" si="120"/>
        <v>2081896.46</v>
      </c>
      <c r="BH732" s="205">
        <f t="shared" si="120"/>
        <v>17456295.5</v>
      </c>
      <c r="BI732" s="205">
        <f t="shared" si="120"/>
        <v>3986641</v>
      </c>
      <c r="BJ732" s="205">
        <f t="shared" si="120"/>
        <v>2067990.05</v>
      </c>
      <c r="BK732" s="205">
        <f t="shared" si="120"/>
        <v>1939053.5</v>
      </c>
      <c r="BL732" s="205">
        <f t="shared" si="120"/>
        <v>2276440.5</v>
      </c>
      <c r="BM732" s="205">
        <f t="shared" si="120"/>
        <v>1520643</v>
      </c>
      <c r="BN732" s="205">
        <f t="shared" si="120"/>
        <v>3633086.18</v>
      </c>
      <c r="BO732" s="205">
        <f t="shared" si="120"/>
        <v>1253474</v>
      </c>
      <c r="BP732" s="205">
        <f t="shared" si="120"/>
        <v>702079.46</v>
      </c>
      <c r="BQ732" s="205">
        <f t="shared" si="120"/>
        <v>1836784.25</v>
      </c>
      <c r="BR732" s="205">
        <f t="shared" si="120"/>
        <v>9021800.6400000006</v>
      </c>
      <c r="BS732" s="205">
        <f t="shared" si="120"/>
        <v>3380936.33</v>
      </c>
      <c r="BT732" s="205">
        <f t="shared" si="116"/>
        <v>287265.5</v>
      </c>
      <c r="BU732" s="205">
        <f t="shared" si="116"/>
        <v>774198.15</v>
      </c>
      <c r="BV732" s="205">
        <f t="shared" si="116"/>
        <v>795176.4</v>
      </c>
      <c r="BW732" s="205">
        <f t="shared" si="116"/>
        <v>1556920.7</v>
      </c>
      <c r="BX732" s="205">
        <f t="shared" si="116"/>
        <v>1747577</v>
      </c>
      <c r="BY732" s="205">
        <f t="shared" si="116"/>
        <v>1362210.25</v>
      </c>
      <c r="BZ732" s="205">
        <f t="shared" si="116"/>
        <v>1252791.5</v>
      </c>
      <c r="CA732" s="205">
        <f t="shared" si="116"/>
        <v>0</v>
      </c>
      <c r="CB732" s="205">
        <f t="shared" si="116"/>
        <v>2169204.7000000002</v>
      </c>
      <c r="CC732" s="205">
        <f t="shared" si="87"/>
        <v>189200774.30000004</v>
      </c>
      <c r="CD732" s="101"/>
      <c r="CE732" s="101"/>
      <c r="CF732" s="101"/>
      <c r="CG732" s="101"/>
      <c r="CH732" s="101"/>
      <c r="CI732" s="101"/>
    </row>
    <row r="733" spans="1:87" s="102" customFormat="1">
      <c r="A733" s="148"/>
      <c r="B733" s="322"/>
      <c r="C733" s="306"/>
      <c r="D733" s="103"/>
      <c r="E733" s="103"/>
      <c r="F733" s="328" t="s">
        <v>1459</v>
      </c>
      <c r="G733" s="329" t="s">
        <v>1629</v>
      </c>
      <c r="H733" s="205">
        <f t="shared" si="120"/>
        <v>0</v>
      </c>
      <c r="I733" s="205">
        <f t="shared" si="120"/>
        <v>141308.25</v>
      </c>
      <c r="J733" s="205">
        <f t="shared" si="120"/>
        <v>903361.5</v>
      </c>
      <c r="K733" s="205">
        <f t="shared" si="120"/>
        <v>0</v>
      </c>
      <c r="L733" s="205">
        <f t="shared" si="120"/>
        <v>0</v>
      </c>
      <c r="M733" s="205">
        <f t="shared" si="120"/>
        <v>0</v>
      </c>
      <c r="N733" s="205">
        <f t="shared" si="120"/>
        <v>0</v>
      </c>
      <c r="O733" s="205">
        <f t="shared" si="120"/>
        <v>1939.5</v>
      </c>
      <c r="P733" s="205">
        <f t="shared" si="120"/>
        <v>0</v>
      </c>
      <c r="Q733" s="205">
        <f t="shared" si="120"/>
        <v>0</v>
      </c>
      <c r="R733" s="205">
        <f t="shared" si="120"/>
        <v>0</v>
      </c>
      <c r="S733" s="205">
        <f t="shared" si="120"/>
        <v>35286</v>
      </c>
      <c r="T733" s="205">
        <f t="shared" si="120"/>
        <v>0</v>
      </c>
      <c r="U733" s="205">
        <f t="shared" si="120"/>
        <v>24821.5</v>
      </c>
      <c r="V733" s="205">
        <f t="shared" si="120"/>
        <v>0</v>
      </c>
      <c r="W733" s="205">
        <f t="shared" si="120"/>
        <v>414688.7</v>
      </c>
      <c r="X733" s="205">
        <f t="shared" si="120"/>
        <v>0</v>
      </c>
      <c r="Y733" s="205">
        <f t="shared" si="120"/>
        <v>0</v>
      </c>
      <c r="Z733" s="205">
        <f t="shared" si="120"/>
        <v>0</v>
      </c>
      <c r="AA733" s="205">
        <f t="shared" si="120"/>
        <v>0</v>
      </c>
      <c r="AB733" s="205">
        <f t="shared" si="120"/>
        <v>0</v>
      </c>
      <c r="AC733" s="205">
        <f t="shared" si="120"/>
        <v>2193826.1800000002</v>
      </c>
      <c r="AD733" s="205">
        <f t="shared" si="120"/>
        <v>0</v>
      </c>
      <c r="AE733" s="205">
        <f t="shared" si="120"/>
        <v>247436.85</v>
      </c>
      <c r="AF733" s="205">
        <f t="shared" si="120"/>
        <v>0</v>
      </c>
      <c r="AG733" s="205">
        <f t="shared" si="120"/>
        <v>0</v>
      </c>
      <c r="AH733" s="205">
        <f t="shared" si="120"/>
        <v>0</v>
      </c>
      <c r="AI733" s="205">
        <f t="shared" si="120"/>
        <v>0</v>
      </c>
      <c r="AJ733" s="205">
        <f t="shared" si="120"/>
        <v>0</v>
      </c>
      <c r="AK733" s="205">
        <f t="shared" si="120"/>
        <v>0</v>
      </c>
      <c r="AL733" s="205">
        <f t="shared" si="120"/>
        <v>1170</v>
      </c>
      <c r="AM733" s="205">
        <f t="shared" si="120"/>
        <v>0</v>
      </c>
      <c r="AN733" s="205">
        <f t="shared" si="120"/>
        <v>56464.5</v>
      </c>
      <c r="AO733" s="205">
        <f t="shared" si="120"/>
        <v>0</v>
      </c>
      <c r="AP733" s="205">
        <f t="shared" si="120"/>
        <v>2305</v>
      </c>
      <c r="AQ733" s="205">
        <f t="shared" si="120"/>
        <v>124376.5</v>
      </c>
      <c r="AR733" s="205">
        <f t="shared" si="120"/>
        <v>0</v>
      </c>
      <c r="AS733" s="205">
        <f t="shared" si="120"/>
        <v>245248</v>
      </c>
      <c r="AT733" s="205">
        <f t="shared" si="120"/>
        <v>0</v>
      </c>
      <c r="AU733" s="205">
        <f t="shared" si="120"/>
        <v>0</v>
      </c>
      <c r="AV733" s="205">
        <f t="shared" si="120"/>
        <v>0</v>
      </c>
      <c r="AW733" s="205">
        <f t="shared" si="120"/>
        <v>3830</v>
      </c>
      <c r="AX733" s="205">
        <f t="shared" si="120"/>
        <v>0</v>
      </c>
      <c r="AY733" s="205">
        <f t="shared" si="120"/>
        <v>0</v>
      </c>
      <c r="AZ733" s="205">
        <f t="shared" si="120"/>
        <v>0</v>
      </c>
      <c r="BA733" s="205">
        <f t="shared" si="120"/>
        <v>0</v>
      </c>
      <c r="BB733" s="205">
        <f t="shared" si="120"/>
        <v>246772.5</v>
      </c>
      <c r="BC733" s="205">
        <f t="shared" si="120"/>
        <v>0</v>
      </c>
      <c r="BD733" s="205">
        <f t="shared" si="120"/>
        <v>3147317.1</v>
      </c>
      <c r="BE733" s="205">
        <f t="shared" si="120"/>
        <v>0</v>
      </c>
      <c r="BF733" s="205">
        <f t="shared" si="120"/>
        <v>0</v>
      </c>
      <c r="BG733" s="205">
        <f t="shared" si="120"/>
        <v>284036.25</v>
      </c>
      <c r="BH733" s="205">
        <f t="shared" si="120"/>
        <v>0</v>
      </c>
      <c r="BI733" s="205">
        <f t="shared" si="120"/>
        <v>0</v>
      </c>
      <c r="BJ733" s="205">
        <f t="shared" si="120"/>
        <v>0</v>
      </c>
      <c r="BK733" s="205">
        <f t="shared" si="120"/>
        <v>0</v>
      </c>
      <c r="BL733" s="205">
        <f t="shared" si="120"/>
        <v>63541.25</v>
      </c>
      <c r="BM733" s="205">
        <f t="shared" si="120"/>
        <v>804102</v>
      </c>
      <c r="BN733" s="205">
        <f t="shared" si="120"/>
        <v>416351</v>
      </c>
      <c r="BO733" s="205">
        <f t="shared" si="120"/>
        <v>3703</v>
      </c>
      <c r="BP733" s="205">
        <f t="shared" si="120"/>
        <v>1464302.52</v>
      </c>
      <c r="BQ733" s="205">
        <f t="shared" si="120"/>
        <v>3244158.8</v>
      </c>
      <c r="BR733" s="205">
        <f t="shared" si="120"/>
        <v>913216.65</v>
      </c>
      <c r="BS733" s="205">
        <f t="shared" si="120"/>
        <v>0</v>
      </c>
      <c r="BT733" s="205">
        <f t="shared" si="116"/>
        <v>44049.5</v>
      </c>
      <c r="BU733" s="205">
        <f t="shared" si="116"/>
        <v>3813</v>
      </c>
      <c r="BV733" s="205">
        <f t="shared" si="116"/>
        <v>30717.8</v>
      </c>
      <c r="BW733" s="205">
        <f t="shared" si="116"/>
        <v>0</v>
      </c>
      <c r="BX733" s="205">
        <f t="shared" si="116"/>
        <v>0</v>
      </c>
      <c r="BY733" s="205">
        <f t="shared" si="116"/>
        <v>0</v>
      </c>
      <c r="BZ733" s="205">
        <f t="shared" si="116"/>
        <v>0</v>
      </c>
      <c r="CA733" s="205">
        <f t="shared" si="116"/>
        <v>0</v>
      </c>
      <c r="CB733" s="205">
        <f t="shared" si="116"/>
        <v>11790</v>
      </c>
      <c r="CC733" s="205">
        <f t="shared" si="87"/>
        <v>15073933.85</v>
      </c>
      <c r="CD733" s="101"/>
      <c r="CE733" s="101"/>
      <c r="CF733" s="101"/>
      <c r="CG733" s="101"/>
      <c r="CH733" s="101"/>
      <c r="CI733" s="101"/>
    </row>
    <row r="734" spans="1:87" s="102" customFormat="1">
      <c r="A734" s="148"/>
      <c r="B734" s="322"/>
      <c r="C734" s="306"/>
      <c r="D734" s="103"/>
      <c r="E734" s="103"/>
      <c r="F734" s="328" t="s">
        <v>1460</v>
      </c>
      <c r="G734" s="329" t="s">
        <v>1461</v>
      </c>
      <c r="H734" s="205">
        <f t="shared" si="120"/>
        <v>31426547.52</v>
      </c>
      <c r="I734" s="205">
        <f t="shared" si="120"/>
        <v>940619.2</v>
      </c>
      <c r="J734" s="205">
        <f t="shared" si="120"/>
        <v>259654.73</v>
      </c>
      <c r="K734" s="205">
        <f t="shared" si="120"/>
        <v>1255882.25</v>
      </c>
      <c r="L734" s="205">
        <f t="shared" si="120"/>
        <v>1540013.5</v>
      </c>
      <c r="M734" s="205">
        <f t="shared" si="120"/>
        <v>1736829.35</v>
      </c>
      <c r="N734" s="205">
        <f t="shared" si="120"/>
        <v>800000</v>
      </c>
      <c r="O734" s="205">
        <f t="shared" si="120"/>
        <v>924007.4</v>
      </c>
      <c r="P734" s="205">
        <f t="shared" si="120"/>
        <v>0</v>
      </c>
      <c r="Q734" s="205">
        <f t="shared" si="120"/>
        <v>1373367.9</v>
      </c>
      <c r="R734" s="205">
        <f t="shared" si="120"/>
        <v>213779.8</v>
      </c>
      <c r="S734" s="205">
        <f t="shared" si="120"/>
        <v>184672.75</v>
      </c>
      <c r="T734" s="205">
        <f t="shared" si="120"/>
        <v>351316.5</v>
      </c>
      <c r="U734" s="205">
        <f t="shared" si="120"/>
        <v>356668.75</v>
      </c>
      <c r="V734" s="205">
        <f t="shared" si="120"/>
        <v>25323.5</v>
      </c>
      <c r="W734" s="205">
        <f t="shared" si="120"/>
        <v>664312.1</v>
      </c>
      <c r="X734" s="205">
        <f t="shared" si="120"/>
        <v>15150</v>
      </c>
      <c r="Y734" s="205">
        <f t="shared" si="120"/>
        <v>88703.5</v>
      </c>
      <c r="Z734" s="205">
        <f t="shared" si="120"/>
        <v>0</v>
      </c>
      <c r="AA734" s="205">
        <f t="shared" si="120"/>
        <v>0</v>
      </c>
      <c r="AB734" s="205">
        <f t="shared" si="120"/>
        <v>0</v>
      </c>
      <c r="AC734" s="205">
        <f t="shared" si="120"/>
        <v>0</v>
      </c>
      <c r="AD734" s="205">
        <f t="shared" si="120"/>
        <v>0</v>
      </c>
      <c r="AE734" s="205">
        <f t="shared" si="120"/>
        <v>0</v>
      </c>
      <c r="AF734" s="205">
        <f t="shared" si="120"/>
        <v>629041.55000000005</v>
      </c>
      <c r="AG734" s="205">
        <f t="shared" si="120"/>
        <v>0</v>
      </c>
      <c r="AH734" s="205">
        <f t="shared" si="120"/>
        <v>0</v>
      </c>
      <c r="AI734" s="205">
        <f t="shared" si="120"/>
        <v>0</v>
      </c>
      <c r="AJ734" s="205">
        <f t="shared" si="120"/>
        <v>0</v>
      </c>
      <c r="AK734" s="205">
        <f t="shared" si="120"/>
        <v>92218.75</v>
      </c>
      <c r="AL734" s="205">
        <f t="shared" si="120"/>
        <v>196453.25</v>
      </c>
      <c r="AM734" s="205">
        <f t="shared" si="120"/>
        <v>0</v>
      </c>
      <c r="AN734" s="205">
        <f t="shared" si="120"/>
        <v>187259</v>
      </c>
      <c r="AO734" s="205">
        <f t="shared" si="120"/>
        <v>0</v>
      </c>
      <c r="AP734" s="205">
        <f t="shared" si="120"/>
        <v>254443.5</v>
      </c>
      <c r="AQ734" s="205">
        <f t="shared" si="120"/>
        <v>255037.5</v>
      </c>
      <c r="AR734" s="205">
        <f t="shared" si="120"/>
        <v>377891.75</v>
      </c>
      <c r="AS734" s="205">
        <f t="shared" si="120"/>
        <v>0</v>
      </c>
      <c r="AT734" s="205">
        <f t="shared" si="120"/>
        <v>35026.5</v>
      </c>
      <c r="AU734" s="205">
        <f t="shared" si="120"/>
        <v>0</v>
      </c>
      <c r="AV734" s="205">
        <f t="shared" si="120"/>
        <v>0</v>
      </c>
      <c r="AW734" s="205">
        <f t="shared" si="120"/>
        <v>0</v>
      </c>
      <c r="AX734" s="205">
        <f t="shared" si="120"/>
        <v>0</v>
      </c>
      <c r="AY734" s="205">
        <f t="shared" si="120"/>
        <v>40969.919999999998</v>
      </c>
      <c r="AZ734" s="205">
        <f t="shared" si="120"/>
        <v>0</v>
      </c>
      <c r="BA734" s="205">
        <f t="shared" si="120"/>
        <v>0</v>
      </c>
      <c r="BB734" s="205">
        <f t="shared" si="120"/>
        <v>228414</v>
      </c>
      <c r="BC734" s="205">
        <f t="shared" si="120"/>
        <v>18295.63</v>
      </c>
      <c r="BD734" s="205">
        <f t="shared" si="120"/>
        <v>2141655.25</v>
      </c>
      <c r="BE734" s="205">
        <f t="shared" si="120"/>
        <v>0</v>
      </c>
      <c r="BF734" s="205">
        <f t="shared" si="120"/>
        <v>0</v>
      </c>
      <c r="BG734" s="205">
        <f t="shared" si="120"/>
        <v>221656.72</v>
      </c>
      <c r="BH734" s="205">
        <f t="shared" si="120"/>
        <v>0</v>
      </c>
      <c r="BI734" s="205">
        <f t="shared" si="120"/>
        <v>0</v>
      </c>
      <c r="BJ734" s="205">
        <f t="shared" si="120"/>
        <v>0</v>
      </c>
      <c r="BK734" s="205">
        <f t="shared" si="120"/>
        <v>0</v>
      </c>
      <c r="BL734" s="205">
        <f t="shared" si="120"/>
        <v>0</v>
      </c>
      <c r="BM734" s="205">
        <f t="shared" si="120"/>
        <v>238552.25</v>
      </c>
      <c r="BN734" s="205">
        <f t="shared" si="120"/>
        <v>456179.25</v>
      </c>
      <c r="BO734" s="205">
        <f t="shared" si="120"/>
        <v>0</v>
      </c>
      <c r="BP734" s="205">
        <f t="shared" si="120"/>
        <v>156675.5</v>
      </c>
      <c r="BQ734" s="205">
        <f t="shared" si="120"/>
        <v>70598.5</v>
      </c>
      <c r="BR734" s="205">
        <f t="shared" si="120"/>
        <v>16051.5</v>
      </c>
      <c r="BS734" s="205">
        <f t="shared" ref="BS734:CX734" si="121">BS625</f>
        <v>25764</v>
      </c>
      <c r="BT734" s="205">
        <f t="shared" si="116"/>
        <v>772728</v>
      </c>
      <c r="BU734" s="205">
        <f t="shared" si="116"/>
        <v>476869</v>
      </c>
      <c r="BV734" s="205">
        <f t="shared" si="116"/>
        <v>54304.25</v>
      </c>
      <c r="BW734" s="205">
        <f t="shared" si="116"/>
        <v>0</v>
      </c>
      <c r="BX734" s="205">
        <f t="shared" si="116"/>
        <v>1453535</v>
      </c>
      <c r="BY734" s="205">
        <f t="shared" si="116"/>
        <v>31635</v>
      </c>
      <c r="BZ734" s="205">
        <f t="shared" si="116"/>
        <v>0</v>
      </c>
      <c r="CA734" s="205">
        <f t="shared" si="116"/>
        <v>0</v>
      </c>
      <c r="CB734" s="205">
        <f t="shared" si="116"/>
        <v>6708</v>
      </c>
      <c r="CC734" s="205">
        <f t="shared" si="87"/>
        <v>50594812.32</v>
      </c>
      <c r="CD734" s="101"/>
      <c r="CE734" s="101"/>
      <c r="CF734" s="101"/>
      <c r="CG734" s="101"/>
      <c r="CH734" s="101"/>
      <c r="CI734" s="101"/>
    </row>
    <row r="735" spans="1:87" s="102" customFormat="1">
      <c r="A735" s="148"/>
      <c r="B735" s="322"/>
      <c r="C735" s="306"/>
      <c r="D735" s="103"/>
      <c r="E735" s="103"/>
      <c r="F735" s="328" t="s">
        <v>1462</v>
      </c>
      <c r="G735" s="329" t="s">
        <v>1463</v>
      </c>
      <c r="H735" s="205">
        <f t="shared" ref="H735:BS738" si="122">H626</f>
        <v>6016643.8700000001</v>
      </c>
      <c r="I735" s="205">
        <f t="shared" si="122"/>
        <v>5056276.59</v>
      </c>
      <c r="J735" s="205">
        <f t="shared" si="122"/>
        <v>1886922.13</v>
      </c>
      <c r="K735" s="205">
        <f t="shared" si="122"/>
        <v>0</v>
      </c>
      <c r="L735" s="205">
        <f t="shared" si="122"/>
        <v>0</v>
      </c>
      <c r="M735" s="205">
        <f t="shared" si="122"/>
        <v>0</v>
      </c>
      <c r="N735" s="205">
        <f t="shared" si="122"/>
        <v>180928</v>
      </c>
      <c r="O735" s="205">
        <f t="shared" si="122"/>
        <v>0</v>
      </c>
      <c r="P735" s="205">
        <f t="shared" si="122"/>
        <v>0</v>
      </c>
      <c r="Q735" s="205">
        <f t="shared" si="122"/>
        <v>0</v>
      </c>
      <c r="R735" s="205">
        <f t="shared" si="122"/>
        <v>0</v>
      </c>
      <c r="S735" s="205">
        <f t="shared" si="122"/>
        <v>0</v>
      </c>
      <c r="T735" s="205">
        <f t="shared" si="122"/>
        <v>18341044.57</v>
      </c>
      <c r="U735" s="205">
        <f t="shared" si="122"/>
        <v>622192.75</v>
      </c>
      <c r="V735" s="205">
        <f t="shared" si="122"/>
        <v>0</v>
      </c>
      <c r="W735" s="205">
        <f t="shared" si="122"/>
        <v>0</v>
      </c>
      <c r="X735" s="205">
        <f t="shared" si="122"/>
        <v>0</v>
      </c>
      <c r="Y735" s="205">
        <f t="shared" si="122"/>
        <v>0</v>
      </c>
      <c r="Z735" s="205">
        <f t="shared" si="122"/>
        <v>2769339.75</v>
      </c>
      <c r="AA735" s="205">
        <f t="shared" si="122"/>
        <v>0</v>
      </c>
      <c r="AB735" s="205">
        <f t="shared" si="122"/>
        <v>0</v>
      </c>
      <c r="AC735" s="205">
        <f t="shared" si="122"/>
        <v>0</v>
      </c>
      <c r="AD735" s="205">
        <f t="shared" si="122"/>
        <v>0</v>
      </c>
      <c r="AE735" s="205">
        <f t="shared" si="122"/>
        <v>0</v>
      </c>
      <c r="AF735" s="205">
        <f t="shared" si="122"/>
        <v>0</v>
      </c>
      <c r="AG735" s="205">
        <f t="shared" si="122"/>
        <v>0</v>
      </c>
      <c r="AH735" s="205">
        <f t="shared" si="122"/>
        <v>0</v>
      </c>
      <c r="AI735" s="205">
        <f t="shared" si="122"/>
        <v>0</v>
      </c>
      <c r="AJ735" s="205">
        <f t="shared" si="122"/>
        <v>0</v>
      </c>
      <c r="AK735" s="205">
        <f t="shared" si="122"/>
        <v>0</v>
      </c>
      <c r="AL735" s="205">
        <f t="shared" si="122"/>
        <v>0</v>
      </c>
      <c r="AM735" s="205">
        <f t="shared" si="122"/>
        <v>0</v>
      </c>
      <c r="AN735" s="205">
        <f t="shared" si="122"/>
        <v>0</v>
      </c>
      <c r="AO735" s="205">
        <f t="shared" si="122"/>
        <v>0</v>
      </c>
      <c r="AP735" s="205">
        <f t="shared" si="122"/>
        <v>0</v>
      </c>
      <c r="AQ735" s="205">
        <f t="shared" si="122"/>
        <v>0</v>
      </c>
      <c r="AR735" s="205">
        <f t="shared" si="122"/>
        <v>0</v>
      </c>
      <c r="AS735" s="205">
        <f t="shared" si="122"/>
        <v>0</v>
      </c>
      <c r="AT735" s="205">
        <f t="shared" si="122"/>
        <v>0</v>
      </c>
      <c r="AU735" s="205">
        <f t="shared" si="122"/>
        <v>927580.36</v>
      </c>
      <c r="AV735" s="205">
        <f t="shared" si="122"/>
        <v>0</v>
      </c>
      <c r="AW735" s="205">
        <f t="shared" si="122"/>
        <v>0</v>
      </c>
      <c r="AX735" s="205">
        <f t="shared" si="122"/>
        <v>0</v>
      </c>
      <c r="AY735" s="205">
        <f t="shared" si="122"/>
        <v>0</v>
      </c>
      <c r="AZ735" s="205">
        <f t="shared" si="122"/>
        <v>0</v>
      </c>
      <c r="BA735" s="205">
        <f t="shared" si="122"/>
        <v>0</v>
      </c>
      <c r="BB735" s="205">
        <f t="shared" si="122"/>
        <v>8595646.6500000004</v>
      </c>
      <c r="BC735" s="205">
        <f t="shared" si="122"/>
        <v>0</v>
      </c>
      <c r="BD735" s="205">
        <f t="shared" si="122"/>
        <v>0</v>
      </c>
      <c r="BE735" s="205">
        <f t="shared" si="122"/>
        <v>0</v>
      </c>
      <c r="BF735" s="205">
        <f t="shared" si="122"/>
        <v>0</v>
      </c>
      <c r="BG735" s="205">
        <f t="shared" si="122"/>
        <v>0</v>
      </c>
      <c r="BH735" s="205">
        <f t="shared" si="122"/>
        <v>0</v>
      </c>
      <c r="BI735" s="205">
        <f t="shared" si="122"/>
        <v>0</v>
      </c>
      <c r="BJ735" s="205">
        <f t="shared" si="122"/>
        <v>0</v>
      </c>
      <c r="BK735" s="205">
        <f t="shared" si="122"/>
        <v>0</v>
      </c>
      <c r="BL735" s="205">
        <f t="shared" si="122"/>
        <v>0</v>
      </c>
      <c r="BM735" s="205">
        <f t="shared" si="122"/>
        <v>11591642.810000001</v>
      </c>
      <c r="BN735" s="205">
        <f t="shared" si="122"/>
        <v>142967.51</v>
      </c>
      <c r="BO735" s="205">
        <f t="shared" si="122"/>
        <v>0</v>
      </c>
      <c r="BP735" s="205">
        <f t="shared" si="122"/>
        <v>0</v>
      </c>
      <c r="BQ735" s="205">
        <f t="shared" si="122"/>
        <v>0</v>
      </c>
      <c r="BR735" s="205">
        <f t="shared" si="122"/>
        <v>0</v>
      </c>
      <c r="BS735" s="205">
        <f t="shared" si="122"/>
        <v>0</v>
      </c>
      <c r="BT735" s="205">
        <f t="shared" si="116"/>
        <v>5636687.1500000004</v>
      </c>
      <c r="BU735" s="205">
        <f t="shared" si="116"/>
        <v>0</v>
      </c>
      <c r="BV735" s="205">
        <f t="shared" si="116"/>
        <v>0</v>
      </c>
      <c r="BW735" s="205">
        <f t="shared" si="116"/>
        <v>0</v>
      </c>
      <c r="BX735" s="205">
        <f t="shared" si="116"/>
        <v>0</v>
      </c>
      <c r="BY735" s="205">
        <f t="shared" si="116"/>
        <v>0</v>
      </c>
      <c r="BZ735" s="205">
        <f t="shared" si="116"/>
        <v>0</v>
      </c>
      <c r="CA735" s="205">
        <f t="shared" si="116"/>
        <v>0</v>
      </c>
      <c r="CB735" s="205">
        <f t="shared" si="116"/>
        <v>0</v>
      </c>
      <c r="CC735" s="205">
        <f t="shared" si="87"/>
        <v>61767872.139999993</v>
      </c>
      <c r="CD735" s="101"/>
      <c r="CE735" s="101"/>
      <c r="CF735" s="101"/>
      <c r="CG735" s="101"/>
      <c r="CH735" s="101"/>
      <c r="CI735" s="101"/>
    </row>
    <row r="736" spans="1:87" s="102" customFormat="1">
      <c r="A736" s="148"/>
      <c r="B736" s="322"/>
      <c r="C736" s="306"/>
      <c r="D736" s="103"/>
      <c r="E736" s="103"/>
      <c r="F736" s="328" t="s">
        <v>1464</v>
      </c>
      <c r="G736" s="329" t="s">
        <v>1465</v>
      </c>
      <c r="H736" s="205">
        <f t="shared" si="122"/>
        <v>8642.56</v>
      </c>
      <c r="I736" s="205">
        <f t="shared" si="122"/>
        <v>15826</v>
      </c>
      <c r="J736" s="205">
        <f t="shared" si="122"/>
        <v>256375.4</v>
      </c>
      <c r="K736" s="205">
        <f t="shared" si="122"/>
        <v>7856</v>
      </c>
      <c r="L736" s="205">
        <f t="shared" si="122"/>
        <v>38877.4</v>
      </c>
      <c r="M736" s="205">
        <f t="shared" si="122"/>
        <v>0</v>
      </c>
      <c r="N736" s="205">
        <f t="shared" si="122"/>
        <v>0</v>
      </c>
      <c r="O736" s="205">
        <f t="shared" si="122"/>
        <v>46363.7</v>
      </c>
      <c r="P736" s="205">
        <f t="shared" si="122"/>
        <v>19839.599999999999</v>
      </c>
      <c r="Q736" s="205">
        <f t="shared" si="122"/>
        <v>0</v>
      </c>
      <c r="R736" s="205">
        <f t="shared" si="122"/>
        <v>87025.2</v>
      </c>
      <c r="S736" s="205">
        <f t="shared" si="122"/>
        <v>134624.79999999999</v>
      </c>
      <c r="T736" s="205">
        <f t="shared" si="122"/>
        <v>18020.8</v>
      </c>
      <c r="U736" s="205">
        <f t="shared" si="122"/>
        <v>43597.599999999999</v>
      </c>
      <c r="V736" s="205">
        <f t="shared" si="122"/>
        <v>0</v>
      </c>
      <c r="W736" s="205">
        <f t="shared" si="122"/>
        <v>5359.2</v>
      </c>
      <c r="X736" s="205">
        <f t="shared" si="122"/>
        <v>0</v>
      </c>
      <c r="Y736" s="205">
        <f t="shared" si="122"/>
        <v>136115</v>
      </c>
      <c r="Z736" s="205">
        <f t="shared" si="122"/>
        <v>0</v>
      </c>
      <c r="AA736" s="205">
        <f t="shared" si="122"/>
        <v>0</v>
      </c>
      <c r="AB736" s="205">
        <f t="shared" si="122"/>
        <v>17747.2</v>
      </c>
      <c r="AC736" s="205">
        <f t="shared" si="122"/>
        <v>0</v>
      </c>
      <c r="AD736" s="205">
        <f t="shared" si="122"/>
        <v>1269577.45</v>
      </c>
      <c r="AE736" s="205">
        <f t="shared" si="122"/>
        <v>358803.20000000001</v>
      </c>
      <c r="AF736" s="205">
        <f t="shared" si="122"/>
        <v>494271.5</v>
      </c>
      <c r="AG736" s="205">
        <f t="shared" si="122"/>
        <v>0</v>
      </c>
      <c r="AH736" s="205">
        <f t="shared" si="122"/>
        <v>0</v>
      </c>
      <c r="AI736" s="205">
        <f t="shared" si="122"/>
        <v>0</v>
      </c>
      <c r="AJ736" s="205">
        <f t="shared" si="122"/>
        <v>0</v>
      </c>
      <c r="AK736" s="205">
        <f t="shared" si="122"/>
        <v>0</v>
      </c>
      <c r="AL736" s="205">
        <f t="shared" si="122"/>
        <v>0</v>
      </c>
      <c r="AM736" s="205">
        <f t="shared" si="122"/>
        <v>1400</v>
      </c>
      <c r="AN736" s="205">
        <f t="shared" si="122"/>
        <v>0</v>
      </c>
      <c r="AO736" s="205">
        <f t="shared" si="122"/>
        <v>0</v>
      </c>
      <c r="AP736" s="205">
        <f t="shared" si="122"/>
        <v>0</v>
      </c>
      <c r="AQ736" s="205">
        <f t="shared" si="122"/>
        <v>0</v>
      </c>
      <c r="AR736" s="205">
        <f t="shared" si="122"/>
        <v>0</v>
      </c>
      <c r="AS736" s="205">
        <f t="shared" si="122"/>
        <v>0</v>
      </c>
      <c r="AT736" s="205">
        <f t="shared" si="122"/>
        <v>0</v>
      </c>
      <c r="AU736" s="205">
        <f t="shared" si="122"/>
        <v>40568.720000000001</v>
      </c>
      <c r="AV736" s="205">
        <f t="shared" si="122"/>
        <v>27414.5</v>
      </c>
      <c r="AW736" s="205">
        <f t="shared" si="122"/>
        <v>9675.5</v>
      </c>
      <c r="AX736" s="205">
        <f t="shared" si="122"/>
        <v>43880.25</v>
      </c>
      <c r="AY736" s="205">
        <f t="shared" si="122"/>
        <v>15922.9</v>
      </c>
      <c r="AZ736" s="205">
        <f t="shared" si="122"/>
        <v>470</v>
      </c>
      <c r="BA736" s="205">
        <f t="shared" si="122"/>
        <v>0</v>
      </c>
      <c r="BB736" s="205">
        <f t="shared" si="122"/>
        <v>167458.04</v>
      </c>
      <c r="BC736" s="205">
        <f t="shared" si="122"/>
        <v>759442.07</v>
      </c>
      <c r="BD736" s="205">
        <f t="shared" si="122"/>
        <v>164795</v>
      </c>
      <c r="BE736" s="205">
        <f t="shared" si="122"/>
        <v>0</v>
      </c>
      <c r="BF736" s="205">
        <f t="shared" si="122"/>
        <v>0</v>
      </c>
      <c r="BG736" s="205">
        <f t="shared" si="122"/>
        <v>708287</v>
      </c>
      <c r="BH736" s="205">
        <f t="shared" si="122"/>
        <v>205705.1</v>
      </c>
      <c r="BI736" s="205">
        <f t="shared" si="122"/>
        <v>0</v>
      </c>
      <c r="BJ736" s="205">
        <f t="shared" si="122"/>
        <v>349535</v>
      </c>
      <c r="BK736" s="205">
        <f t="shared" si="122"/>
        <v>2110</v>
      </c>
      <c r="BL736" s="205">
        <f t="shared" si="122"/>
        <v>0</v>
      </c>
      <c r="BM736" s="205">
        <f t="shared" si="122"/>
        <v>0</v>
      </c>
      <c r="BN736" s="205">
        <f t="shared" si="122"/>
        <v>0</v>
      </c>
      <c r="BO736" s="205">
        <f t="shared" si="122"/>
        <v>57261.33</v>
      </c>
      <c r="BP736" s="205">
        <f t="shared" si="122"/>
        <v>0</v>
      </c>
      <c r="BQ736" s="205">
        <f t="shared" si="122"/>
        <v>0</v>
      </c>
      <c r="BR736" s="205">
        <f t="shared" si="122"/>
        <v>50589.29</v>
      </c>
      <c r="BS736" s="205">
        <f t="shared" si="122"/>
        <v>0</v>
      </c>
      <c r="BT736" s="205">
        <f t="shared" si="116"/>
        <v>0</v>
      </c>
      <c r="BU736" s="205">
        <f t="shared" si="116"/>
        <v>0</v>
      </c>
      <c r="BV736" s="205">
        <f t="shared" si="116"/>
        <v>18646</v>
      </c>
      <c r="BW736" s="205">
        <f t="shared" si="116"/>
        <v>31107.8</v>
      </c>
      <c r="BX736" s="205">
        <f t="shared" si="116"/>
        <v>78266.3</v>
      </c>
      <c r="BY736" s="205">
        <f t="shared" si="116"/>
        <v>95204.54</v>
      </c>
      <c r="BZ736" s="205">
        <f t="shared" si="116"/>
        <v>43075.6</v>
      </c>
      <c r="CA736" s="205">
        <f t="shared" si="116"/>
        <v>0</v>
      </c>
      <c r="CB736" s="205">
        <f t="shared" si="116"/>
        <v>0</v>
      </c>
      <c r="CC736" s="205">
        <f t="shared" si="87"/>
        <v>5829737.5499999989</v>
      </c>
      <c r="CD736" s="101"/>
      <c r="CE736" s="101"/>
      <c r="CF736" s="101"/>
      <c r="CG736" s="101"/>
      <c r="CH736" s="101"/>
      <c r="CI736" s="101"/>
    </row>
    <row r="737" spans="1:87" s="102" customFormat="1">
      <c r="A737" s="148"/>
      <c r="B737" s="322"/>
      <c r="C737" s="306"/>
      <c r="D737" s="103"/>
      <c r="E737" s="103"/>
      <c r="F737" s="328" t="s">
        <v>1466</v>
      </c>
      <c r="G737" s="329" t="s">
        <v>1467</v>
      </c>
      <c r="H737" s="205">
        <f t="shared" si="122"/>
        <v>131052.17</v>
      </c>
      <c r="I737" s="205">
        <f t="shared" si="122"/>
        <v>47509.51</v>
      </c>
      <c r="J737" s="205">
        <f t="shared" si="122"/>
        <v>27651.040000000001</v>
      </c>
      <c r="K737" s="205">
        <f t="shared" si="122"/>
        <v>9125.59</v>
      </c>
      <c r="L737" s="205">
        <f t="shared" si="122"/>
        <v>76103</v>
      </c>
      <c r="M737" s="205">
        <f t="shared" si="122"/>
        <v>0</v>
      </c>
      <c r="N737" s="205">
        <f t="shared" si="122"/>
        <v>0</v>
      </c>
      <c r="O737" s="205">
        <f t="shared" si="122"/>
        <v>9019</v>
      </c>
      <c r="P737" s="205">
        <f t="shared" si="122"/>
        <v>0</v>
      </c>
      <c r="Q737" s="205">
        <f t="shared" si="122"/>
        <v>0</v>
      </c>
      <c r="R737" s="205">
        <f t="shared" si="122"/>
        <v>0</v>
      </c>
      <c r="S737" s="205">
        <f t="shared" si="122"/>
        <v>0</v>
      </c>
      <c r="T737" s="205">
        <f t="shared" si="122"/>
        <v>17140</v>
      </c>
      <c r="U737" s="205">
        <f t="shared" si="122"/>
        <v>0</v>
      </c>
      <c r="V737" s="205">
        <f t="shared" si="122"/>
        <v>0</v>
      </c>
      <c r="W737" s="205">
        <f t="shared" si="122"/>
        <v>0</v>
      </c>
      <c r="X737" s="205">
        <f t="shared" si="122"/>
        <v>0</v>
      </c>
      <c r="Y737" s="205">
        <f t="shared" si="122"/>
        <v>0</v>
      </c>
      <c r="Z737" s="205">
        <f t="shared" si="122"/>
        <v>0</v>
      </c>
      <c r="AA737" s="205">
        <f t="shared" si="122"/>
        <v>0</v>
      </c>
      <c r="AB737" s="205">
        <f t="shared" si="122"/>
        <v>0</v>
      </c>
      <c r="AC737" s="205">
        <f t="shared" si="122"/>
        <v>329.7</v>
      </c>
      <c r="AD737" s="205">
        <f t="shared" si="122"/>
        <v>0</v>
      </c>
      <c r="AE737" s="205">
        <f t="shared" si="122"/>
        <v>0</v>
      </c>
      <c r="AF737" s="205">
        <f t="shared" si="122"/>
        <v>101517.59</v>
      </c>
      <c r="AG737" s="205">
        <f t="shared" si="122"/>
        <v>0</v>
      </c>
      <c r="AH737" s="205">
        <f t="shared" si="122"/>
        <v>0</v>
      </c>
      <c r="AI737" s="205">
        <f t="shared" si="122"/>
        <v>0</v>
      </c>
      <c r="AJ737" s="205">
        <f t="shared" si="122"/>
        <v>0</v>
      </c>
      <c r="AK737" s="205">
        <f t="shared" si="122"/>
        <v>0</v>
      </c>
      <c r="AL737" s="205">
        <f t="shared" si="122"/>
        <v>0</v>
      </c>
      <c r="AM737" s="205">
        <f t="shared" si="122"/>
        <v>0</v>
      </c>
      <c r="AN737" s="205">
        <f t="shared" si="122"/>
        <v>0</v>
      </c>
      <c r="AO737" s="205">
        <f t="shared" si="122"/>
        <v>0</v>
      </c>
      <c r="AP737" s="205">
        <f t="shared" si="122"/>
        <v>0</v>
      </c>
      <c r="AQ737" s="205">
        <f t="shared" si="122"/>
        <v>0</v>
      </c>
      <c r="AR737" s="205">
        <f t="shared" si="122"/>
        <v>0</v>
      </c>
      <c r="AS737" s="205">
        <f t="shared" si="122"/>
        <v>0</v>
      </c>
      <c r="AT737" s="205">
        <f t="shared" si="122"/>
        <v>0</v>
      </c>
      <c r="AU737" s="205">
        <f t="shared" si="122"/>
        <v>0</v>
      </c>
      <c r="AV737" s="205">
        <f t="shared" si="122"/>
        <v>0</v>
      </c>
      <c r="AW737" s="205">
        <f t="shared" si="122"/>
        <v>270</v>
      </c>
      <c r="AX737" s="205">
        <f t="shared" si="122"/>
        <v>0</v>
      </c>
      <c r="AY737" s="205">
        <f t="shared" si="122"/>
        <v>1632</v>
      </c>
      <c r="AZ737" s="205">
        <f t="shared" si="122"/>
        <v>0</v>
      </c>
      <c r="BA737" s="205">
        <f t="shared" si="122"/>
        <v>0</v>
      </c>
      <c r="BB737" s="205">
        <f t="shared" si="122"/>
        <v>186095</v>
      </c>
      <c r="BC737" s="205">
        <f t="shared" si="122"/>
        <v>31477.5</v>
      </c>
      <c r="BD737" s="205">
        <f t="shared" si="122"/>
        <v>0</v>
      </c>
      <c r="BE737" s="205">
        <f t="shared" si="122"/>
        <v>0</v>
      </c>
      <c r="BF737" s="205">
        <f t="shared" si="122"/>
        <v>0</v>
      </c>
      <c r="BG737" s="205">
        <f t="shared" si="122"/>
        <v>0</v>
      </c>
      <c r="BH737" s="205">
        <f t="shared" si="122"/>
        <v>0</v>
      </c>
      <c r="BI737" s="205">
        <f t="shared" si="122"/>
        <v>0</v>
      </c>
      <c r="BJ737" s="205">
        <f t="shared" si="122"/>
        <v>2761</v>
      </c>
      <c r="BK737" s="205">
        <f t="shared" si="122"/>
        <v>0</v>
      </c>
      <c r="BL737" s="205">
        <f t="shared" si="122"/>
        <v>0</v>
      </c>
      <c r="BM737" s="205">
        <f t="shared" si="122"/>
        <v>0</v>
      </c>
      <c r="BN737" s="205">
        <f t="shared" si="122"/>
        <v>0</v>
      </c>
      <c r="BO737" s="205">
        <f t="shared" si="122"/>
        <v>0</v>
      </c>
      <c r="BP737" s="205">
        <f t="shared" si="122"/>
        <v>420</v>
      </c>
      <c r="BQ737" s="205">
        <f t="shared" si="122"/>
        <v>0</v>
      </c>
      <c r="BR737" s="205">
        <f t="shared" si="122"/>
        <v>68557.75</v>
      </c>
      <c r="BS737" s="205">
        <f t="shared" si="122"/>
        <v>9465.5</v>
      </c>
      <c r="BT737" s="205">
        <f t="shared" si="116"/>
        <v>0</v>
      </c>
      <c r="BU737" s="205">
        <f t="shared" si="116"/>
        <v>0</v>
      </c>
      <c r="BV737" s="205">
        <f t="shared" si="116"/>
        <v>0</v>
      </c>
      <c r="BW737" s="205">
        <f t="shared" si="116"/>
        <v>0</v>
      </c>
      <c r="BX737" s="205">
        <f t="shared" si="116"/>
        <v>0</v>
      </c>
      <c r="BY737" s="205">
        <f t="shared" si="116"/>
        <v>0</v>
      </c>
      <c r="BZ737" s="205">
        <f t="shared" si="116"/>
        <v>0</v>
      </c>
      <c r="CA737" s="205">
        <f t="shared" si="116"/>
        <v>0</v>
      </c>
      <c r="CB737" s="205">
        <f t="shared" si="116"/>
        <v>0</v>
      </c>
      <c r="CC737" s="205">
        <f t="shared" si="87"/>
        <v>720126.35</v>
      </c>
      <c r="CD737" s="101"/>
      <c r="CE737" s="101"/>
      <c r="CF737" s="101"/>
      <c r="CG737" s="101"/>
      <c r="CH737" s="101"/>
      <c r="CI737" s="101"/>
    </row>
    <row r="738" spans="1:87" s="102" customFormat="1">
      <c r="A738" s="148"/>
      <c r="B738" s="322"/>
      <c r="C738" s="306"/>
      <c r="D738" s="103"/>
      <c r="E738" s="103"/>
      <c r="F738" s="328" t="s">
        <v>1468</v>
      </c>
      <c r="G738" s="329" t="s">
        <v>1469</v>
      </c>
      <c r="H738" s="205">
        <f t="shared" si="122"/>
        <v>0</v>
      </c>
      <c r="I738" s="205">
        <f t="shared" si="122"/>
        <v>0</v>
      </c>
      <c r="J738" s="205">
        <f t="shared" si="122"/>
        <v>12107</v>
      </c>
      <c r="K738" s="205">
        <f t="shared" si="122"/>
        <v>1467</v>
      </c>
      <c r="L738" s="205">
        <f t="shared" si="122"/>
        <v>0</v>
      </c>
      <c r="M738" s="205">
        <f t="shared" si="122"/>
        <v>0</v>
      </c>
      <c r="N738" s="205">
        <f t="shared" si="122"/>
        <v>0</v>
      </c>
      <c r="O738" s="205">
        <f t="shared" si="122"/>
        <v>0</v>
      </c>
      <c r="P738" s="205">
        <f t="shared" si="122"/>
        <v>0</v>
      </c>
      <c r="Q738" s="205">
        <f t="shared" si="122"/>
        <v>800</v>
      </c>
      <c r="R738" s="205">
        <f t="shared" si="122"/>
        <v>1015</v>
      </c>
      <c r="S738" s="205">
        <f t="shared" si="122"/>
        <v>0</v>
      </c>
      <c r="T738" s="205">
        <f t="shared" si="122"/>
        <v>9490</v>
      </c>
      <c r="U738" s="205">
        <f t="shared" si="122"/>
        <v>0</v>
      </c>
      <c r="V738" s="205">
        <f t="shared" si="122"/>
        <v>0</v>
      </c>
      <c r="W738" s="205">
        <f t="shared" si="122"/>
        <v>0</v>
      </c>
      <c r="X738" s="205">
        <f t="shared" si="122"/>
        <v>0</v>
      </c>
      <c r="Y738" s="205">
        <f t="shared" si="122"/>
        <v>541</v>
      </c>
      <c r="Z738" s="205">
        <f t="shared" si="122"/>
        <v>700</v>
      </c>
      <c r="AA738" s="205">
        <f t="shared" si="122"/>
        <v>0</v>
      </c>
      <c r="AB738" s="205">
        <f t="shared" si="122"/>
        <v>2599.9499999999998</v>
      </c>
      <c r="AC738" s="205">
        <f t="shared" si="122"/>
        <v>0</v>
      </c>
      <c r="AD738" s="205">
        <f t="shared" si="122"/>
        <v>2940</v>
      </c>
      <c r="AE738" s="205">
        <f t="shared" si="122"/>
        <v>2203</v>
      </c>
      <c r="AF738" s="205">
        <f t="shared" si="122"/>
        <v>0</v>
      </c>
      <c r="AG738" s="205">
        <f t="shared" si="122"/>
        <v>0</v>
      </c>
      <c r="AH738" s="205">
        <f t="shared" si="122"/>
        <v>0</v>
      </c>
      <c r="AI738" s="205">
        <f t="shared" si="122"/>
        <v>0</v>
      </c>
      <c r="AJ738" s="205">
        <f t="shared" si="122"/>
        <v>0</v>
      </c>
      <c r="AK738" s="205">
        <f t="shared" si="122"/>
        <v>0</v>
      </c>
      <c r="AL738" s="205">
        <f t="shared" si="122"/>
        <v>0</v>
      </c>
      <c r="AM738" s="205">
        <f t="shared" si="122"/>
        <v>0</v>
      </c>
      <c r="AN738" s="205">
        <f t="shared" si="122"/>
        <v>0</v>
      </c>
      <c r="AO738" s="205">
        <f t="shared" si="122"/>
        <v>400</v>
      </c>
      <c r="AP738" s="205">
        <f t="shared" si="122"/>
        <v>0</v>
      </c>
      <c r="AQ738" s="205">
        <f t="shared" si="122"/>
        <v>0</v>
      </c>
      <c r="AR738" s="205">
        <f t="shared" si="122"/>
        <v>0</v>
      </c>
      <c r="AS738" s="205">
        <f t="shared" si="122"/>
        <v>0</v>
      </c>
      <c r="AT738" s="205">
        <f t="shared" si="122"/>
        <v>0</v>
      </c>
      <c r="AU738" s="205">
        <f t="shared" si="122"/>
        <v>10762</v>
      </c>
      <c r="AV738" s="205">
        <f t="shared" si="122"/>
        <v>102832.25</v>
      </c>
      <c r="AW738" s="205">
        <f t="shared" si="122"/>
        <v>5040</v>
      </c>
      <c r="AX738" s="205">
        <f t="shared" si="122"/>
        <v>8026.5</v>
      </c>
      <c r="AY738" s="205">
        <f t="shared" si="122"/>
        <v>4781</v>
      </c>
      <c r="AZ738" s="205">
        <f t="shared" si="122"/>
        <v>1140</v>
      </c>
      <c r="BA738" s="205">
        <f t="shared" si="122"/>
        <v>0</v>
      </c>
      <c r="BB738" s="205">
        <f t="shared" si="122"/>
        <v>30657</v>
      </c>
      <c r="BC738" s="205">
        <f t="shared" si="122"/>
        <v>0</v>
      </c>
      <c r="BD738" s="205">
        <f t="shared" si="122"/>
        <v>5097.5</v>
      </c>
      <c r="BE738" s="205">
        <f t="shared" si="122"/>
        <v>0</v>
      </c>
      <c r="BF738" s="205">
        <f t="shared" si="122"/>
        <v>0</v>
      </c>
      <c r="BG738" s="205">
        <f t="shared" si="122"/>
        <v>0</v>
      </c>
      <c r="BH738" s="205">
        <f t="shared" si="122"/>
        <v>0</v>
      </c>
      <c r="BI738" s="205">
        <f t="shared" si="122"/>
        <v>0</v>
      </c>
      <c r="BJ738" s="205">
        <f t="shared" si="122"/>
        <v>1000</v>
      </c>
      <c r="BK738" s="205">
        <f t="shared" si="122"/>
        <v>0</v>
      </c>
      <c r="BL738" s="205">
        <f t="shared" si="122"/>
        <v>0</v>
      </c>
      <c r="BM738" s="205">
        <f t="shared" si="122"/>
        <v>0</v>
      </c>
      <c r="BN738" s="205">
        <f t="shared" si="122"/>
        <v>0</v>
      </c>
      <c r="BO738" s="205">
        <f t="shared" si="122"/>
        <v>138485</v>
      </c>
      <c r="BP738" s="205">
        <f t="shared" si="122"/>
        <v>0</v>
      </c>
      <c r="BQ738" s="205">
        <f t="shared" si="122"/>
        <v>0</v>
      </c>
      <c r="BR738" s="205">
        <f t="shared" si="122"/>
        <v>0</v>
      </c>
      <c r="BS738" s="205">
        <f t="shared" ref="BS738:CX738" si="123">BS629</f>
        <v>0</v>
      </c>
      <c r="BT738" s="205">
        <f t="shared" si="116"/>
        <v>0</v>
      </c>
      <c r="BU738" s="205">
        <f t="shared" si="116"/>
        <v>0</v>
      </c>
      <c r="BV738" s="205">
        <f t="shared" si="116"/>
        <v>150</v>
      </c>
      <c r="BW738" s="205">
        <f t="shared" si="116"/>
        <v>6536.5</v>
      </c>
      <c r="BX738" s="205">
        <f t="shared" si="116"/>
        <v>0</v>
      </c>
      <c r="BY738" s="205">
        <f t="shared" si="116"/>
        <v>15782.75</v>
      </c>
      <c r="BZ738" s="205">
        <f t="shared" si="116"/>
        <v>0</v>
      </c>
      <c r="CA738" s="205">
        <f t="shared" si="116"/>
        <v>0</v>
      </c>
      <c r="CB738" s="205">
        <f t="shared" si="116"/>
        <v>0</v>
      </c>
      <c r="CC738" s="205">
        <f t="shared" si="87"/>
        <v>364553.45</v>
      </c>
      <c r="CD738" s="101"/>
      <c r="CE738" s="101"/>
      <c r="CF738" s="101"/>
      <c r="CG738" s="101"/>
      <c r="CH738" s="101"/>
      <c r="CI738" s="101"/>
    </row>
    <row r="739" spans="1:87" s="102" customFormat="1">
      <c r="A739" s="148"/>
      <c r="B739" s="322"/>
      <c r="C739" s="306"/>
      <c r="D739" s="103"/>
      <c r="E739" s="103"/>
      <c r="F739" s="328" t="s">
        <v>1472</v>
      </c>
      <c r="G739" s="329" t="s">
        <v>1473</v>
      </c>
      <c r="H739" s="205">
        <f t="shared" ref="H739:BS742" si="124">H631</f>
        <v>0</v>
      </c>
      <c r="I739" s="205">
        <f t="shared" si="124"/>
        <v>0</v>
      </c>
      <c r="J739" s="205">
        <f t="shared" si="124"/>
        <v>3697195.17</v>
      </c>
      <c r="K739" s="205">
        <f t="shared" si="124"/>
        <v>0</v>
      </c>
      <c r="L739" s="205">
        <f t="shared" si="124"/>
        <v>0</v>
      </c>
      <c r="M739" s="205">
        <f t="shared" si="124"/>
        <v>0</v>
      </c>
      <c r="N739" s="205">
        <f t="shared" si="124"/>
        <v>2184000</v>
      </c>
      <c r="O739" s="205">
        <f t="shared" si="124"/>
        <v>0</v>
      </c>
      <c r="P739" s="205">
        <f t="shared" si="124"/>
        <v>484950</v>
      </c>
      <c r="Q739" s="205">
        <f t="shared" si="124"/>
        <v>697801.41</v>
      </c>
      <c r="R739" s="205">
        <f t="shared" si="124"/>
        <v>0</v>
      </c>
      <c r="S739" s="205">
        <f t="shared" si="124"/>
        <v>0</v>
      </c>
      <c r="T739" s="205">
        <f t="shared" si="124"/>
        <v>0</v>
      </c>
      <c r="U739" s="205">
        <f t="shared" si="124"/>
        <v>0</v>
      </c>
      <c r="V739" s="205">
        <f t="shared" si="124"/>
        <v>0</v>
      </c>
      <c r="W739" s="205">
        <f t="shared" si="124"/>
        <v>0</v>
      </c>
      <c r="X739" s="205">
        <f t="shared" si="124"/>
        <v>218816</v>
      </c>
      <c r="Y739" s="205">
        <f t="shared" si="124"/>
        <v>0</v>
      </c>
      <c r="Z739" s="205">
        <f t="shared" si="124"/>
        <v>0</v>
      </c>
      <c r="AA739" s="205">
        <f t="shared" si="124"/>
        <v>0</v>
      </c>
      <c r="AB739" s="205">
        <f t="shared" si="124"/>
        <v>0</v>
      </c>
      <c r="AC739" s="205">
        <f t="shared" si="124"/>
        <v>0</v>
      </c>
      <c r="AD739" s="205">
        <f t="shared" si="124"/>
        <v>0</v>
      </c>
      <c r="AE739" s="205">
        <f t="shared" si="124"/>
        <v>0</v>
      </c>
      <c r="AF739" s="205">
        <f t="shared" si="124"/>
        <v>0</v>
      </c>
      <c r="AG739" s="205">
        <f t="shared" si="124"/>
        <v>0</v>
      </c>
      <c r="AH739" s="205">
        <f t="shared" si="124"/>
        <v>0</v>
      </c>
      <c r="AI739" s="205">
        <f t="shared" si="124"/>
        <v>500</v>
      </c>
      <c r="AJ739" s="205">
        <f t="shared" si="124"/>
        <v>219076</v>
      </c>
      <c r="AK739" s="205">
        <f t="shared" si="124"/>
        <v>4750</v>
      </c>
      <c r="AL739" s="205">
        <f t="shared" si="124"/>
        <v>0</v>
      </c>
      <c r="AM739" s="205">
        <f t="shared" si="124"/>
        <v>3200</v>
      </c>
      <c r="AN739" s="205">
        <f t="shared" si="124"/>
        <v>151941.75</v>
      </c>
      <c r="AO739" s="205">
        <f t="shared" si="124"/>
        <v>0</v>
      </c>
      <c r="AP739" s="205">
        <f t="shared" si="124"/>
        <v>0</v>
      </c>
      <c r="AQ739" s="205">
        <f t="shared" si="124"/>
        <v>163235.5</v>
      </c>
      <c r="AR739" s="205">
        <f t="shared" si="124"/>
        <v>0</v>
      </c>
      <c r="AS739" s="205">
        <f t="shared" si="124"/>
        <v>1143.5</v>
      </c>
      <c r="AT739" s="205">
        <f t="shared" si="124"/>
        <v>0</v>
      </c>
      <c r="AU739" s="205">
        <f t="shared" si="124"/>
        <v>24866</v>
      </c>
      <c r="AV739" s="205">
        <f t="shared" si="124"/>
        <v>0</v>
      </c>
      <c r="AW739" s="205">
        <f t="shared" si="124"/>
        <v>0</v>
      </c>
      <c r="AX739" s="205">
        <f t="shared" si="124"/>
        <v>0</v>
      </c>
      <c r="AY739" s="205">
        <f t="shared" si="124"/>
        <v>0</v>
      </c>
      <c r="AZ739" s="205">
        <f t="shared" si="124"/>
        <v>0</v>
      </c>
      <c r="BA739" s="205">
        <f t="shared" si="124"/>
        <v>0</v>
      </c>
      <c r="BB739" s="205">
        <f t="shared" si="124"/>
        <v>290.25</v>
      </c>
      <c r="BC739" s="205">
        <f t="shared" si="124"/>
        <v>0</v>
      </c>
      <c r="BD739" s="205">
        <f t="shared" si="124"/>
        <v>0</v>
      </c>
      <c r="BE739" s="205">
        <f t="shared" si="124"/>
        <v>0</v>
      </c>
      <c r="BF739" s="205">
        <f t="shared" si="124"/>
        <v>0</v>
      </c>
      <c r="BG739" s="205">
        <f t="shared" si="124"/>
        <v>0</v>
      </c>
      <c r="BH739" s="205">
        <f t="shared" si="124"/>
        <v>2216770.09</v>
      </c>
      <c r="BI739" s="205">
        <f t="shared" si="124"/>
        <v>0</v>
      </c>
      <c r="BJ739" s="205">
        <f t="shared" si="124"/>
        <v>0</v>
      </c>
      <c r="BK739" s="205">
        <f t="shared" si="124"/>
        <v>0</v>
      </c>
      <c r="BL739" s="205">
        <f t="shared" si="124"/>
        <v>241</v>
      </c>
      <c r="BM739" s="205">
        <f t="shared" si="124"/>
        <v>0</v>
      </c>
      <c r="BN739" s="205">
        <f t="shared" si="124"/>
        <v>0</v>
      </c>
      <c r="BO739" s="205">
        <f t="shared" si="124"/>
        <v>0</v>
      </c>
      <c r="BP739" s="205">
        <f t="shared" si="124"/>
        <v>286500</v>
      </c>
      <c r="BQ739" s="205">
        <f t="shared" si="124"/>
        <v>0</v>
      </c>
      <c r="BR739" s="205">
        <f t="shared" si="124"/>
        <v>426160</v>
      </c>
      <c r="BS739" s="205">
        <f t="shared" si="124"/>
        <v>17.68</v>
      </c>
      <c r="BT739" s="205">
        <f t="shared" ref="BT739:CB754" si="125">BT631</f>
        <v>3807182.81</v>
      </c>
      <c r="BU739" s="205">
        <f t="shared" si="125"/>
        <v>0</v>
      </c>
      <c r="BV739" s="205">
        <f t="shared" si="125"/>
        <v>0</v>
      </c>
      <c r="BW739" s="205">
        <f t="shared" si="125"/>
        <v>0</v>
      </c>
      <c r="BX739" s="205">
        <f t="shared" si="125"/>
        <v>0</v>
      </c>
      <c r="BY739" s="205">
        <f t="shared" si="125"/>
        <v>1290390</v>
      </c>
      <c r="BZ739" s="205">
        <f t="shared" si="125"/>
        <v>0</v>
      </c>
      <c r="CA739" s="205">
        <f t="shared" si="125"/>
        <v>0</v>
      </c>
      <c r="CB739" s="205">
        <f t="shared" si="125"/>
        <v>0</v>
      </c>
      <c r="CC739" s="205">
        <f t="shared" si="87"/>
        <v>15879027.16</v>
      </c>
      <c r="CD739" s="101"/>
      <c r="CE739" s="101"/>
      <c r="CF739" s="101"/>
      <c r="CG739" s="101"/>
      <c r="CH739" s="101"/>
      <c r="CI739" s="101"/>
    </row>
    <row r="740" spans="1:87" s="102" customFormat="1">
      <c r="A740" s="148"/>
      <c r="B740" s="322"/>
      <c r="C740" s="306"/>
      <c r="D740" s="103"/>
      <c r="E740" s="103"/>
      <c r="F740" s="328" t="s">
        <v>1474</v>
      </c>
      <c r="G740" s="329" t="s">
        <v>1475</v>
      </c>
      <c r="H740" s="205">
        <f t="shared" si="124"/>
        <v>0</v>
      </c>
      <c r="I740" s="205">
        <f t="shared" si="124"/>
        <v>0</v>
      </c>
      <c r="J740" s="205">
        <f t="shared" si="124"/>
        <v>0</v>
      </c>
      <c r="K740" s="205">
        <f t="shared" si="124"/>
        <v>0</v>
      </c>
      <c r="L740" s="205">
        <f t="shared" si="124"/>
        <v>0</v>
      </c>
      <c r="M740" s="205">
        <f t="shared" si="124"/>
        <v>0</v>
      </c>
      <c r="N740" s="205">
        <f t="shared" si="124"/>
        <v>0</v>
      </c>
      <c r="O740" s="205">
        <f t="shared" si="124"/>
        <v>0</v>
      </c>
      <c r="P740" s="205">
        <f t="shared" si="124"/>
        <v>0</v>
      </c>
      <c r="Q740" s="205">
        <f t="shared" si="124"/>
        <v>0</v>
      </c>
      <c r="R740" s="205">
        <f t="shared" si="124"/>
        <v>0</v>
      </c>
      <c r="S740" s="205">
        <f t="shared" si="124"/>
        <v>0</v>
      </c>
      <c r="T740" s="205">
        <f t="shared" si="124"/>
        <v>0</v>
      </c>
      <c r="U740" s="205">
        <f t="shared" si="124"/>
        <v>0</v>
      </c>
      <c r="V740" s="205">
        <f t="shared" si="124"/>
        <v>0</v>
      </c>
      <c r="W740" s="205">
        <f t="shared" si="124"/>
        <v>0</v>
      </c>
      <c r="X740" s="205">
        <f t="shared" si="124"/>
        <v>0</v>
      </c>
      <c r="Y740" s="205">
        <f t="shared" si="124"/>
        <v>0</v>
      </c>
      <c r="Z740" s="205">
        <f t="shared" si="124"/>
        <v>0</v>
      </c>
      <c r="AA740" s="205">
        <f t="shared" si="124"/>
        <v>0</v>
      </c>
      <c r="AB740" s="205">
        <f t="shared" si="124"/>
        <v>0</v>
      </c>
      <c r="AC740" s="205">
        <f t="shared" si="124"/>
        <v>0</v>
      </c>
      <c r="AD740" s="205">
        <f t="shared" si="124"/>
        <v>0</v>
      </c>
      <c r="AE740" s="205">
        <f t="shared" si="124"/>
        <v>0</v>
      </c>
      <c r="AF740" s="205">
        <f t="shared" si="124"/>
        <v>0</v>
      </c>
      <c r="AG740" s="205">
        <f t="shared" si="124"/>
        <v>0</v>
      </c>
      <c r="AH740" s="205">
        <f t="shared" si="124"/>
        <v>0</v>
      </c>
      <c r="AI740" s="205">
        <f t="shared" si="124"/>
        <v>0</v>
      </c>
      <c r="AJ740" s="205">
        <f t="shared" si="124"/>
        <v>0</v>
      </c>
      <c r="AK740" s="205">
        <f t="shared" si="124"/>
        <v>0</v>
      </c>
      <c r="AL740" s="205">
        <f t="shared" si="124"/>
        <v>0</v>
      </c>
      <c r="AM740" s="205">
        <f t="shared" si="124"/>
        <v>0</v>
      </c>
      <c r="AN740" s="205">
        <f t="shared" si="124"/>
        <v>0</v>
      </c>
      <c r="AO740" s="205">
        <f t="shared" si="124"/>
        <v>0</v>
      </c>
      <c r="AP740" s="205">
        <f t="shared" si="124"/>
        <v>0</v>
      </c>
      <c r="AQ740" s="205">
        <f t="shared" si="124"/>
        <v>0</v>
      </c>
      <c r="AR740" s="205">
        <f t="shared" si="124"/>
        <v>0</v>
      </c>
      <c r="AS740" s="205">
        <f t="shared" si="124"/>
        <v>0</v>
      </c>
      <c r="AT740" s="205">
        <f t="shared" si="124"/>
        <v>0</v>
      </c>
      <c r="AU740" s="205">
        <f t="shared" si="124"/>
        <v>982.17</v>
      </c>
      <c r="AV740" s="205">
        <f t="shared" si="124"/>
        <v>0</v>
      </c>
      <c r="AW740" s="205">
        <f t="shared" si="124"/>
        <v>0</v>
      </c>
      <c r="AX740" s="205">
        <f t="shared" si="124"/>
        <v>0</v>
      </c>
      <c r="AY740" s="205">
        <f t="shared" si="124"/>
        <v>0</v>
      </c>
      <c r="AZ740" s="205">
        <f t="shared" si="124"/>
        <v>0</v>
      </c>
      <c r="BA740" s="205">
        <f t="shared" si="124"/>
        <v>0</v>
      </c>
      <c r="BB740" s="205">
        <f t="shared" si="124"/>
        <v>0</v>
      </c>
      <c r="BC740" s="205">
        <f t="shared" si="124"/>
        <v>0</v>
      </c>
      <c r="BD740" s="205">
        <f t="shared" si="124"/>
        <v>0</v>
      </c>
      <c r="BE740" s="205">
        <f t="shared" si="124"/>
        <v>0</v>
      </c>
      <c r="BF740" s="205">
        <f t="shared" si="124"/>
        <v>0</v>
      </c>
      <c r="BG740" s="205">
        <f t="shared" si="124"/>
        <v>0</v>
      </c>
      <c r="BH740" s="205">
        <f t="shared" si="124"/>
        <v>0</v>
      </c>
      <c r="BI740" s="205">
        <f t="shared" si="124"/>
        <v>0</v>
      </c>
      <c r="BJ740" s="205">
        <f t="shared" si="124"/>
        <v>0</v>
      </c>
      <c r="BK740" s="205">
        <f t="shared" si="124"/>
        <v>0</v>
      </c>
      <c r="BL740" s="205">
        <f t="shared" si="124"/>
        <v>0</v>
      </c>
      <c r="BM740" s="205">
        <f t="shared" si="124"/>
        <v>0</v>
      </c>
      <c r="BN740" s="205">
        <f t="shared" si="124"/>
        <v>0</v>
      </c>
      <c r="BO740" s="205">
        <f t="shared" si="124"/>
        <v>0</v>
      </c>
      <c r="BP740" s="205">
        <f t="shared" si="124"/>
        <v>0</v>
      </c>
      <c r="BQ740" s="205">
        <f t="shared" si="124"/>
        <v>0</v>
      </c>
      <c r="BR740" s="205">
        <f t="shared" si="124"/>
        <v>0</v>
      </c>
      <c r="BS740" s="205">
        <f t="shared" si="124"/>
        <v>0</v>
      </c>
      <c r="BT740" s="205">
        <f t="shared" si="125"/>
        <v>137277.39000000001</v>
      </c>
      <c r="BU740" s="205">
        <f t="shared" si="125"/>
        <v>0</v>
      </c>
      <c r="BV740" s="205">
        <f t="shared" si="125"/>
        <v>0</v>
      </c>
      <c r="BW740" s="205">
        <f t="shared" si="125"/>
        <v>0</v>
      </c>
      <c r="BX740" s="205">
        <f t="shared" si="125"/>
        <v>0</v>
      </c>
      <c r="BY740" s="205">
        <f t="shared" si="125"/>
        <v>0</v>
      </c>
      <c r="BZ740" s="205">
        <f t="shared" si="125"/>
        <v>0</v>
      </c>
      <c r="CA740" s="205">
        <f t="shared" si="125"/>
        <v>0</v>
      </c>
      <c r="CB740" s="205">
        <f t="shared" si="125"/>
        <v>0</v>
      </c>
      <c r="CC740" s="205">
        <f t="shared" si="87"/>
        <v>138259.56000000003</v>
      </c>
      <c r="CD740" s="101"/>
      <c r="CE740" s="101"/>
      <c r="CF740" s="101"/>
      <c r="CG740" s="101"/>
      <c r="CH740" s="101"/>
      <c r="CI740" s="101"/>
    </row>
    <row r="741" spans="1:87" s="102" customFormat="1">
      <c r="A741" s="148"/>
      <c r="B741" s="322"/>
      <c r="C741" s="306"/>
      <c r="D741" s="103"/>
      <c r="E741" s="103"/>
      <c r="F741" s="328" t="s">
        <v>1476</v>
      </c>
      <c r="G741" s="329" t="s">
        <v>1477</v>
      </c>
      <c r="H741" s="205">
        <f t="shared" si="124"/>
        <v>0</v>
      </c>
      <c r="I741" s="205">
        <f t="shared" si="124"/>
        <v>0</v>
      </c>
      <c r="J741" s="205">
        <f t="shared" si="124"/>
        <v>0</v>
      </c>
      <c r="K741" s="205">
        <f t="shared" si="124"/>
        <v>0</v>
      </c>
      <c r="L741" s="205">
        <f t="shared" si="124"/>
        <v>0</v>
      </c>
      <c r="M741" s="205">
        <f t="shared" si="124"/>
        <v>0</v>
      </c>
      <c r="N741" s="205">
        <f t="shared" si="124"/>
        <v>0</v>
      </c>
      <c r="O741" s="205">
        <f t="shared" si="124"/>
        <v>0</v>
      </c>
      <c r="P741" s="205">
        <f t="shared" si="124"/>
        <v>0</v>
      </c>
      <c r="Q741" s="205">
        <f t="shared" si="124"/>
        <v>0</v>
      </c>
      <c r="R741" s="205">
        <f t="shared" si="124"/>
        <v>0</v>
      </c>
      <c r="S741" s="205">
        <f t="shared" si="124"/>
        <v>0</v>
      </c>
      <c r="T741" s="205">
        <f t="shared" si="124"/>
        <v>0</v>
      </c>
      <c r="U741" s="205">
        <f t="shared" si="124"/>
        <v>0</v>
      </c>
      <c r="V741" s="205">
        <f t="shared" si="124"/>
        <v>0</v>
      </c>
      <c r="W741" s="205">
        <f t="shared" si="124"/>
        <v>0</v>
      </c>
      <c r="X741" s="205">
        <f t="shared" si="124"/>
        <v>0</v>
      </c>
      <c r="Y741" s="205">
        <f t="shared" si="124"/>
        <v>0</v>
      </c>
      <c r="Z741" s="205">
        <f t="shared" si="124"/>
        <v>0</v>
      </c>
      <c r="AA741" s="205">
        <f t="shared" si="124"/>
        <v>0</v>
      </c>
      <c r="AB741" s="205">
        <f t="shared" si="124"/>
        <v>0</v>
      </c>
      <c r="AC741" s="205">
        <f t="shared" si="124"/>
        <v>0</v>
      </c>
      <c r="AD741" s="205">
        <f t="shared" si="124"/>
        <v>0</v>
      </c>
      <c r="AE741" s="205">
        <f t="shared" si="124"/>
        <v>0</v>
      </c>
      <c r="AF741" s="205">
        <f t="shared" si="124"/>
        <v>0</v>
      </c>
      <c r="AG741" s="205">
        <f t="shared" si="124"/>
        <v>0</v>
      </c>
      <c r="AH741" s="205">
        <f t="shared" si="124"/>
        <v>0</v>
      </c>
      <c r="AI741" s="205">
        <f t="shared" si="124"/>
        <v>0</v>
      </c>
      <c r="AJ741" s="205">
        <f t="shared" si="124"/>
        <v>0</v>
      </c>
      <c r="AK741" s="205">
        <f t="shared" si="124"/>
        <v>0</v>
      </c>
      <c r="AL741" s="205">
        <f t="shared" si="124"/>
        <v>0</v>
      </c>
      <c r="AM741" s="205">
        <f t="shared" si="124"/>
        <v>0</v>
      </c>
      <c r="AN741" s="205">
        <f t="shared" si="124"/>
        <v>0</v>
      </c>
      <c r="AO741" s="205">
        <f t="shared" si="124"/>
        <v>0</v>
      </c>
      <c r="AP741" s="205">
        <f t="shared" si="124"/>
        <v>0</v>
      </c>
      <c r="AQ741" s="205">
        <f t="shared" si="124"/>
        <v>0</v>
      </c>
      <c r="AR741" s="205">
        <f t="shared" si="124"/>
        <v>0</v>
      </c>
      <c r="AS741" s="205">
        <f t="shared" si="124"/>
        <v>0</v>
      </c>
      <c r="AT741" s="205">
        <f t="shared" si="124"/>
        <v>0</v>
      </c>
      <c r="AU741" s="205">
        <f t="shared" si="124"/>
        <v>0</v>
      </c>
      <c r="AV741" s="205">
        <f t="shared" si="124"/>
        <v>0</v>
      </c>
      <c r="AW741" s="205">
        <f t="shared" si="124"/>
        <v>0</v>
      </c>
      <c r="AX741" s="205">
        <f t="shared" si="124"/>
        <v>0</v>
      </c>
      <c r="AY741" s="205">
        <f t="shared" si="124"/>
        <v>0</v>
      </c>
      <c r="AZ741" s="205">
        <f t="shared" si="124"/>
        <v>0</v>
      </c>
      <c r="BA741" s="205">
        <f t="shared" si="124"/>
        <v>0</v>
      </c>
      <c r="BB741" s="205">
        <f t="shared" si="124"/>
        <v>0</v>
      </c>
      <c r="BC741" s="205">
        <f t="shared" si="124"/>
        <v>0</v>
      </c>
      <c r="BD741" s="205">
        <f t="shared" si="124"/>
        <v>0</v>
      </c>
      <c r="BE741" s="205">
        <f t="shared" si="124"/>
        <v>2423.9699999999998</v>
      </c>
      <c r="BF741" s="205">
        <f t="shared" si="124"/>
        <v>0</v>
      </c>
      <c r="BG741" s="205">
        <f t="shared" si="124"/>
        <v>0</v>
      </c>
      <c r="BH741" s="205">
        <f t="shared" si="124"/>
        <v>0</v>
      </c>
      <c r="BI741" s="205">
        <f t="shared" si="124"/>
        <v>0</v>
      </c>
      <c r="BJ741" s="205">
        <f t="shared" si="124"/>
        <v>0</v>
      </c>
      <c r="BK741" s="205">
        <f t="shared" si="124"/>
        <v>0</v>
      </c>
      <c r="BL741" s="205">
        <f t="shared" si="124"/>
        <v>0</v>
      </c>
      <c r="BM741" s="205">
        <f t="shared" si="124"/>
        <v>0</v>
      </c>
      <c r="BN741" s="205">
        <f t="shared" si="124"/>
        <v>0</v>
      </c>
      <c r="BO741" s="205">
        <f t="shared" si="124"/>
        <v>0</v>
      </c>
      <c r="BP741" s="205">
        <f t="shared" si="124"/>
        <v>0</v>
      </c>
      <c r="BQ741" s="205">
        <f t="shared" si="124"/>
        <v>0</v>
      </c>
      <c r="BR741" s="205">
        <f t="shared" si="124"/>
        <v>0</v>
      </c>
      <c r="BS741" s="205">
        <f t="shared" si="124"/>
        <v>0</v>
      </c>
      <c r="BT741" s="205">
        <f t="shared" si="125"/>
        <v>0</v>
      </c>
      <c r="BU741" s="205">
        <f t="shared" si="125"/>
        <v>0</v>
      </c>
      <c r="BV741" s="205">
        <f t="shared" si="125"/>
        <v>0</v>
      </c>
      <c r="BW741" s="205">
        <f t="shared" si="125"/>
        <v>0</v>
      </c>
      <c r="BX741" s="205">
        <f t="shared" si="125"/>
        <v>0</v>
      </c>
      <c r="BY741" s="205">
        <f t="shared" si="125"/>
        <v>0</v>
      </c>
      <c r="BZ741" s="205">
        <f t="shared" si="125"/>
        <v>0</v>
      </c>
      <c r="CA741" s="205">
        <f t="shared" si="125"/>
        <v>0</v>
      </c>
      <c r="CB741" s="205">
        <f t="shared" si="125"/>
        <v>0</v>
      </c>
      <c r="CC741" s="205">
        <f t="shared" si="87"/>
        <v>2423.9699999999998</v>
      </c>
      <c r="CD741" s="101"/>
      <c r="CE741" s="101"/>
      <c r="CF741" s="101"/>
      <c r="CG741" s="101"/>
      <c r="CH741" s="101"/>
      <c r="CI741" s="101"/>
    </row>
    <row r="742" spans="1:87" s="102" customFormat="1">
      <c r="A742" s="148"/>
      <c r="B742" s="322"/>
      <c r="C742" s="306"/>
      <c r="D742" s="103"/>
      <c r="E742" s="103"/>
      <c r="F742" s="328" t="s">
        <v>1478</v>
      </c>
      <c r="G742" s="329" t="s">
        <v>1479</v>
      </c>
      <c r="H742" s="205">
        <f t="shared" si="124"/>
        <v>0</v>
      </c>
      <c r="I742" s="205">
        <f t="shared" si="124"/>
        <v>0</v>
      </c>
      <c r="J742" s="205">
        <f t="shared" si="124"/>
        <v>0</v>
      </c>
      <c r="K742" s="205">
        <f t="shared" si="124"/>
        <v>0</v>
      </c>
      <c r="L742" s="205">
        <f t="shared" si="124"/>
        <v>0</v>
      </c>
      <c r="M742" s="205">
        <f t="shared" si="124"/>
        <v>0</v>
      </c>
      <c r="N742" s="205">
        <f t="shared" si="124"/>
        <v>0</v>
      </c>
      <c r="O742" s="205">
        <f t="shared" si="124"/>
        <v>0</v>
      </c>
      <c r="P742" s="205">
        <f t="shared" si="124"/>
        <v>0</v>
      </c>
      <c r="Q742" s="205">
        <f t="shared" si="124"/>
        <v>0</v>
      </c>
      <c r="R742" s="205">
        <f t="shared" si="124"/>
        <v>0</v>
      </c>
      <c r="S742" s="205">
        <f t="shared" si="124"/>
        <v>0</v>
      </c>
      <c r="T742" s="205">
        <f t="shared" si="124"/>
        <v>0</v>
      </c>
      <c r="U742" s="205">
        <f t="shared" si="124"/>
        <v>0</v>
      </c>
      <c r="V742" s="205">
        <f t="shared" si="124"/>
        <v>0</v>
      </c>
      <c r="W742" s="205">
        <f t="shared" si="124"/>
        <v>0</v>
      </c>
      <c r="X742" s="205">
        <f t="shared" si="124"/>
        <v>0</v>
      </c>
      <c r="Y742" s="205">
        <f t="shared" si="124"/>
        <v>0</v>
      </c>
      <c r="Z742" s="205">
        <f t="shared" si="124"/>
        <v>0</v>
      </c>
      <c r="AA742" s="205">
        <f t="shared" si="124"/>
        <v>0</v>
      </c>
      <c r="AB742" s="205">
        <f t="shared" si="124"/>
        <v>0</v>
      </c>
      <c r="AC742" s="205">
        <f t="shared" si="124"/>
        <v>0</v>
      </c>
      <c r="AD742" s="205">
        <f t="shared" si="124"/>
        <v>0</v>
      </c>
      <c r="AE742" s="205">
        <f t="shared" si="124"/>
        <v>0</v>
      </c>
      <c r="AF742" s="205">
        <f t="shared" si="124"/>
        <v>0</v>
      </c>
      <c r="AG742" s="205">
        <f t="shared" si="124"/>
        <v>0</v>
      </c>
      <c r="AH742" s="205">
        <f t="shared" si="124"/>
        <v>0</v>
      </c>
      <c r="AI742" s="205">
        <f t="shared" si="124"/>
        <v>0</v>
      </c>
      <c r="AJ742" s="205">
        <f t="shared" si="124"/>
        <v>0</v>
      </c>
      <c r="AK742" s="205">
        <f t="shared" si="124"/>
        <v>0</v>
      </c>
      <c r="AL742" s="205">
        <f t="shared" si="124"/>
        <v>0</v>
      </c>
      <c r="AM742" s="205">
        <f t="shared" si="124"/>
        <v>0</v>
      </c>
      <c r="AN742" s="205">
        <f t="shared" si="124"/>
        <v>0</v>
      </c>
      <c r="AO742" s="205">
        <f t="shared" si="124"/>
        <v>0</v>
      </c>
      <c r="AP742" s="205">
        <f t="shared" si="124"/>
        <v>0</v>
      </c>
      <c r="AQ742" s="205">
        <f t="shared" si="124"/>
        <v>0</v>
      </c>
      <c r="AR742" s="205">
        <f t="shared" si="124"/>
        <v>0</v>
      </c>
      <c r="AS742" s="205">
        <f t="shared" si="124"/>
        <v>0</v>
      </c>
      <c r="AT742" s="205">
        <f t="shared" si="124"/>
        <v>0</v>
      </c>
      <c r="AU742" s="205">
        <f t="shared" si="124"/>
        <v>141164.24</v>
      </c>
      <c r="AV742" s="205">
        <f t="shared" si="124"/>
        <v>0</v>
      </c>
      <c r="AW742" s="205">
        <f t="shared" si="124"/>
        <v>0</v>
      </c>
      <c r="AX742" s="205">
        <f t="shared" si="124"/>
        <v>0</v>
      </c>
      <c r="AY742" s="205">
        <f t="shared" si="124"/>
        <v>0</v>
      </c>
      <c r="AZ742" s="205">
        <f t="shared" si="124"/>
        <v>0</v>
      </c>
      <c r="BA742" s="205">
        <f t="shared" si="124"/>
        <v>0</v>
      </c>
      <c r="BB742" s="205">
        <f t="shared" si="124"/>
        <v>0</v>
      </c>
      <c r="BC742" s="205">
        <f t="shared" si="124"/>
        <v>0</v>
      </c>
      <c r="BD742" s="205">
        <f t="shared" si="124"/>
        <v>0</v>
      </c>
      <c r="BE742" s="205">
        <f t="shared" si="124"/>
        <v>31591.45</v>
      </c>
      <c r="BF742" s="205">
        <f t="shared" si="124"/>
        <v>0</v>
      </c>
      <c r="BG742" s="205">
        <f t="shared" si="124"/>
        <v>0</v>
      </c>
      <c r="BH742" s="205">
        <f t="shared" si="124"/>
        <v>0</v>
      </c>
      <c r="BI742" s="205">
        <f t="shared" si="124"/>
        <v>0</v>
      </c>
      <c r="BJ742" s="205">
        <f t="shared" si="124"/>
        <v>0</v>
      </c>
      <c r="BK742" s="205">
        <f t="shared" si="124"/>
        <v>0</v>
      </c>
      <c r="BL742" s="205">
        <f t="shared" si="124"/>
        <v>0</v>
      </c>
      <c r="BM742" s="205">
        <f t="shared" si="124"/>
        <v>0</v>
      </c>
      <c r="BN742" s="205">
        <f t="shared" si="124"/>
        <v>0</v>
      </c>
      <c r="BO742" s="205">
        <f t="shared" si="124"/>
        <v>0</v>
      </c>
      <c r="BP742" s="205">
        <f t="shared" si="124"/>
        <v>0</v>
      </c>
      <c r="BQ742" s="205">
        <f t="shared" si="124"/>
        <v>0</v>
      </c>
      <c r="BR742" s="205">
        <f t="shared" si="124"/>
        <v>0</v>
      </c>
      <c r="BS742" s="205">
        <f t="shared" ref="BS742:CX742" si="126">BS634</f>
        <v>0</v>
      </c>
      <c r="BT742" s="205">
        <f t="shared" si="125"/>
        <v>0</v>
      </c>
      <c r="BU742" s="205">
        <f t="shared" si="125"/>
        <v>0</v>
      </c>
      <c r="BV742" s="205">
        <f t="shared" si="125"/>
        <v>0</v>
      </c>
      <c r="BW742" s="205">
        <f t="shared" si="125"/>
        <v>0</v>
      </c>
      <c r="BX742" s="205">
        <f t="shared" si="125"/>
        <v>0</v>
      </c>
      <c r="BY742" s="205">
        <f t="shared" si="125"/>
        <v>0</v>
      </c>
      <c r="BZ742" s="205">
        <f t="shared" si="125"/>
        <v>0</v>
      </c>
      <c r="CA742" s="205">
        <f t="shared" si="125"/>
        <v>0</v>
      </c>
      <c r="CB742" s="205">
        <f t="shared" si="125"/>
        <v>0</v>
      </c>
      <c r="CC742" s="205">
        <f t="shared" si="87"/>
        <v>172755.69</v>
      </c>
      <c r="CD742" s="101"/>
      <c r="CE742" s="101"/>
      <c r="CF742" s="101"/>
      <c r="CG742" s="101"/>
      <c r="CH742" s="101"/>
      <c r="CI742" s="101"/>
    </row>
    <row r="743" spans="1:87" s="102" customFormat="1">
      <c r="A743" s="148"/>
      <c r="B743" s="322"/>
      <c r="C743" s="306"/>
      <c r="D743" s="103"/>
      <c r="E743" s="103"/>
      <c r="F743" s="328" t="s">
        <v>1480</v>
      </c>
      <c r="G743" s="329" t="s">
        <v>1481</v>
      </c>
      <c r="H743" s="205">
        <f t="shared" ref="H743:BS746" si="127">H635</f>
        <v>0</v>
      </c>
      <c r="I743" s="205">
        <f t="shared" si="127"/>
        <v>0</v>
      </c>
      <c r="J743" s="205">
        <f t="shared" si="127"/>
        <v>0</v>
      </c>
      <c r="K743" s="205">
        <f t="shared" si="127"/>
        <v>0</v>
      </c>
      <c r="L743" s="205">
        <f t="shared" si="127"/>
        <v>0</v>
      </c>
      <c r="M743" s="205">
        <f t="shared" si="127"/>
        <v>0</v>
      </c>
      <c r="N743" s="205">
        <f t="shared" si="127"/>
        <v>0</v>
      </c>
      <c r="O743" s="205">
        <f t="shared" si="127"/>
        <v>0</v>
      </c>
      <c r="P743" s="205">
        <f t="shared" si="127"/>
        <v>0</v>
      </c>
      <c r="Q743" s="205">
        <f t="shared" si="127"/>
        <v>0</v>
      </c>
      <c r="R743" s="205">
        <f t="shared" si="127"/>
        <v>0</v>
      </c>
      <c r="S743" s="205">
        <f t="shared" si="127"/>
        <v>0</v>
      </c>
      <c r="T743" s="205">
        <f t="shared" si="127"/>
        <v>0</v>
      </c>
      <c r="U743" s="205">
        <f t="shared" si="127"/>
        <v>107617</v>
      </c>
      <c r="V743" s="205">
        <f t="shared" si="127"/>
        <v>0</v>
      </c>
      <c r="W743" s="205">
        <f t="shared" si="127"/>
        <v>0</v>
      </c>
      <c r="X743" s="205">
        <f t="shared" si="127"/>
        <v>0</v>
      </c>
      <c r="Y743" s="205">
        <f t="shared" si="127"/>
        <v>0</v>
      </c>
      <c r="Z743" s="205">
        <f t="shared" si="127"/>
        <v>0</v>
      </c>
      <c r="AA743" s="205">
        <f t="shared" si="127"/>
        <v>0</v>
      </c>
      <c r="AB743" s="205">
        <f t="shared" si="127"/>
        <v>0</v>
      </c>
      <c r="AC743" s="205">
        <f t="shared" si="127"/>
        <v>0</v>
      </c>
      <c r="AD743" s="205">
        <f t="shared" si="127"/>
        <v>0</v>
      </c>
      <c r="AE743" s="205">
        <f t="shared" si="127"/>
        <v>0</v>
      </c>
      <c r="AF743" s="205">
        <f t="shared" si="127"/>
        <v>0</v>
      </c>
      <c r="AG743" s="205">
        <f t="shared" si="127"/>
        <v>0</v>
      </c>
      <c r="AH743" s="205">
        <f t="shared" si="127"/>
        <v>0</v>
      </c>
      <c r="AI743" s="205">
        <f t="shared" si="127"/>
        <v>0</v>
      </c>
      <c r="AJ743" s="205">
        <f t="shared" si="127"/>
        <v>0</v>
      </c>
      <c r="AK743" s="205">
        <f t="shared" si="127"/>
        <v>0</v>
      </c>
      <c r="AL743" s="205">
        <f t="shared" si="127"/>
        <v>0</v>
      </c>
      <c r="AM743" s="205">
        <f t="shared" si="127"/>
        <v>0</v>
      </c>
      <c r="AN743" s="205">
        <f t="shared" si="127"/>
        <v>0</v>
      </c>
      <c r="AO743" s="205">
        <f t="shared" si="127"/>
        <v>0</v>
      </c>
      <c r="AP743" s="205">
        <f t="shared" si="127"/>
        <v>0</v>
      </c>
      <c r="AQ743" s="205">
        <f t="shared" si="127"/>
        <v>0</v>
      </c>
      <c r="AR743" s="205">
        <f t="shared" si="127"/>
        <v>0</v>
      </c>
      <c r="AS743" s="205">
        <f t="shared" si="127"/>
        <v>0</v>
      </c>
      <c r="AT743" s="205">
        <f t="shared" si="127"/>
        <v>0</v>
      </c>
      <c r="AU743" s="205">
        <f t="shared" si="127"/>
        <v>0</v>
      </c>
      <c r="AV743" s="205">
        <f t="shared" si="127"/>
        <v>0</v>
      </c>
      <c r="AW743" s="205">
        <f t="shared" si="127"/>
        <v>0</v>
      </c>
      <c r="AX743" s="205">
        <f t="shared" si="127"/>
        <v>0</v>
      </c>
      <c r="AY743" s="205">
        <f t="shared" si="127"/>
        <v>0</v>
      </c>
      <c r="AZ743" s="205">
        <f t="shared" si="127"/>
        <v>0</v>
      </c>
      <c r="BA743" s="205">
        <f t="shared" si="127"/>
        <v>0</v>
      </c>
      <c r="BB743" s="205">
        <f t="shared" si="127"/>
        <v>10267</v>
      </c>
      <c r="BC743" s="205">
        <f t="shared" si="127"/>
        <v>0</v>
      </c>
      <c r="BD743" s="205">
        <f t="shared" si="127"/>
        <v>0</v>
      </c>
      <c r="BE743" s="205">
        <f t="shared" si="127"/>
        <v>0</v>
      </c>
      <c r="BF743" s="205">
        <f t="shared" si="127"/>
        <v>0</v>
      </c>
      <c r="BG743" s="205">
        <f t="shared" si="127"/>
        <v>0</v>
      </c>
      <c r="BH743" s="205">
        <f t="shared" si="127"/>
        <v>0</v>
      </c>
      <c r="BI743" s="205">
        <f t="shared" si="127"/>
        <v>0</v>
      </c>
      <c r="BJ743" s="205">
        <f t="shared" si="127"/>
        <v>0</v>
      </c>
      <c r="BK743" s="205">
        <f t="shared" si="127"/>
        <v>0</v>
      </c>
      <c r="BL743" s="205">
        <f t="shared" si="127"/>
        <v>0</v>
      </c>
      <c r="BM743" s="205">
        <f t="shared" si="127"/>
        <v>0</v>
      </c>
      <c r="BN743" s="205">
        <f t="shared" si="127"/>
        <v>0</v>
      </c>
      <c r="BO743" s="205">
        <f t="shared" si="127"/>
        <v>0</v>
      </c>
      <c r="BP743" s="205">
        <f t="shared" si="127"/>
        <v>0</v>
      </c>
      <c r="BQ743" s="205">
        <f t="shared" si="127"/>
        <v>0</v>
      </c>
      <c r="BR743" s="205">
        <f t="shared" si="127"/>
        <v>0</v>
      </c>
      <c r="BS743" s="205">
        <f t="shared" si="127"/>
        <v>0</v>
      </c>
      <c r="BT743" s="205">
        <f t="shared" si="125"/>
        <v>0</v>
      </c>
      <c r="BU743" s="205">
        <f t="shared" si="125"/>
        <v>0</v>
      </c>
      <c r="BV743" s="205">
        <f t="shared" si="125"/>
        <v>0</v>
      </c>
      <c r="BW743" s="205">
        <f t="shared" si="125"/>
        <v>0</v>
      </c>
      <c r="BX743" s="205">
        <f t="shared" si="125"/>
        <v>0</v>
      </c>
      <c r="BY743" s="205">
        <f t="shared" si="125"/>
        <v>0</v>
      </c>
      <c r="BZ743" s="205">
        <f t="shared" si="125"/>
        <v>0</v>
      </c>
      <c r="CA743" s="205">
        <f t="shared" si="125"/>
        <v>0</v>
      </c>
      <c r="CB743" s="205">
        <f t="shared" si="125"/>
        <v>0</v>
      </c>
      <c r="CC743" s="205">
        <f t="shared" si="87"/>
        <v>117884</v>
      </c>
      <c r="CD743" s="101"/>
      <c r="CE743" s="101"/>
      <c r="CF743" s="101"/>
      <c r="CG743" s="101"/>
      <c r="CH743" s="101"/>
      <c r="CI743" s="101"/>
    </row>
    <row r="744" spans="1:87" s="102" customFormat="1">
      <c r="A744" s="148"/>
      <c r="B744" s="322"/>
      <c r="C744" s="306"/>
      <c r="D744" s="103"/>
      <c r="E744" s="103"/>
      <c r="F744" s="328" t="s">
        <v>1482</v>
      </c>
      <c r="G744" s="329" t="s">
        <v>1483</v>
      </c>
      <c r="H744" s="205">
        <f t="shared" si="127"/>
        <v>0</v>
      </c>
      <c r="I744" s="205">
        <f t="shared" si="127"/>
        <v>0</v>
      </c>
      <c r="J744" s="205">
        <f t="shared" si="127"/>
        <v>0</v>
      </c>
      <c r="K744" s="205">
        <f t="shared" si="127"/>
        <v>0</v>
      </c>
      <c r="L744" s="205">
        <f t="shared" si="127"/>
        <v>0</v>
      </c>
      <c r="M744" s="205">
        <f t="shared" si="127"/>
        <v>91002</v>
      </c>
      <c r="N744" s="205">
        <f t="shared" si="127"/>
        <v>0</v>
      </c>
      <c r="O744" s="205">
        <f t="shared" si="127"/>
        <v>0</v>
      </c>
      <c r="P744" s="205">
        <f t="shared" si="127"/>
        <v>0</v>
      </c>
      <c r="Q744" s="205">
        <f t="shared" si="127"/>
        <v>630</v>
      </c>
      <c r="R744" s="205">
        <f t="shared" si="127"/>
        <v>0</v>
      </c>
      <c r="S744" s="205">
        <f t="shared" si="127"/>
        <v>533320</v>
      </c>
      <c r="T744" s="205">
        <f t="shared" si="127"/>
        <v>0</v>
      </c>
      <c r="U744" s="205">
        <f t="shared" si="127"/>
        <v>0</v>
      </c>
      <c r="V744" s="205">
        <f t="shared" si="127"/>
        <v>0</v>
      </c>
      <c r="W744" s="205">
        <f t="shared" si="127"/>
        <v>29432</v>
      </c>
      <c r="X744" s="205">
        <f t="shared" si="127"/>
        <v>0</v>
      </c>
      <c r="Y744" s="205">
        <f t="shared" si="127"/>
        <v>330940</v>
      </c>
      <c r="Z744" s="205">
        <f t="shared" si="127"/>
        <v>0</v>
      </c>
      <c r="AA744" s="205">
        <f t="shared" si="127"/>
        <v>0</v>
      </c>
      <c r="AB744" s="205">
        <f t="shared" si="127"/>
        <v>0</v>
      </c>
      <c r="AC744" s="205">
        <f t="shared" si="127"/>
        <v>0</v>
      </c>
      <c r="AD744" s="205">
        <f t="shared" si="127"/>
        <v>0</v>
      </c>
      <c r="AE744" s="205">
        <f t="shared" si="127"/>
        <v>0</v>
      </c>
      <c r="AF744" s="205">
        <f t="shared" si="127"/>
        <v>0</v>
      </c>
      <c r="AG744" s="205">
        <f t="shared" si="127"/>
        <v>0</v>
      </c>
      <c r="AH744" s="205">
        <f t="shared" si="127"/>
        <v>0</v>
      </c>
      <c r="AI744" s="205">
        <f t="shared" si="127"/>
        <v>0</v>
      </c>
      <c r="AJ744" s="205">
        <f t="shared" si="127"/>
        <v>0</v>
      </c>
      <c r="AK744" s="205">
        <f t="shared" si="127"/>
        <v>0</v>
      </c>
      <c r="AL744" s="205">
        <f t="shared" si="127"/>
        <v>0</v>
      </c>
      <c r="AM744" s="205">
        <f t="shared" si="127"/>
        <v>0</v>
      </c>
      <c r="AN744" s="205">
        <f t="shared" si="127"/>
        <v>0</v>
      </c>
      <c r="AO744" s="205">
        <f t="shared" si="127"/>
        <v>0</v>
      </c>
      <c r="AP744" s="205">
        <f t="shared" si="127"/>
        <v>0</v>
      </c>
      <c r="AQ744" s="205">
        <f t="shared" si="127"/>
        <v>0</v>
      </c>
      <c r="AR744" s="205">
        <f t="shared" si="127"/>
        <v>0</v>
      </c>
      <c r="AS744" s="205">
        <f t="shared" si="127"/>
        <v>0</v>
      </c>
      <c r="AT744" s="205">
        <f t="shared" si="127"/>
        <v>0</v>
      </c>
      <c r="AU744" s="205">
        <f t="shared" si="127"/>
        <v>0</v>
      </c>
      <c r="AV744" s="205">
        <f t="shared" si="127"/>
        <v>0</v>
      </c>
      <c r="AW744" s="205">
        <f t="shared" si="127"/>
        <v>0</v>
      </c>
      <c r="AX744" s="205">
        <f t="shared" si="127"/>
        <v>0</v>
      </c>
      <c r="AY744" s="205">
        <f t="shared" si="127"/>
        <v>0</v>
      </c>
      <c r="AZ744" s="205">
        <f t="shared" si="127"/>
        <v>8230</v>
      </c>
      <c r="BA744" s="205">
        <f t="shared" si="127"/>
        <v>0</v>
      </c>
      <c r="BB744" s="205">
        <f t="shared" si="127"/>
        <v>0</v>
      </c>
      <c r="BC744" s="205">
        <f t="shared" si="127"/>
        <v>0</v>
      </c>
      <c r="BD744" s="205">
        <f t="shared" si="127"/>
        <v>428000</v>
      </c>
      <c r="BE744" s="205">
        <f t="shared" si="127"/>
        <v>0</v>
      </c>
      <c r="BF744" s="205">
        <f t="shared" si="127"/>
        <v>0</v>
      </c>
      <c r="BG744" s="205">
        <f t="shared" si="127"/>
        <v>0</v>
      </c>
      <c r="BH744" s="205">
        <f t="shared" si="127"/>
        <v>50</v>
      </c>
      <c r="BI744" s="205">
        <f t="shared" si="127"/>
        <v>0</v>
      </c>
      <c r="BJ744" s="205">
        <f t="shared" si="127"/>
        <v>641647.81000000006</v>
      </c>
      <c r="BK744" s="205">
        <f t="shared" si="127"/>
        <v>0</v>
      </c>
      <c r="BL744" s="205">
        <f t="shared" si="127"/>
        <v>0</v>
      </c>
      <c r="BM744" s="205">
        <f t="shared" si="127"/>
        <v>0</v>
      </c>
      <c r="BN744" s="205">
        <f t="shared" si="127"/>
        <v>0</v>
      </c>
      <c r="BO744" s="205">
        <f t="shared" si="127"/>
        <v>0</v>
      </c>
      <c r="BP744" s="205">
        <f t="shared" si="127"/>
        <v>62239</v>
      </c>
      <c r="BQ744" s="205">
        <f t="shared" si="127"/>
        <v>0</v>
      </c>
      <c r="BR744" s="205">
        <f t="shared" si="127"/>
        <v>105245</v>
      </c>
      <c r="BS744" s="205">
        <f t="shared" si="127"/>
        <v>0</v>
      </c>
      <c r="BT744" s="205">
        <f t="shared" si="125"/>
        <v>0</v>
      </c>
      <c r="BU744" s="205">
        <f t="shared" si="125"/>
        <v>0</v>
      </c>
      <c r="BV744" s="205">
        <f t="shared" si="125"/>
        <v>22489.26</v>
      </c>
      <c r="BW744" s="205">
        <f t="shared" si="125"/>
        <v>0</v>
      </c>
      <c r="BX744" s="205">
        <f t="shared" si="125"/>
        <v>0</v>
      </c>
      <c r="BY744" s="205">
        <f t="shared" si="125"/>
        <v>0</v>
      </c>
      <c r="BZ744" s="205">
        <f t="shared" si="125"/>
        <v>0</v>
      </c>
      <c r="CA744" s="205">
        <f t="shared" si="125"/>
        <v>0</v>
      </c>
      <c r="CB744" s="205">
        <f t="shared" si="125"/>
        <v>0</v>
      </c>
      <c r="CC744" s="205">
        <f t="shared" si="87"/>
        <v>2253225.0699999998</v>
      </c>
      <c r="CD744" s="101"/>
      <c r="CE744" s="101"/>
      <c r="CF744" s="101"/>
      <c r="CG744" s="101"/>
      <c r="CH744" s="101"/>
      <c r="CI744" s="101"/>
    </row>
    <row r="745" spans="1:87" s="102" customFormat="1">
      <c r="A745" s="148"/>
      <c r="B745" s="322"/>
      <c r="C745" s="306"/>
      <c r="D745" s="103"/>
      <c r="E745" s="103"/>
      <c r="F745" s="328" t="s">
        <v>1484</v>
      </c>
      <c r="G745" s="329" t="s">
        <v>1485</v>
      </c>
      <c r="H745" s="205">
        <f t="shared" si="127"/>
        <v>0</v>
      </c>
      <c r="I745" s="205">
        <f t="shared" si="127"/>
        <v>0</v>
      </c>
      <c r="J745" s="205">
        <f t="shared" si="127"/>
        <v>0</v>
      </c>
      <c r="K745" s="205">
        <f t="shared" si="127"/>
        <v>0</v>
      </c>
      <c r="L745" s="205">
        <f t="shared" si="127"/>
        <v>0</v>
      </c>
      <c r="M745" s="205">
        <f t="shared" si="127"/>
        <v>0</v>
      </c>
      <c r="N745" s="205">
        <f t="shared" si="127"/>
        <v>5283323</v>
      </c>
      <c r="O745" s="205">
        <f t="shared" si="127"/>
        <v>0</v>
      </c>
      <c r="P745" s="205">
        <f t="shared" si="127"/>
        <v>0</v>
      </c>
      <c r="Q745" s="205">
        <f t="shared" si="127"/>
        <v>0</v>
      </c>
      <c r="R745" s="205">
        <f t="shared" si="127"/>
        <v>385270</v>
      </c>
      <c r="S745" s="205">
        <f t="shared" si="127"/>
        <v>0</v>
      </c>
      <c r="T745" s="205">
        <f t="shared" si="127"/>
        <v>2233807.5</v>
      </c>
      <c r="U745" s="205">
        <f t="shared" si="127"/>
        <v>1605560</v>
      </c>
      <c r="V745" s="205">
        <f t="shared" si="127"/>
        <v>0</v>
      </c>
      <c r="W745" s="205">
        <f t="shared" si="127"/>
        <v>964695.5</v>
      </c>
      <c r="X745" s="205">
        <f t="shared" si="127"/>
        <v>296372.33</v>
      </c>
      <c r="Y745" s="205">
        <f t="shared" si="127"/>
        <v>0</v>
      </c>
      <c r="Z745" s="205">
        <f t="shared" si="127"/>
        <v>0</v>
      </c>
      <c r="AA745" s="205">
        <f t="shared" si="127"/>
        <v>0</v>
      </c>
      <c r="AB745" s="205">
        <f t="shared" si="127"/>
        <v>87980</v>
      </c>
      <c r="AC745" s="205">
        <f t="shared" si="127"/>
        <v>122900</v>
      </c>
      <c r="AD745" s="205">
        <f t="shared" si="127"/>
        <v>0</v>
      </c>
      <c r="AE745" s="205">
        <f t="shared" si="127"/>
        <v>0</v>
      </c>
      <c r="AF745" s="205">
        <f t="shared" si="127"/>
        <v>0</v>
      </c>
      <c r="AG745" s="205">
        <f t="shared" si="127"/>
        <v>107442</v>
      </c>
      <c r="AH745" s="205">
        <f t="shared" si="127"/>
        <v>0</v>
      </c>
      <c r="AI745" s="205">
        <f t="shared" si="127"/>
        <v>0</v>
      </c>
      <c r="AJ745" s="205">
        <f t="shared" si="127"/>
        <v>0</v>
      </c>
      <c r="AK745" s="205">
        <f t="shared" si="127"/>
        <v>0</v>
      </c>
      <c r="AL745" s="205">
        <f t="shared" si="127"/>
        <v>70000</v>
      </c>
      <c r="AM745" s="205">
        <f t="shared" si="127"/>
        <v>0</v>
      </c>
      <c r="AN745" s="205">
        <f t="shared" si="127"/>
        <v>0</v>
      </c>
      <c r="AO745" s="205">
        <f t="shared" si="127"/>
        <v>0</v>
      </c>
      <c r="AP745" s="205">
        <f t="shared" si="127"/>
        <v>0</v>
      </c>
      <c r="AQ745" s="205">
        <f t="shared" si="127"/>
        <v>317486</v>
      </c>
      <c r="AR745" s="205">
        <f t="shared" si="127"/>
        <v>64801.25</v>
      </c>
      <c r="AS745" s="205">
        <f t="shared" si="127"/>
        <v>53276</v>
      </c>
      <c r="AT745" s="205">
        <f t="shared" si="127"/>
        <v>0</v>
      </c>
      <c r="AU745" s="205">
        <f t="shared" si="127"/>
        <v>0</v>
      </c>
      <c r="AV745" s="205">
        <f t="shared" si="127"/>
        <v>0</v>
      </c>
      <c r="AW745" s="205">
        <f t="shared" si="127"/>
        <v>245000</v>
      </c>
      <c r="AX745" s="205">
        <f t="shared" si="127"/>
        <v>0</v>
      </c>
      <c r="AY745" s="205">
        <f t="shared" si="127"/>
        <v>18040</v>
      </c>
      <c r="AZ745" s="205">
        <f t="shared" si="127"/>
        <v>0</v>
      </c>
      <c r="BA745" s="205">
        <f t="shared" si="127"/>
        <v>1480</v>
      </c>
      <c r="BB745" s="205">
        <f t="shared" si="127"/>
        <v>0</v>
      </c>
      <c r="BC745" s="205">
        <f t="shared" si="127"/>
        <v>0</v>
      </c>
      <c r="BD745" s="205">
        <f t="shared" si="127"/>
        <v>473238</v>
      </c>
      <c r="BE745" s="205">
        <f t="shared" si="127"/>
        <v>0</v>
      </c>
      <c r="BF745" s="205">
        <f t="shared" si="127"/>
        <v>4359.93</v>
      </c>
      <c r="BG745" s="205">
        <f t="shared" si="127"/>
        <v>0</v>
      </c>
      <c r="BH745" s="205">
        <f t="shared" si="127"/>
        <v>119875.11</v>
      </c>
      <c r="BI745" s="205">
        <f t="shared" si="127"/>
        <v>0</v>
      </c>
      <c r="BJ745" s="205">
        <f t="shared" si="127"/>
        <v>90194.04</v>
      </c>
      <c r="BK745" s="205">
        <f t="shared" si="127"/>
        <v>23477.5</v>
      </c>
      <c r="BL745" s="205">
        <f t="shared" si="127"/>
        <v>0</v>
      </c>
      <c r="BM745" s="205">
        <f t="shared" si="127"/>
        <v>0</v>
      </c>
      <c r="BN745" s="205">
        <f t="shared" si="127"/>
        <v>0</v>
      </c>
      <c r="BO745" s="205">
        <f t="shared" si="127"/>
        <v>0</v>
      </c>
      <c r="BP745" s="205">
        <f t="shared" si="127"/>
        <v>49237</v>
      </c>
      <c r="BQ745" s="205">
        <f t="shared" si="127"/>
        <v>390763</v>
      </c>
      <c r="BR745" s="205">
        <f t="shared" si="127"/>
        <v>0</v>
      </c>
      <c r="BS745" s="205">
        <f t="shared" si="127"/>
        <v>210</v>
      </c>
      <c r="BT745" s="205">
        <f t="shared" si="125"/>
        <v>217248.19</v>
      </c>
      <c r="BU745" s="205">
        <f t="shared" si="125"/>
        <v>28933.31</v>
      </c>
      <c r="BV745" s="205">
        <f t="shared" si="125"/>
        <v>9360</v>
      </c>
      <c r="BW745" s="205">
        <f t="shared" si="125"/>
        <v>22100</v>
      </c>
      <c r="BX745" s="205">
        <f t="shared" si="125"/>
        <v>29225</v>
      </c>
      <c r="BY745" s="205">
        <f t="shared" si="125"/>
        <v>0</v>
      </c>
      <c r="BZ745" s="205">
        <f t="shared" si="125"/>
        <v>8730</v>
      </c>
      <c r="CA745" s="205">
        <f t="shared" si="125"/>
        <v>0</v>
      </c>
      <c r="CB745" s="205">
        <f t="shared" si="125"/>
        <v>73900</v>
      </c>
      <c r="CC745" s="205">
        <f t="shared" si="87"/>
        <v>13398284.659999998</v>
      </c>
      <c r="CD745" s="101"/>
      <c r="CE745" s="101"/>
      <c r="CF745" s="101"/>
      <c r="CG745" s="101"/>
      <c r="CH745" s="101"/>
      <c r="CI745" s="101"/>
    </row>
    <row r="746" spans="1:87" s="102" customFormat="1">
      <c r="A746" s="148"/>
      <c r="B746" s="322"/>
      <c r="C746" s="306"/>
      <c r="D746" s="103"/>
      <c r="E746" s="103"/>
      <c r="F746" s="328" t="s">
        <v>1486</v>
      </c>
      <c r="G746" s="329" t="s">
        <v>1487</v>
      </c>
      <c r="H746" s="205">
        <f t="shared" si="127"/>
        <v>0</v>
      </c>
      <c r="I746" s="205">
        <f t="shared" si="127"/>
        <v>0</v>
      </c>
      <c r="J746" s="205">
        <f t="shared" si="127"/>
        <v>585127</v>
      </c>
      <c r="K746" s="205">
        <f t="shared" si="127"/>
        <v>0</v>
      </c>
      <c r="L746" s="205">
        <f t="shared" si="127"/>
        <v>145710</v>
      </c>
      <c r="M746" s="205">
        <f t="shared" si="127"/>
        <v>61000</v>
      </c>
      <c r="N746" s="205">
        <f t="shared" si="127"/>
        <v>0</v>
      </c>
      <c r="O746" s="205">
        <f t="shared" si="127"/>
        <v>0</v>
      </c>
      <c r="P746" s="205">
        <f t="shared" si="127"/>
        <v>0</v>
      </c>
      <c r="Q746" s="205">
        <f t="shared" si="127"/>
        <v>0</v>
      </c>
      <c r="R746" s="205">
        <f t="shared" si="127"/>
        <v>0</v>
      </c>
      <c r="S746" s="205">
        <f t="shared" si="127"/>
        <v>0</v>
      </c>
      <c r="T746" s="205">
        <f t="shared" si="127"/>
        <v>0</v>
      </c>
      <c r="U746" s="205">
        <f t="shared" si="127"/>
        <v>0</v>
      </c>
      <c r="V746" s="205">
        <f t="shared" si="127"/>
        <v>0</v>
      </c>
      <c r="W746" s="205">
        <f t="shared" si="127"/>
        <v>0</v>
      </c>
      <c r="X746" s="205">
        <f t="shared" si="127"/>
        <v>0</v>
      </c>
      <c r="Y746" s="205">
        <f t="shared" si="127"/>
        <v>0</v>
      </c>
      <c r="Z746" s="205">
        <f t="shared" si="127"/>
        <v>0</v>
      </c>
      <c r="AA746" s="205">
        <f t="shared" si="127"/>
        <v>0</v>
      </c>
      <c r="AB746" s="205">
        <f t="shared" si="127"/>
        <v>14993.04</v>
      </c>
      <c r="AC746" s="205">
        <f t="shared" si="127"/>
        <v>0</v>
      </c>
      <c r="AD746" s="205">
        <f t="shared" si="127"/>
        <v>0</v>
      </c>
      <c r="AE746" s="205">
        <f t="shared" si="127"/>
        <v>0</v>
      </c>
      <c r="AF746" s="205">
        <f t="shared" si="127"/>
        <v>0</v>
      </c>
      <c r="AG746" s="205">
        <f t="shared" si="127"/>
        <v>0</v>
      </c>
      <c r="AH746" s="205">
        <f t="shared" si="127"/>
        <v>0</v>
      </c>
      <c r="AI746" s="205">
        <f t="shared" si="127"/>
        <v>0</v>
      </c>
      <c r="AJ746" s="205">
        <f t="shared" si="127"/>
        <v>0</v>
      </c>
      <c r="AK746" s="205">
        <f t="shared" si="127"/>
        <v>0</v>
      </c>
      <c r="AL746" s="205">
        <f t="shared" si="127"/>
        <v>0</v>
      </c>
      <c r="AM746" s="205">
        <f t="shared" si="127"/>
        <v>0</v>
      </c>
      <c r="AN746" s="205">
        <f t="shared" si="127"/>
        <v>0</v>
      </c>
      <c r="AO746" s="205">
        <f t="shared" si="127"/>
        <v>0</v>
      </c>
      <c r="AP746" s="205">
        <f t="shared" si="127"/>
        <v>0</v>
      </c>
      <c r="AQ746" s="205">
        <f t="shared" si="127"/>
        <v>48830</v>
      </c>
      <c r="AR746" s="205">
        <f t="shared" si="127"/>
        <v>0</v>
      </c>
      <c r="AS746" s="205">
        <f t="shared" si="127"/>
        <v>35370</v>
      </c>
      <c r="AT746" s="205">
        <f t="shared" si="127"/>
        <v>0</v>
      </c>
      <c r="AU746" s="205">
        <f t="shared" si="127"/>
        <v>380000</v>
      </c>
      <c r="AV746" s="205">
        <f t="shared" si="127"/>
        <v>0</v>
      </c>
      <c r="AW746" s="205">
        <f t="shared" si="127"/>
        <v>0</v>
      </c>
      <c r="AX746" s="205">
        <f t="shared" si="127"/>
        <v>0</v>
      </c>
      <c r="AY746" s="205">
        <f t="shared" si="127"/>
        <v>197763.4</v>
      </c>
      <c r="AZ746" s="205">
        <f t="shared" si="127"/>
        <v>0</v>
      </c>
      <c r="BA746" s="205">
        <f t="shared" si="127"/>
        <v>0</v>
      </c>
      <c r="BB746" s="205">
        <f t="shared" si="127"/>
        <v>0</v>
      </c>
      <c r="BC746" s="205">
        <f t="shared" si="127"/>
        <v>0</v>
      </c>
      <c r="BD746" s="205">
        <f t="shared" si="127"/>
        <v>0</v>
      </c>
      <c r="BE746" s="205">
        <f t="shared" si="127"/>
        <v>402500</v>
      </c>
      <c r="BF746" s="205">
        <f t="shared" si="127"/>
        <v>380378.93</v>
      </c>
      <c r="BG746" s="205">
        <f t="shared" si="127"/>
        <v>50220</v>
      </c>
      <c r="BH746" s="205">
        <f t="shared" si="127"/>
        <v>186206</v>
      </c>
      <c r="BI746" s="205">
        <f t="shared" si="127"/>
        <v>0</v>
      </c>
      <c r="BJ746" s="205">
        <f t="shared" si="127"/>
        <v>130900</v>
      </c>
      <c r="BK746" s="205">
        <f t="shared" si="127"/>
        <v>0</v>
      </c>
      <c r="BL746" s="205">
        <f t="shared" si="127"/>
        <v>0</v>
      </c>
      <c r="BM746" s="205">
        <f t="shared" si="127"/>
        <v>0</v>
      </c>
      <c r="BN746" s="205">
        <f t="shared" si="127"/>
        <v>0</v>
      </c>
      <c r="BO746" s="205">
        <f t="shared" si="127"/>
        <v>0</v>
      </c>
      <c r="BP746" s="205">
        <f t="shared" si="127"/>
        <v>0</v>
      </c>
      <c r="BQ746" s="205">
        <f t="shared" si="127"/>
        <v>0</v>
      </c>
      <c r="BR746" s="205">
        <f t="shared" si="127"/>
        <v>0</v>
      </c>
      <c r="BS746" s="205">
        <f t="shared" ref="BS746:CX746" si="128">BS638</f>
        <v>0</v>
      </c>
      <c r="BT746" s="205">
        <f t="shared" si="125"/>
        <v>0</v>
      </c>
      <c r="BU746" s="205">
        <f t="shared" si="125"/>
        <v>0</v>
      </c>
      <c r="BV746" s="205">
        <f t="shared" si="125"/>
        <v>0</v>
      </c>
      <c r="BW746" s="205">
        <f t="shared" si="125"/>
        <v>0</v>
      </c>
      <c r="BX746" s="205">
        <f t="shared" si="125"/>
        <v>0</v>
      </c>
      <c r="BY746" s="205">
        <f t="shared" si="125"/>
        <v>0</v>
      </c>
      <c r="BZ746" s="205">
        <f t="shared" si="125"/>
        <v>0</v>
      </c>
      <c r="CA746" s="205">
        <f t="shared" si="125"/>
        <v>0</v>
      </c>
      <c r="CB746" s="205">
        <f t="shared" si="125"/>
        <v>0</v>
      </c>
      <c r="CC746" s="205">
        <f t="shared" si="87"/>
        <v>2618998.37</v>
      </c>
      <c r="CD746" s="101"/>
      <c r="CE746" s="101"/>
      <c r="CF746" s="101"/>
      <c r="CG746" s="101"/>
      <c r="CH746" s="101"/>
      <c r="CI746" s="101"/>
    </row>
    <row r="747" spans="1:87" s="102" customFormat="1">
      <c r="A747" s="148"/>
      <c r="B747" s="322"/>
      <c r="C747" s="306"/>
      <c r="D747" s="103"/>
      <c r="E747" s="103"/>
      <c r="F747" s="328" t="s">
        <v>1488</v>
      </c>
      <c r="G747" s="329" t="s">
        <v>1489</v>
      </c>
      <c r="H747" s="205">
        <f t="shared" ref="H747:BS750" si="129">H639</f>
        <v>0</v>
      </c>
      <c r="I747" s="205">
        <f t="shared" si="129"/>
        <v>0</v>
      </c>
      <c r="J747" s="205">
        <f t="shared" si="129"/>
        <v>51739</v>
      </c>
      <c r="K747" s="205">
        <f t="shared" si="129"/>
        <v>0</v>
      </c>
      <c r="L747" s="205">
        <f t="shared" si="129"/>
        <v>20111</v>
      </c>
      <c r="M747" s="205">
        <f t="shared" si="129"/>
        <v>80000</v>
      </c>
      <c r="N747" s="205">
        <f t="shared" si="129"/>
        <v>0</v>
      </c>
      <c r="O747" s="205">
        <f t="shared" si="129"/>
        <v>0</v>
      </c>
      <c r="P747" s="205">
        <f t="shared" si="129"/>
        <v>0</v>
      </c>
      <c r="Q747" s="205">
        <f t="shared" si="129"/>
        <v>0</v>
      </c>
      <c r="R747" s="205">
        <f t="shared" si="129"/>
        <v>0</v>
      </c>
      <c r="S747" s="205">
        <f t="shared" si="129"/>
        <v>0</v>
      </c>
      <c r="T747" s="205">
        <f t="shared" si="129"/>
        <v>0</v>
      </c>
      <c r="U747" s="205">
        <f t="shared" si="129"/>
        <v>0</v>
      </c>
      <c r="V747" s="205">
        <f t="shared" si="129"/>
        <v>0</v>
      </c>
      <c r="W747" s="205">
        <f t="shared" si="129"/>
        <v>0</v>
      </c>
      <c r="X747" s="205">
        <f t="shared" si="129"/>
        <v>0</v>
      </c>
      <c r="Y747" s="205">
        <f t="shared" si="129"/>
        <v>0</v>
      </c>
      <c r="Z747" s="205">
        <f t="shared" si="129"/>
        <v>0</v>
      </c>
      <c r="AA747" s="205">
        <f t="shared" si="129"/>
        <v>0</v>
      </c>
      <c r="AB747" s="205">
        <f t="shared" si="129"/>
        <v>0</v>
      </c>
      <c r="AC747" s="205">
        <f t="shared" si="129"/>
        <v>0</v>
      </c>
      <c r="AD747" s="205">
        <f t="shared" si="129"/>
        <v>0</v>
      </c>
      <c r="AE747" s="205">
        <f t="shared" si="129"/>
        <v>0</v>
      </c>
      <c r="AF747" s="205">
        <f t="shared" si="129"/>
        <v>0</v>
      </c>
      <c r="AG747" s="205">
        <f t="shared" si="129"/>
        <v>0</v>
      </c>
      <c r="AH747" s="205">
        <f t="shared" si="129"/>
        <v>0</v>
      </c>
      <c r="AI747" s="205">
        <f t="shared" si="129"/>
        <v>0</v>
      </c>
      <c r="AJ747" s="205">
        <f t="shared" si="129"/>
        <v>226960</v>
      </c>
      <c r="AK747" s="205">
        <f t="shared" si="129"/>
        <v>0</v>
      </c>
      <c r="AL747" s="205">
        <f t="shared" si="129"/>
        <v>0</v>
      </c>
      <c r="AM747" s="205">
        <f t="shared" si="129"/>
        <v>0</v>
      </c>
      <c r="AN747" s="205">
        <f t="shared" si="129"/>
        <v>0</v>
      </c>
      <c r="AO747" s="205">
        <f t="shared" si="129"/>
        <v>0</v>
      </c>
      <c r="AP747" s="205">
        <f t="shared" si="129"/>
        <v>0</v>
      </c>
      <c r="AQ747" s="205">
        <f t="shared" si="129"/>
        <v>0</v>
      </c>
      <c r="AR747" s="205">
        <f t="shared" si="129"/>
        <v>0</v>
      </c>
      <c r="AS747" s="205">
        <f t="shared" si="129"/>
        <v>16068</v>
      </c>
      <c r="AT747" s="205">
        <f t="shared" si="129"/>
        <v>0</v>
      </c>
      <c r="AU747" s="205">
        <f t="shared" si="129"/>
        <v>210000</v>
      </c>
      <c r="AV747" s="205">
        <f t="shared" si="129"/>
        <v>0</v>
      </c>
      <c r="AW747" s="205">
        <f t="shared" si="129"/>
        <v>0</v>
      </c>
      <c r="AX747" s="205">
        <f t="shared" si="129"/>
        <v>0</v>
      </c>
      <c r="AY747" s="205">
        <f t="shared" si="129"/>
        <v>19730.38</v>
      </c>
      <c r="AZ747" s="205">
        <f t="shared" si="129"/>
        <v>0</v>
      </c>
      <c r="BA747" s="205">
        <f t="shared" si="129"/>
        <v>0</v>
      </c>
      <c r="BB747" s="205">
        <f t="shared" si="129"/>
        <v>0</v>
      </c>
      <c r="BC747" s="205">
        <f t="shared" si="129"/>
        <v>0</v>
      </c>
      <c r="BD747" s="205">
        <f t="shared" si="129"/>
        <v>0</v>
      </c>
      <c r="BE747" s="205">
        <f t="shared" si="129"/>
        <v>0</v>
      </c>
      <c r="BF747" s="205">
        <f t="shared" si="129"/>
        <v>0</v>
      </c>
      <c r="BG747" s="205">
        <f t="shared" si="129"/>
        <v>0</v>
      </c>
      <c r="BH747" s="205">
        <f t="shared" si="129"/>
        <v>194298</v>
      </c>
      <c r="BI747" s="205">
        <f t="shared" si="129"/>
        <v>0</v>
      </c>
      <c r="BJ747" s="205">
        <f t="shared" si="129"/>
        <v>212640</v>
      </c>
      <c r="BK747" s="205">
        <f t="shared" si="129"/>
        <v>0</v>
      </c>
      <c r="BL747" s="205">
        <f t="shared" si="129"/>
        <v>0</v>
      </c>
      <c r="BM747" s="205">
        <f t="shared" si="129"/>
        <v>0</v>
      </c>
      <c r="BN747" s="205">
        <f t="shared" si="129"/>
        <v>0</v>
      </c>
      <c r="BO747" s="205">
        <f t="shared" si="129"/>
        <v>0</v>
      </c>
      <c r="BP747" s="205">
        <f t="shared" si="129"/>
        <v>0</v>
      </c>
      <c r="BQ747" s="205">
        <f t="shared" si="129"/>
        <v>0</v>
      </c>
      <c r="BR747" s="205">
        <f t="shared" si="129"/>
        <v>0</v>
      </c>
      <c r="BS747" s="205">
        <f t="shared" si="129"/>
        <v>0</v>
      </c>
      <c r="BT747" s="205">
        <f t="shared" si="125"/>
        <v>0</v>
      </c>
      <c r="BU747" s="205">
        <f t="shared" si="125"/>
        <v>0</v>
      </c>
      <c r="BV747" s="205">
        <f t="shared" si="125"/>
        <v>0</v>
      </c>
      <c r="BW747" s="205">
        <f t="shared" si="125"/>
        <v>0</v>
      </c>
      <c r="BX747" s="205">
        <f t="shared" si="125"/>
        <v>0</v>
      </c>
      <c r="BY747" s="205">
        <f t="shared" si="125"/>
        <v>0</v>
      </c>
      <c r="BZ747" s="205">
        <f t="shared" si="125"/>
        <v>0</v>
      </c>
      <c r="CA747" s="205">
        <f t="shared" si="125"/>
        <v>0</v>
      </c>
      <c r="CB747" s="205">
        <f t="shared" si="125"/>
        <v>0</v>
      </c>
      <c r="CC747" s="205">
        <f t="shared" si="87"/>
        <v>1031546.38</v>
      </c>
      <c r="CD747" s="101"/>
      <c r="CE747" s="101"/>
      <c r="CF747" s="101"/>
      <c r="CG747" s="101"/>
      <c r="CH747" s="101"/>
      <c r="CI747" s="101"/>
    </row>
    <row r="748" spans="1:87" s="102" customFormat="1">
      <c r="A748" s="148"/>
      <c r="B748" s="322"/>
      <c r="C748" s="306"/>
      <c r="D748" s="103"/>
      <c r="E748" s="103"/>
      <c r="F748" s="328" t="s">
        <v>1490</v>
      </c>
      <c r="G748" s="329" t="s">
        <v>1491</v>
      </c>
      <c r="H748" s="205">
        <f t="shared" si="129"/>
        <v>0</v>
      </c>
      <c r="I748" s="205">
        <f t="shared" si="129"/>
        <v>0</v>
      </c>
      <c r="J748" s="205">
        <f t="shared" si="129"/>
        <v>0</v>
      </c>
      <c r="K748" s="205">
        <f t="shared" si="129"/>
        <v>0</v>
      </c>
      <c r="L748" s="205">
        <f t="shared" si="129"/>
        <v>0</v>
      </c>
      <c r="M748" s="205">
        <f t="shared" si="129"/>
        <v>0</v>
      </c>
      <c r="N748" s="205">
        <f t="shared" si="129"/>
        <v>0</v>
      </c>
      <c r="O748" s="205">
        <f t="shared" si="129"/>
        <v>0</v>
      </c>
      <c r="P748" s="205">
        <f t="shared" si="129"/>
        <v>0</v>
      </c>
      <c r="Q748" s="205">
        <f t="shared" si="129"/>
        <v>0</v>
      </c>
      <c r="R748" s="205">
        <f t="shared" si="129"/>
        <v>0</v>
      </c>
      <c r="S748" s="205">
        <f t="shared" si="129"/>
        <v>0</v>
      </c>
      <c r="T748" s="205">
        <f t="shared" si="129"/>
        <v>0</v>
      </c>
      <c r="U748" s="205">
        <f t="shared" si="129"/>
        <v>0</v>
      </c>
      <c r="V748" s="205">
        <f t="shared" si="129"/>
        <v>0</v>
      </c>
      <c r="W748" s="205">
        <f t="shared" si="129"/>
        <v>0</v>
      </c>
      <c r="X748" s="205">
        <f t="shared" si="129"/>
        <v>0</v>
      </c>
      <c r="Y748" s="205">
        <f t="shared" si="129"/>
        <v>0</v>
      </c>
      <c r="Z748" s="205">
        <f t="shared" si="129"/>
        <v>0</v>
      </c>
      <c r="AA748" s="205">
        <f t="shared" si="129"/>
        <v>0</v>
      </c>
      <c r="AB748" s="205">
        <f t="shared" si="129"/>
        <v>0</v>
      </c>
      <c r="AC748" s="205">
        <f t="shared" si="129"/>
        <v>0</v>
      </c>
      <c r="AD748" s="205">
        <f t="shared" si="129"/>
        <v>0</v>
      </c>
      <c r="AE748" s="205">
        <f t="shared" si="129"/>
        <v>0</v>
      </c>
      <c r="AF748" s="205">
        <f t="shared" si="129"/>
        <v>0</v>
      </c>
      <c r="AG748" s="205">
        <f t="shared" si="129"/>
        <v>0</v>
      </c>
      <c r="AH748" s="205">
        <f t="shared" si="129"/>
        <v>0</v>
      </c>
      <c r="AI748" s="205">
        <f t="shared" si="129"/>
        <v>0</v>
      </c>
      <c r="AJ748" s="205">
        <f t="shared" si="129"/>
        <v>0</v>
      </c>
      <c r="AK748" s="205">
        <f t="shared" si="129"/>
        <v>0</v>
      </c>
      <c r="AL748" s="205">
        <f t="shared" si="129"/>
        <v>0</v>
      </c>
      <c r="AM748" s="205">
        <f t="shared" si="129"/>
        <v>0</v>
      </c>
      <c r="AN748" s="205">
        <f t="shared" si="129"/>
        <v>0</v>
      </c>
      <c r="AO748" s="205">
        <f t="shared" si="129"/>
        <v>0</v>
      </c>
      <c r="AP748" s="205">
        <f t="shared" si="129"/>
        <v>0</v>
      </c>
      <c r="AQ748" s="205">
        <f t="shared" si="129"/>
        <v>0</v>
      </c>
      <c r="AR748" s="205">
        <f t="shared" si="129"/>
        <v>0</v>
      </c>
      <c r="AS748" s="205">
        <f t="shared" si="129"/>
        <v>0</v>
      </c>
      <c r="AT748" s="205">
        <f t="shared" si="129"/>
        <v>0</v>
      </c>
      <c r="AU748" s="205">
        <f t="shared" si="129"/>
        <v>0</v>
      </c>
      <c r="AV748" s="205">
        <f t="shared" si="129"/>
        <v>0</v>
      </c>
      <c r="AW748" s="205">
        <f t="shared" si="129"/>
        <v>0</v>
      </c>
      <c r="AX748" s="205">
        <f t="shared" si="129"/>
        <v>0</v>
      </c>
      <c r="AY748" s="205">
        <f t="shared" si="129"/>
        <v>0</v>
      </c>
      <c r="AZ748" s="205">
        <f t="shared" si="129"/>
        <v>0</v>
      </c>
      <c r="BA748" s="205">
        <f t="shared" si="129"/>
        <v>0</v>
      </c>
      <c r="BB748" s="205">
        <f t="shared" si="129"/>
        <v>0</v>
      </c>
      <c r="BC748" s="205">
        <f t="shared" si="129"/>
        <v>0</v>
      </c>
      <c r="BD748" s="205">
        <f t="shared" si="129"/>
        <v>0</v>
      </c>
      <c r="BE748" s="205">
        <f t="shared" si="129"/>
        <v>0</v>
      </c>
      <c r="BF748" s="205">
        <f t="shared" si="129"/>
        <v>0</v>
      </c>
      <c r="BG748" s="205">
        <f t="shared" si="129"/>
        <v>0</v>
      </c>
      <c r="BH748" s="205">
        <f t="shared" si="129"/>
        <v>0</v>
      </c>
      <c r="BI748" s="205">
        <f t="shared" si="129"/>
        <v>0</v>
      </c>
      <c r="BJ748" s="205">
        <f t="shared" si="129"/>
        <v>0</v>
      </c>
      <c r="BK748" s="205">
        <f t="shared" si="129"/>
        <v>0</v>
      </c>
      <c r="BL748" s="205">
        <f t="shared" si="129"/>
        <v>0</v>
      </c>
      <c r="BM748" s="205">
        <f t="shared" si="129"/>
        <v>0</v>
      </c>
      <c r="BN748" s="205">
        <f t="shared" si="129"/>
        <v>0</v>
      </c>
      <c r="BO748" s="205">
        <f t="shared" si="129"/>
        <v>0</v>
      </c>
      <c r="BP748" s="205">
        <f t="shared" si="129"/>
        <v>0</v>
      </c>
      <c r="BQ748" s="205">
        <f t="shared" si="129"/>
        <v>0</v>
      </c>
      <c r="BR748" s="205">
        <f t="shared" si="129"/>
        <v>0</v>
      </c>
      <c r="BS748" s="205">
        <f t="shared" si="129"/>
        <v>0</v>
      </c>
      <c r="BT748" s="205">
        <f t="shared" si="125"/>
        <v>0</v>
      </c>
      <c r="BU748" s="205">
        <f t="shared" si="125"/>
        <v>0</v>
      </c>
      <c r="BV748" s="205">
        <f t="shared" si="125"/>
        <v>0</v>
      </c>
      <c r="BW748" s="205">
        <f t="shared" si="125"/>
        <v>0</v>
      </c>
      <c r="BX748" s="205">
        <f t="shared" si="125"/>
        <v>0</v>
      </c>
      <c r="BY748" s="205">
        <f t="shared" si="125"/>
        <v>0</v>
      </c>
      <c r="BZ748" s="205">
        <f t="shared" si="125"/>
        <v>0</v>
      </c>
      <c r="CA748" s="205">
        <f t="shared" si="125"/>
        <v>0</v>
      </c>
      <c r="CB748" s="205">
        <f t="shared" si="125"/>
        <v>0</v>
      </c>
      <c r="CC748" s="205">
        <f t="shared" ref="CC748:CC787" si="130">SUM(H748:CB748)</f>
        <v>0</v>
      </c>
      <c r="CD748" s="101"/>
      <c r="CE748" s="101"/>
      <c r="CF748" s="101"/>
      <c r="CG748" s="101"/>
      <c r="CH748" s="101"/>
      <c r="CI748" s="101"/>
    </row>
    <row r="749" spans="1:87" s="102" customFormat="1">
      <c r="A749" s="148"/>
      <c r="B749" s="322"/>
      <c r="C749" s="306"/>
      <c r="D749" s="103"/>
      <c r="E749" s="103"/>
      <c r="F749" s="328" t="s">
        <v>1492</v>
      </c>
      <c r="G749" s="329" t="s">
        <v>1493</v>
      </c>
      <c r="H749" s="205">
        <f t="shared" si="129"/>
        <v>0</v>
      </c>
      <c r="I749" s="205">
        <f t="shared" si="129"/>
        <v>0</v>
      </c>
      <c r="J749" s="205">
        <f t="shared" si="129"/>
        <v>0</v>
      </c>
      <c r="K749" s="205">
        <f t="shared" si="129"/>
        <v>0</v>
      </c>
      <c r="L749" s="205">
        <f t="shared" si="129"/>
        <v>0</v>
      </c>
      <c r="M749" s="205">
        <f t="shared" si="129"/>
        <v>0</v>
      </c>
      <c r="N749" s="205">
        <f t="shared" si="129"/>
        <v>0</v>
      </c>
      <c r="O749" s="205">
        <f t="shared" si="129"/>
        <v>0</v>
      </c>
      <c r="P749" s="205">
        <f t="shared" si="129"/>
        <v>10378.700000000001</v>
      </c>
      <c r="Q749" s="205">
        <f t="shared" si="129"/>
        <v>0</v>
      </c>
      <c r="R749" s="205">
        <f t="shared" si="129"/>
        <v>0</v>
      </c>
      <c r="S749" s="205">
        <f t="shared" si="129"/>
        <v>0</v>
      </c>
      <c r="T749" s="205">
        <f t="shared" si="129"/>
        <v>0</v>
      </c>
      <c r="U749" s="205">
        <f t="shared" si="129"/>
        <v>0</v>
      </c>
      <c r="V749" s="205">
        <f t="shared" si="129"/>
        <v>0</v>
      </c>
      <c r="W749" s="205">
        <f t="shared" si="129"/>
        <v>0</v>
      </c>
      <c r="X749" s="205">
        <f t="shared" si="129"/>
        <v>0</v>
      </c>
      <c r="Y749" s="205">
        <f t="shared" si="129"/>
        <v>0</v>
      </c>
      <c r="Z749" s="205">
        <f t="shared" si="129"/>
        <v>0</v>
      </c>
      <c r="AA749" s="205">
        <f t="shared" si="129"/>
        <v>0</v>
      </c>
      <c r="AB749" s="205">
        <f t="shared" si="129"/>
        <v>0</v>
      </c>
      <c r="AC749" s="205">
        <f t="shared" si="129"/>
        <v>0</v>
      </c>
      <c r="AD749" s="205">
        <f t="shared" si="129"/>
        <v>0</v>
      </c>
      <c r="AE749" s="205">
        <f t="shared" si="129"/>
        <v>0</v>
      </c>
      <c r="AF749" s="205">
        <f t="shared" si="129"/>
        <v>0</v>
      </c>
      <c r="AG749" s="205">
        <f t="shared" si="129"/>
        <v>0</v>
      </c>
      <c r="AH749" s="205">
        <f t="shared" si="129"/>
        <v>0</v>
      </c>
      <c r="AI749" s="205">
        <f t="shared" si="129"/>
        <v>0</v>
      </c>
      <c r="AJ749" s="205">
        <f t="shared" si="129"/>
        <v>0</v>
      </c>
      <c r="AK749" s="205">
        <f t="shared" si="129"/>
        <v>0</v>
      </c>
      <c r="AL749" s="205">
        <f t="shared" si="129"/>
        <v>0</v>
      </c>
      <c r="AM749" s="205">
        <f t="shared" si="129"/>
        <v>0</v>
      </c>
      <c r="AN749" s="205">
        <f t="shared" si="129"/>
        <v>0</v>
      </c>
      <c r="AO749" s="205">
        <f t="shared" si="129"/>
        <v>0</v>
      </c>
      <c r="AP749" s="205">
        <f t="shared" si="129"/>
        <v>0</v>
      </c>
      <c r="AQ749" s="205">
        <f t="shared" si="129"/>
        <v>0</v>
      </c>
      <c r="AR749" s="205">
        <f t="shared" si="129"/>
        <v>0</v>
      </c>
      <c r="AS749" s="205">
        <f t="shared" si="129"/>
        <v>0</v>
      </c>
      <c r="AT749" s="205">
        <f t="shared" si="129"/>
        <v>0</v>
      </c>
      <c r="AU749" s="205">
        <f t="shared" si="129"/>
        <v>0</v>
      </c>
      <c r="AV749" s="205">
        <f t="shared" si="129"/>
        <v>0</v>
      </c>
      <c r="AW749" s="205">
        <f t="shared" si="129"/>
        <v>0</v>
      </c>
      <c r="AX749" s="205">
        <f t="shared" si="129"/>
        <v>0</v>
      </c>
      <c r="AY749" s="205">
        <f t="shared" si="129"/>
        <v>0</v>
      </c>
      <c r="AZ749" s="205">
        <f t="shared" si="129"/>
        <v>0</v>
      </c>
      <c r="BA749" s="205">
        <f t="shared" si="129"/>
        <v>0</v>
      </c>
      <c r="BB749" s="205">
        <f t="shared" si="129"/>
        <v>0</v>
      </c>
      <c r="BC749" s="205">
        <f t="shared" si="129"/>
        <v>0</v>
      </c>
      <c r="BD749" s="205">
        <f t="shared" si="129"/>
        <v>0</v>
      </c>
      <c r="BE749" s="205">
        <f t="shared" si="129"/>
        <v>0</v>
      </c>
      <c r="BF749" s="205">
        <f t="shared" si="129"/>
        <v>0</v>
      </c>
      <c r="BG749" s="205">
        <f t="shared" si="129"/>
        <v>0</v>
      </c>
      <c r="BH749" s="205">
        <f t="shared" si="129"/>
        <v>0</v>
      </c>
      <c r="BI749" s="205">
        <f t="shared" si="129"/>
        <v>0</v>
      </c>
      <c r="BJ749" s="205">
        <f t="shared" si="129"/>
        <v>0</v>
      </c>
      <c r="BK749" s="205">
        <f t="shared" si="129"/>
        <v>0</v>
      </c>
      <c r="BL749" s="205">
        <f t="shared" si="129"/>
        <v>0</v>
      </c>
      <c r="BM749" s="205">
        <f t="shared" si="129"/>
        <v>0</v>
      </c>
      <c r="BN749" s="205">
        <f t="shared" si="129"/>
        <v>0</v>
      </c>
      <c r="BO749" s="205">
        <f t="shared" si="129"/>
        <v>0</v>
      </c>
      <c r="BP749" s="205">
        <f t="shared" si="129"/>
        <v>0</v>
      </c>
      <c r="BQ749" s="205">
        <f t="shared" si="129"/>
        <v>0</v>
      </c>
      <c r="BR749" s="205">
        <f t="shared" si="129"/>
        <v>0</v>
      </c>
      <c r="BS749" s="205">
        <f t="shared" si="129"/>
        <v>0</v>
      </c>
      <c r="BT749" s="205">
        <f t="shared" si="125"/>
        <v>0</v>
      </c>
      <c r="BU749" s="205">
        <f t="shared" si="125"/>
        <v>0</v>
      </c>
      <c r="BV749" s="205">
        <f t="shared" si="125"/>
        <v>0</v>
      </c>
      <c r="BW749" s="205">
        <f t="shared" si="125"/>
        <v>0</v>
      </c>
      <c r="BX749" s="205">
        <f t="shared" si="125"/>
        <v>0</v>
      </c>
      <c r="BY749" s="205">
        <f t="shared" si="125"/>
        <v>0</v>
      </c>
      <c r="BZ749" s="205">
        <f t="shared" si="125"/>
        <v>0</v>
      </c>
      <c r="CA749" s="205">
        <f t="shared" si="125"/>
        <v>0</v>
      </c>
      <c r="CB749" s="205">
        <f t="shared" si="125"/>
        <v>0</v>
      </c>
      <c r="CC749" s="205">
        <f t="shared" si="130"/>
        <v>10378.700000000001</v>
      </c>
      <c r="CD749" s="101"/>
      <c r="CE749" s="101"/>
      <c r="CF749" s="101"/>
      <c r="CG749" s="101"/>
      <c r="CH749" s="101"/>
      <c r="CI749" s="101"/>
    </row>
    <row r="750" spans="1:87" s="102" customFormat="1">
      <c r="A750" s="148"/>
      <c r="B750" s="322"/>
      <c r="C750" s="306"/>
      <c r="D750" s="103"/>
      <c r="E750" s="103"/>
      <c r="F750" s="328" t="s">
        <v>1494</v>
      </c>
      <c r="G750" s="329" t="s">
        <v>1495</v>
      </c>
      <c r="H750" s="205">
        <f t="shared" si="129"/>
        <v>0</v>
      </c>
      <c r="I750" s="205">
        <f t="shared" si="129"/>
        <v>0</v>
      </c>
      <c r="J750" s="205">
        <f t="shared" si="129"/>
        <v>365000</v>
      </c>
      <c r="K750" s="205">
        <f t="shared" si="129"/>
        <v>125000</v>
      </c>
      <c r="L750" s="205">
        <f t="shared" si="129"/>
        <v>470000</v>
      </c>
      <c r="M750" s="205">
        <f t="shared" si="129"/>
        <v>50000</v>
      </c>
      <c r="N750" s="205">
        <f t="shared" si="129"/>
        <v>1235000</v>
      </c>
      <c r="O750" s="205">
        <f t="shared" si="129"/>
        <v>0</v>
      </c>
      <c r="P750" s="205">
        <f t="shared" si="129"/>
        <v>40000</v>
      </c>
      <c r="Q750" s="205">
        <f t="shared" si="129"/>
        <v>0</v>
      </c>
      <c r="R750" s="205">
        <f t="shared" si="129"/>
        <v>0</v>
      </c>
      <c r="S750" s="205">
        <f t="shared" si="129"/>
        <v>125000</v>
      </c>
      <c r="T750" s="205">
        <f t="shared" si="129"/>
        <v>160000</v>
      </c>
      <c r="U750" s="205">
        <f t="shared" si="129"/>
        <v>195000</v>
      </c>
      <c r="V750" s="205">
        <f t="shared" si="129"/>
        <v>0</v>
      </c>
      <c r="W750" s="205">
        <f t="shared" si="129"/>
        <v>135000</v>
      </c>
      <c r="X750" s="205">
        <f t="shared" si="129"/>
        <v>0</v>
      </c>
      <c r="Y750" s="205">
        <f t="shared" si="129"/>
        <v>85000</v>
      </c>
      <c r="Z750" s="205">
        <f t="shared" si="129"/>
        <v>0</v>
      </c>
      <c r="AA750" s="205">
        <f t="shared" si="129"/>
        <v>0</v>
      </c>
      <c r="AB750" s="205">
        <f t="shared" si="129"/>
        <v>50000</v>
      </c>
      <c r="AC750" s="205">
        <f t="shared" si="129"/>
        <v>0</v>
      </c>
      <c r="AD750" s="205">
        <f t="shared" si="129"/>
        <v>0</v>
      </c>
      <c r="AE750" s="205">
        <f t="shared" si="129"/>
        <v>65000</v>
      </c>
      <c r="AF750" s="205">
        <f t="shared" si="129"/>
        <v>0</v>
      </c>
      <c r="AG750" s="205">
        <f t="shared" si="129"/>
        <v>0</v>
      </c>
      <c r="AH750" s="205">
        <f t="shared" si="129"/>
        <v>15000</v>
      </c>
      <c r="AI750" s="205">
        <f t="shared" si="129"/>
        <v>0</v>
      </c>
      <c r="AJ750" s="205">
        <f t="shared" si="129"/>
        <v>445000</v>
      </c>
      <c r="AK750" s="205">
        <f t="shared" si="129"/>
        <v>0</v>
      </c>
      <c r="AL750" s="205">
        <f t="shared" si="129"/>
        <v>0</v>
      </c>
      <c r="AM750" s="205">
        <f t="shared" si="129"/>
        <v>0</v>
      </c>
      <c r="AN750" s="205">
        <f t="shared" si="129"/>
        <v>85000</v>
      </c>
      <c r="AO750" s="205">
        <f t="shared" si="129"/>
        <v>0</v>
      </c>
      <c r="AP750" s="205">
        <f t="shared" si="129"/>
        <v>65000</v>
      </c>
      <c r="AQ750" s="205">
        <f t="shared" si="129"/>
        <v>45000</v>
      </c>
      <c r="AR750" s="205">
        <f t="shared" si="129"/>
        <v>90000</v>
      </c>
      <c r="AS750" s="205">
        <f t="shared" si="129"/>
        <v>85000</v>
      </c>
      <c r="AT750" s="205">
        <f t="shared" si="129"/>
        <v>65000</v>
      </c>
      <c r="AU750" s="205">
        <f t="shared" si="129"/>
        <v>300000</v>
      </c>
      <c r="AV750" s="205">
        <f t="shared" si="129"/>
        <v>0</v>
      </c>
      <c r="AW750" s="205">
        <f t="shared" si="129"/>
        <v>0</v>
      </c>
      <c r="AX750" s="205">
        <f t="shared" si="129"/>
        <v>50000</v>
      </c>
      <c r="AY750" s="205">
        <f t="shared" si="129"/>
        <v>35000</v>
      </c>
      <c r="AZ750" s="205">
        <f t="shared" si="129"/>
        <v>0</v>
      </c>
      <c r="BA750" s="205">
        <f t="shared" si="129"/>
        <v>0</v>
      </c>
      <c r="BB750" s="205">
        <f t="shared" si="129"/>
        <v>0</v>
      </c>
      <c r="BC750" s="205">
        <f t="shared" si="129"/>
        <v>95000</v>
      </c>
      <c r="BD750" s="205">
        <f t="shared" si="129"/>
        <v>85000</v>
      </c>
      <c r="BE750" s="205">
        <f t="shared" si="129"/>
        <v>550000</v>
      </c>
      <c r="BF750" s="205">
        <f t="shared" si="129"/>
        <v>70000</v>
      </c>
      <c r="BG750" s="205">
        <f t="shared" si="129"/>
        <v>50000</v>
      </c>
      <c r="BH750" s="205">
        <f t="shared" si="129"/>
        <v>140000</v>
      </c>
      <c r="BI750" s="205">
        <f t="shared" si="129"/>
        <v>80000</v>
      </c>
      <c r="BJ750" s="205">
        <f t="shared" si="129"/>
        <v>85000</v>
      </c>
      <c r="BK750" s="205">
        <f t="shared" si="129"/>
        <v>40000</v>
      </c>
      <c r="BL750" s="205">
        <f t="shared" si="129"/>
        <v>35000</v>
      </c>
      <c r="BM750" s="205">
        <f t="shared" si="129"/>
        <v>754000</v>
      </c>
      <c r="BN750" s="205">
        <f t="shared" si="129"/>
        <v>0</v>
      </c>
      <c r="BO750" s="205">
        <f t="shared" si="129"/>
        <v>90000</v>
      </c>
      <c r="BP750" s="205">
        <f t="shared" si="129"/>
        <v>0</v>
      </c>
      <c r="BQ750" s="205">
        <f t="shared" si="129"/>
        <v>0</v>
      </c>
      <c r="BR750" s="205">
        <f t="shared" si="129"/>
        <v>70000</v>
      </c>
      <c r="BS750" s="205">
        <f t="shared" ref="BS750:CX750" si="131">BS642</f>
        <v>120000</v>
      </c>
      <c r="BT750" s="205">
        <f t="shared" si="125"/>
        <v>415000</v>
      </c>
      <c r="BU750" s="205">
        <f t="shared" si="125"/>
        <v>95000</v>
      </c>
      <c r="BV750" s="205">
        <f t="shared" si="125"/>
        <v>100000</v>
      </c>
      <c r="BW750" s="205">
        <f t="shared" si="125"/>
        <v>105000</v>
      </c>
      <c r="BX750" s="205">
        <f t="shared" si="125"/>
        <v>115000</v>
      </c>
      <c r="BY750" s="205">
        <f t="shared" si="125"/>
        <v>280000</v>
      </c>
      <c r="BZ750" s="205">
        <f t="shared" si="125"/>
        <v>75000</v>
      </c>
      <c r="CA750" s="205">
        <f t="shared" si="125"/>
        <v>60000</v>
      </c>
      <c r="CB750" s="205">
        <f t="shared" si="125"/>
        <v>35000</v>
      </c>
      <c r="CC750" s="205">
        <f t="shared" si="130"/>
        <v>7924000</v>
      </c>
      <c r="CD750" s="101"/>
      <c r="CE750" s="101"/>
      <c r="CF750" s="101"/>
      <c r="CG750" s="101"/>
      <c r="CH750" s="101"/>
      <c r="CI750" s="101"/>
    </row>
    <row r="751" spans="1:87" s="102" customFormat="1">
      <c r="A751" s="148"/>
      <c r="B751" s="322"/>
      <c r="C751" s="306"/>
      <c r="D751" s="103"/>
      <c r="E751" s="103"/>
      <c r="F751" s="328" t="s">
        <v>1496</v>
      </c>
      <c r="G751" s="329" t="s">
        <v>1497</v>
      </c>
      <c r="H751" s="205">
        <f t="shared" ref="H751:BS754" si="132">H643</f>
        <v>10095338.939999999</v>
      </c>
      <c r="I751" s="205">
        <f t="shared" si="132"/>
        <v>0</v>
      </c>
      <c r="J751" s="205">
        <f t="shared" si="132"/>
        <v>2870000</v>
      </c>
      <c r="K751" s="205">
        <f t="shared" si="132"/>
        <v>236000</v>
      </c>
      <c r="L751" s="205">
        <f t="shared" si="132"/>
        <v>1400000</v>
      </c>
      <c r="M751" s="205">
        <f t="shared" si="132"/>
        <v>600000</v>
      </c>
      <c r="N751" s="205">
        <f t="shared" si="132"/>
        <v>13000000</v>
      </c>
      <c r="O751" s="205">
        <f t="shared" si="132"/>
        <v>5192748</v>
      </c>
      <c r="P751" s="205">
        <f t="shared" si="132"/>
        <v>718718</v>
      </c>
      <c r="Q751" s="205">
        <f t="shared" si="132"/>
        <v>8200000</v>
      </c>
      <c r="R751" s="205">
        <f t="shared" si="132"/>
        <v>648000</v>
      </c>
      <c r="S751" s="205">
        <f t="shared" si="132"/>
        <v>1832150</v>
      </c>
      <c r="T751" s="205">
        <f t="shared" si="132"/>
        <v>3090000</v>
      </c>
      <c r="U751" s="205">
        <f t="shared" si="132"/>
        <v>3862357.39</v>
      </c>
      <c r="V751" s="205">
        <f t="shared" si="132"/>
        <v>591102.5</v>
      </c>
      <c r="W751" s="205">
        <f t="shared" si="132"/>
        <v>1898222.55</v>
      </c>
      <c r="X751" s="205">
        <f t="shared" si="132"/>
        <v>1070152.23</v>
      </c>
      <c r="Y751" s="205">
        <f t="shared" si="132"/>
        <v>901443.5</v>
      </c>
      <c r="Z751" s="205">
        <f t="shared" si="132"/>
        <v>0</v>
      </c>
      <c r="AA751" s="205">
        <f t="shared" si="132"/>
        <v>0</v>
      </c>
      <c r="AB751" s="205">
        <f t="shared" si="132"/>
        <v>518150</v>
      </c>
      <c r="AC751" s="205">
        <f t="shared" si="132"/>
        <v>0</v>
      </c>
      <c r="AD751" s="205">
        <f t="shared" si="132"/>
        <v>0</v>
      </c>
      <c r="AE751" s="205">
        <f t="shared" si="132"/>
        <v>1215192</v>
      </c>
      <c r="AF751" s="205">
        <f t="shared" si="132"/>
        <v>1400000</v>
      </c>
      <c r="AG751" s="205">
        <f t="shared" si="132"/>
        <v>528322.5</v>
      </c>
      <c r="AH751" s="205">
        <f t="shared" si="132"/>
        <v>97528</v>
      </c>
      <c r="AI751" s="205">
        <f t="shared" si="132"/>
        <v>12381332.5</v>
      </c>
      <c r="AJ751" s="205">
        <f t="shared" si="132"/>
        <v>800000</v>
      </c>
      <c r="AK751" s="205">
        <f t="shared" si="132"/>
        <v>286149.5</v>
      </c>
      <c r="AL751" s="205">
        <f t="shared" si="132"/>
        <v>516600</v>
      </c>
      <c r="AM751" s="205">
        <f t="shared" si="132"/>
        <v>0</v>
      </c>
      <c r="AN751" s="205">
        <f t="shared" si="132"/>
        <v>880000</v>
      </c>
      <c r="AO751" s="205">
        <f t="shared" si="132"/>
        <v>502000</v>
      </c>
      <c r="AP751" s="205">
        <f t="shared" si="132"/>
        <v>573597.5</v>
      </c>
      <c r="AQ751" s="205">
        <f t="shared" si="132"/>
        <v>206871</v>
      </c>
      <c r="AR751" s="205">
        <f t="shared" si="132"/>
        <v>755000</v>
      </c>
      <c r="AS751" s="205">
        <f t="shared" si="132"/>
        <v>708351</v>
      </c>
      <c r="AT751" s="205">
        <f t="shared" si="132"/>
        <v>489735</v>
      </c>
      <c r="AU751" s="205">
        <f t="shared" si="132"/>
        <v>4450000</v>
      </c>
      <c r="AV751" s="205">
        <f t="shared" si="132"/>
        <v>150000</v>
      </c>
      <c r="AW751" s="205">
        <f t="shared" si="132"/>
        <v>0</v>
      </c>
      <c r="AX751" s="205">
        <f t="shared" si="132"/>
        <v>682598</v>
      </c>
      <c r="AY751" s="205">
        <f t="shared" si="132"/>
        <v>324160</v>
      </c>
      <c r="AZ751" s="205">
        <f t="shared" si="132"/>
        <v>0</v>
      </c>
      <c r="BA751" s="205">
        <f t="shared" si="132"/>
        <v>400000</v>
      </c>
      <c r="BB751" s="205">
        <f t="shared" si="132"/>
        <v>10034095.5</v>
      </c>
      <c r="BC751" s="205">
        <f t="shared" si="132"/>
        <v>0</v>
      </c>
      <c r="BD751" s="205">
        <f t="shared" si="132"/>
        <v>882383.5</v>
      </c>
      <c r="BE751" s="205">
        <f t="shared" si="132"/>
        <v>1300000</v>
      </c>
      <c r="BF751" s="205">
        <f t="shared" si="132"/>
        <v>0</v>
      </c>
      <c r="BG751" s="205">
        <f t="shared" si="132"/>
        <v>774888</v>
      </c>
      <c r="BH751" s="205">
        <f t="shared" si="132"/>
        <v>2431942</v>
      </c>
      <c r="BI751" s="205">
        <f t="shared" si="132"/>
        <v>1690756</v>
      </c>
      <c r="BJ751" s="205">
        <f t="shared" si="132"/>
        <v>776407</v>
      </c>
      <c r="BK751" s="205">
        <f t="shared" si="132"/>
        <v>534245</v>
      </c>
      <c r="BL751" s="205">
        <f t="shared" si="132"/>
        <v>266736</v>
      </c>
      <c r="BM751" s="205">
        <f t="shared" si="132"/>
        <v>6550000</v>
      </c>
      <c r="BN751" s="205">
        <f t="shared" si="132"/>
        <v>0</v>
      </c>
      <c r="BO751" s="205">
        <f t="shared" si="132"/>
        <v>774372.5</v>
      </c>
      <c r="BP751" s="205">
        <f t="shared" si="132"/>
        <v>0</v>
      </c>
      <c r="BQ751" s="205">
        <f t="shared" si="132"/>
        <v>101120</v>
      </c>
      <c r="BR751" s="205">
        <f t="shared" si="132"/>
        <v>941478</v>
      </c>
      <c r="BS751" s="205">
        <f t="shared" si="132"/>
        <v>483734</v>
      </c>
      <c r="BT751" s="205">
        <f t="shared" si="125"/>
        <v>7989612.5</v>
      </c>
      <c r="BU751" s="205">
        <f t="shared" si="125"/>
        <v>515590</v>
      </c>
      <c r="BV751" s="205">
        <f t="shared" si="125"/>
        <v>549155</v>
      </c>
      <c r="BW751" s="205">
        <f t="shared" si="125"/>
        <v>1034890</v>
      </c>
      <c r="BX751" s="205">
        <f t="shared" si="125"/>
        <v>823368</v>
      </c>
      <c r="BY751" s="205">
        <f t="shared" si="125"/>
        <v>2628910</v>
      </c>
      <c r="BZ751" s="205">
        <f t="shared" si="125"/>
        <v>656310</v>
      </c>
      <c r="CA751" s="205">
        <f t="shared" si="125"/>
        <v>375598</v>
      </c>
      <c r="CB751" s="205">
        <f t="shared" si="125"/>
        <v>456580</v>
      </c>
      <c r="CC751" s="205">
        <f t="shared" si="130"/>
        <v>126643991.10999998</v>
      </c>
      <c r="CD751" s="101"/>
      <c r="CE751" s="101"/>
      <c r="CF751" s="101"/>
      <c r="CG751" s="101"/>
      <c r="CH751" s="101"/>
      <c r="CI751" s="101"/>
    </row>
    <row r="752" spans="1:87" s="102" customFormat="1">
      <c r="A752" s="148"/>
      <c r="B752" s="322"/>
      <c r="C752" s="306"/>
      <c r="D752" s="103"/>
      <c r="E752" s="103"/>
      <c r="F752" s="328" t="s">
        <v>1498</v>
      </c>
      <c r="G752" s="329" t="s">
        <v>1499</v>
      </c>
      <c r="H752" s="205">
        <f t="shared" si="132"/>
        <v>802458.43</v>
      </c>
      <c r="I752" s="205">
        <f t="shared" si="132"/>
        <v>0</v>
      </c>
      <c r="J752" s="205">
        <f t="shared" si="132"/>
        <v>275000</v>
      </c>
      <c r="K752" s="205">
        <f t="shared" si="132"/>
        <v>1576000</v>
      </c>
      <c r="L752" s="205">
        <f t="shared" si="132"/>
        <v>73000</v>
      </c>
      <c r="M752" s="205">
        <f t="shared" si="132"/>
        <v>0</v>
      </c>
      <c r="N752" s="205">
        <f t="shared" si="132"/>
        <v>3500000</v>
      </c>
      <c r="O752" s="205">
        <f t="shared" si="132"/>
        <v>0</v>
      </c>
      <c r="P752" s="205">
        <f t="shared" si="132"/>
        <v>58570</v>
      </c>
      <c r="Q752" s="205">
        <f t="shared" si="132"/>
        <v>0</v>
      </c>
      <c r="R752" s="205">
        <f t="shared" si="132"/>
        <v>50000</v>
      </c>
      <c r="S752" s="205">
        <f t="shared" si="132"/>
        <v>527386</v>
      </c>
      <c r="T752" s="205">
        <f t="shared" si="132"/>
        <v>405000</v>
      </c>
      <c r="U752" s="205">
        <f t="shared" si="132"/>
        <v>287735</v>
      </c>
      <c r="V752" s="205">
        <f t="shared" si="132"/>
        <v>4810</v>
      </c>
      <c r="W752" s="205">
        <f t="shared" si="132"/>
        <v>0</v>
      </c>
      <c r="X752" s="205">
        <f t="shared" si="132"/>
        <v>5300</v>
      </c>
      <c r="Y752" s="205">
        <f t="shared" si="132"/>
        <v>140449</v>
      </c>
      <c r="Z752" s="205">
        <f t="shared" si="132"/>
        <v>0</v>
      </c>
      <c r="AA752" s="205">
        <f t="shared" si="132"/>
        <v>0</v>
      </c>
      <c r="AB752" s="205">
        <f t="shared" si="132"/>
        <v>25068</v>
      </c>
      <c r="AC752" s="205">
        <f t="shared" si="132"/>
        <v>0</v>
      </c>
      <c r="AD752" s="205">
        <f t="shared" si="132"/>
        <v>0</v>
      </c>
      <c r="AE752" s="205">
        <f t="shared" si="132"/>
        <v>0</v>
      </c>
      <c r="AF752" s="205">
        <f t="shared" si="132"/>
        <v>200000</v>
      </c>
      <c r="AG752" s="205">
        <f t="shared" si="132"/>
        <v>18780</v>
      </c>
      <c r="AH752" s="205">
        <f t="shared" si="132"/>
        <v>10512</v>
      </c>
      <c r="AI752" s="205">
        <f t="shared" si="132"/>
        <v>961871</v>
      </c>
      <c r="AJ752" s="205">
        <f t="shared" si="132"/>
        <v>70000</v>
      </c>
      <c r="AK752" s="205">
        <f t="shared" si="132"/>
        <v>0</v>
      </c>
      <c r="AL752" s="205">
        <f t="shared" si="132"/>
        <v>19185</v>
      </c>
      <c r="AM752" s="205">
        <f t="shared" si="132"/>
        <v>0</v>
      </c>
      <c r="AN752" s="205">
        <f t="shared" si="132"/>
        <v>42000</v>
      </c>
      <c r="AO752" s="205">
        <f t="shared" si="132"/>
        <v>100000</v>
      </c>
      <c r="AP752" s="205">
        <f t="shared" si="132"/>
        <v>10335</v>
      </c>
      <c r="AQ752" s="205">
        <f t="shared" si="132"/>
        <v>227253</v>
      </c>
      <c r="AR752" s="205">
        <f t="shared" si="132"/>
        <v>50000</v>
      </c>
      <c r="AS752" s="205">
        <f t="shared" si="132"/>
        <v>29016</v>
      </c>
      <c r="AT752" s="205">
        <f t="shared" si="132"/>
        <v>22039</v>
      </c>
      <c r="AU752" s="205">
        <f t="shared" si="132"/>
        <v>480000</v>
      </c>
      <c r="AV752" s="205">
        <f t="shared" si="132"/>
        <v>180000</v>
      </c>
      <c r="AW752" s="205">
        <f t="shared" si="132"/>
        <v>0</v>
      </c>
      <c r="AX752" s="205">
        <f t="shared" si="132"/>
        <v>11196</v>
      </c>
      <c r="AY752" s="205">
        <f t="shared" si="132"/>
        <v>19999</v>
      </c>
      <c r="AZ752" s="205">
        <f t="shared" si="132"/>
        <v>0</v>
      </c>
      <c r="BA752" s="205">
        <f t="shared" si="132"/>
        <v>10000</v>
      </c>
      <c r="BB752" s="205">
        <f t="shared" si="132"/>
        <v>0</v>
      </c>
      <c r="BC752" s="205">
        <f t="shared" si="132"/>
        <v>0</v>
      </c>
      <c r="BD752" s="205">
        <f t="shared" si="132"/>
        <v>0</v>
      </c>
      <c r="BE752" s="205">
        <f t="shared" si="132"/>
        <v>0</v>
      </c>
      <c r="BF752" s="205">
        <f t="shared" si="132"/>
        <v>0</v>
      </c>
      <c r="BG752" s="205">
        <f t="shared" si="132"/>
        <v>0</v>
      </c>
      <c r="BH752" s="205">
        <f t="shared" si="132"/>
        <v>67211</v>
      </c>
      <c r="BI752" s="205">
        <f t="shared" si="132"/>
        <v>0</v>
      </c>
      <c r="BJ752" s="205">
        <f t="shared" si="132"/>
        <v>141810</v>
      </c>
      <c r="BK752" s="205">
        <f t="shared" si="132"/>
        <v>2520</v>
      </c>
      <c r="BL752" s="205">
        <f t="shared" si="132"/>
        <v>0</v>
      </c>
      <c r="BM752" s="205">
        <f t="shared" si="132"/>
        <v>950000</v>
      </c>
      <c r="BN752" s="205">
        <f t="shared" si="132"/>
        <v>0</v>
      </c>
      <c r="BO752" s="205">
        <f t="shared" si="132"/>
        <v>0</v>
      </c>
      <c r="BP752" s="205">
        <f t="shared" si="132"/>
        <v>0</v>
      </c>
      <c r="BQ752" s="205">
        <f t="shared" si="132"/>
        <v>0</v>
      </c>
      <c r="BR752" s="205">
        <f t="shared" si="132"/>
        <v>178260</v>
      </c>
      <c r="BS752" s="205">
        <f t="shared" si="132"/>
        <v>0</v>
      </c>
      <c r="BT752" s="205">
        <f t="shared" si="125"/>
        <v>436687.5</v>
      </c>
      <c r="BU752" s="205">
        <f t="shared" si="125"/>
        <v>97380</v>
      </c>
      <c r="BV752" s="205">
        <f t="shared" si="125"/>
        <v>111707.5</v>
      </c>
      <c r="BW752" s="205">
        <f t="shared" si="125"/>
        <v>177960</v>
      </c>
      <c r="BX752" s="205">
        <f t="shared" si="125"/>
        <v>79185</v>
      </c>
      <c r="BY752" s="205">
        <f t="shared" si="125"/>
        <v>123980</v>
      </c>
      <c r="BZ752" s="205">
        <f t="shared" si="125"/>
        <v>115955</v>
      </c>
      <c r="CA752" s="205">
        <f t="shared" si="125"/>
        <v>166416</v>
      </c>
      <c r="CB752" s="205">
        <f t="shared" si="125"/>
        <v>0</v>
      </c>
      <c r="CC752" s="205">
        <f t="shared" si="130"/>
        <v>12842034.43</v>
      </c>
      <c r="CD752" s="101"/>
      <c r="CE752" s="101"/>
      <c r="CF752" s="101"/>
      <c r="CG752" s="101"/>
      <c r="CH752" s="101"/>
      <c r="CI752" s="101"/>
    </row>
    <row r="753" spans="1:87" s="102" customFormat="1">
      <c r="A753" s="148"/>
      <c r="B753" s="322"/>
      <c r="C753" s="306"/>
      <c r="D753" s="103"/>
      <c r="E753" s="103"/>
      <c r="F753" s="328" t="s">
        <v>1500</v>
      </c>
      <c r="G753" s="329" t="s">
        <v>1501</v>
      </c>
      <c r="H753" s="205">
        <f t="shared" si="132"/>
        <v>0</v>
      </c>
      <c r="I753" s="205">
        <f t="shared" si="132"/>
        <v>0</v>
      </c>
      <c r="J753" s="205">
        <f t="shared" si="132"/>
        <v>0</v>
      </c>
      <c r="K753" s="205">
        <f t="shared" si="132"/>
        <v>28500</v>
      </c>
      <c r="L753" s="205">
        <f t="shared" si="132"/>
        <v>0</v>
      </c>
      <c r="M753" s="205">
        <f t="shared" si="132"/>
        <v>0</v>
      </c>
      <c r="N753" s="205">
        <f t="shared" si="132"/>
        <v>0</v>
      </c>
      <c r="O753" s="205">
        <f t="shared" si="132"/>
        <v>0</v>
      </c>
      <c r="P753" s="205">
        <f t="shared" si="132"/>
        <v>6562</v>
      </c>
      <c r="Q753" s="205">
        <f t="shared" si="132"/>
        <v>0</v>
      </c>
      <c r="R753" s="205">
        <f t="shared" si="132"/>
        <v>0</v>
      </c>
      <c r="S753" s="205">
        <f t="shared" si="132"/>
        <v>0</v>
      </c>
      <c r="T753" s="205">
        <f t="shared" si="132"/>
        <v>40000</v>
      </c>
      <c r="U753" s="205">
        <f t="shared" si="132"/>
        <v>11000</v>
      </c>
      <c r="V753" s="205">
        <f t="shared" si="132"/>
        <v>0</v>
      </c>
      <c r="W753" s="205">
        <f t="shared" si="132"/>
        <v>19016.16</v>
      </c>
      <c r="X753" s="205">
        <f t="shared" si="132"/>
        <v>0</v>
      </c>
      <c r="Y753" s="205">
        <f t="shared" si="132"/>
        <v>0</v>
      </c>
      <c r="Z753" s="205">
        <f t="shared" si="132"/>
        <v>0</v>
      </c>
      <c r="AA753" s="205">
        <f t="shared" si="132"/>
        <v>0</v>
      </c>
      <c r="AB753" s="205">
        <f t="shared" si="132"/>
        <v>20500</v>
      </c>
      <c r="AC753" s="205">
        <f t="shared" si="132"/>
        <v>0</v>
      </c>
      <c r="AD753" s="205">
        <f t="shared" si="132"/>
        <v>0</v>
      </c>
      <c r="AE753" s="205">
        <f t="shared" si="132"/>
        <v>8000</v>
      </c>
      <c r="AF753" s="205">
        <f t="shared" si="132"/>
        <v>0</v>
      </c>
      <c r="AG753" s="205">
        <f t="shared" si="132"/>
        <v>0</v>
      </c>
      <c r="AH753" s="205">
        <f t="shared" si="132"/>
        <v>0</v>
      </c>
      <c r="AI753" s="205">
        <f t="shared" si="132"/>
        <v>0</v>
      </c>
      <c r="AJ753" s="205">
        <f t="shared" si="132"/>
        <v>1000</v>
      </c>
      <c r="AK753" s="205">
        <f t="shared" si="132"/>
        <v>0</v>
      </c>
      <c r="AL753" s="205">
        <f t="shared" si="132"/>
        <v>0</v>
      </c>
      <c r="AM753" s="205">
        <f t="shared" si="132"/>
        <v>0</v>
      </c>
      <c r="AN753" s="205">
        <f t="shared" si="132"/>
        <v>0</v>
      </c>
      <c r="AO753" s="205">
        <f t="shared" si="132"/>
        <v>0</v>
      </c>
      <c r="AP753" s="205">
        <f t="shared" si="132"/>
        <v>0</v>
      </c>
      <c r="AQ753" s="205">
        <f t="shared" si="132"/>
        <v>0</v>
      </c>
      <c r="AR753" s="205">
        <f t="shared" si="132"/>
        <v>0</v>
      </c>
      <c r="AS753" s="205">
        <f t="shared" si="132"/>
        <v>0</v>
      </c>
      <c r="AT753" s="205">
        <f t="shared" si="132"/>
        <v>0</v>
      </c>
      <c r="AU753" s="205">
        <f t="shared" si="132"/>
        <v>0</v>
      </c>
      <c r="AV753" s="205">
        <f t="shared" si="132"/>
        <v>0</v>
      </c>
      <c r="AW753" s="205">
        <f t="shared" si="132"/>
        <v>0</v>
      </c>
      <c r="AX753" s="205">
        <f t="shared" si="132"/>
        <v>0</v>
      </c>
      <c r="AY753" s="205">
        <f t="shared" si="132"/>
        <v>0</v>
      </c>
      <c r="AZ753" s="205">
        <f t="shared" si="132"/>
        <v>0</v>
      </c>
      <c r="BA753" s="205">
        <f t="shared" si="132"/>
        <v>0</v>
      </c>
      <c r="BB753" s="205">
        <f t="shared" si="132"/>
        <v>0</v>
      </c>
      <c r="BC753" s="205">
        <f t="shared" si="132"/>
        <v>18000</v>
      </c>
      <c r="BD753" s="205">
        <f t="shared" si="132"/>
        <v>0</v>
      </c>
      <c r="BE753" s="205">
        <f t="shared" si="132"/>
        <v>3774</v>
      </c>
      <c r="BF753" s="205">
        <f t="shared" si="132"/>
        <v>0</v>
      </c>
      <c r="BG753" s="205">
        <f t="shared" si="132"/>
        <v>0</v>
      </c>
      <c r="BH753" s="205">
        <f t="shared" si="132"/>
        <v>22500.000100000001</v>
      </c>
      <c r="BI753" s="205">
        <f t="shared" si="132"/>
        <v>0</v>
      </c>
      <c r="BJ753" s="205">
        <f t="shared" si="132"/>
        <v>7500</v>
      </c>
      <c r="BK753" s="205">
        <f t="shared" si="132"/>
        <v>0</v>
      </c>
      <c r="BL753" s="205">
        <f t="shared" si="132"/>
        <v>741</v>
      </c>
      <c r="BM753" s="205">
        <f t="shared" si="132"/>
        <v>200000</v>
      </c>
      <c r="BN753" s="205">
        <f t="shared" si="132"/>
        <v>9677382</v>
      </c>
      <c r="BO753" s="205">
        <f t="shared" si="132"/>
        <v>0</v>
      </c>
      <c r="BP753" s="205">
        <f t="shared" si="132"/>
        <v>0</v>
      </c>
      <c r="BQ753" s="205">
        <f t="shared" si="132"/>
        <v>0</v>
      </c>
      <c r="BR753" s="205">
        <f t="shared" si="132"/>
        <v>0</v>
      </c>
      <c r="BS753" s="205">
        <f t="shared" si="132"/>
        <v>0</v>
      </c>
      <c r="BT753" s="205">
        <f t="shared" si="125"/>
        <v>0</v>
      </c>
      <c r="BU753" s="205">
        <f t="shared" si="125"/>
        <v>0</v>
      </c>
      <c r="BV753" s="205">
        <f t="shared" si="125"/>
        <v>20500</v>
      </c>
      <c r="BW753" s="205">
        <f t="shared" si="125"/>
        <v>0</v>
      </c>
      <c r="BX753" s="205">
        <f t="shared" si="125"/>
        <v>0</v>
      </c>
      <c r="BY753" s="205">
        <f t="shared" si="125"/>
        <v>0</v>
      </c>
      <c r="BZ753" s="205">
        <f t="shared" si="125"/>
        <v>0</v>
      </c>
      <c r="CA753" s="205">
        <f t="shared" si="125"/>
        <v>21000</v>
      </c>
      <c r="CB753" s="205">
        <f t="shared" si="125"/>
        <v>40500</v>
      </c>
      <c r="CC753" s="205">
        <f t="shared" si="130"/>
        <v>10146475.1601</v>
      </c>
      <c r="CD753" s="101"/>
      <c r="CE753" s="101"/>
      <c r="CF753" s="101"/>
      <c r="CG753" s="101"/>
      <c r="CH753" s="101"/>
      <c r="CI753" s="101"/>
    </row>
    <row r="754" spans="1:87" s="102" customFormat="1">
      <c r="A754" s="148"/>
      <c r="B754" s="322"/>
      <c r="C754" s="306"/>
      <c r="D754" s="103"/>
      <c r="E754" s="103"/>
      <c r="F754" s="328" t="s">
        <v>1502</v>
      </c>
      <c r="G754" s="329" t="s">
        <v>1503</v>
      </c>
      <c r="H754" s="205">
        <f t="shared" si="132"/>
        <v>4498442.6100000003</v>
      </c>
      <c r="I754" s="205">
        <f t="shared" si="132"/>
        <v>0</v>
      </c>
      <c r="J754" s="205">
        <f t="shared" si="132"/>
        <v>1614123.97</v>
      </c>
      <c r="K754" s="205">
        <f t="shared" si="132"/>
        <v>0</v>
      </c>
      <c r="L754" s="205">
        <f t="shared" si="132"/>
        <v>0</v>
      </c>
      <c r="M754" s="205">
        <f t="shared" si="132"/>
        <v>0</v>
      </c>
      <c r="N754" s="205">
        <f t="shared" si="132"/>
        <v>119389238</v>
      </c>
      <c r="O754" s="205">
        <f t="shared" si="132"/>
        <v>4710842.42</v>
      </c>
      <c r="P754" s="205">
        <f t="shared" si="132"/>
        <v>0</v>
      </c>
      <c r="Q754" s="205">
        <f t="shared" si="132"/>
        <v>2600000</v>
      </c>
      <c r="R754" s="205">
        <f t="shared" si="132"/>
        <v>0</v>
      </c>
      <c r="S754" s="205">
        <f t="shared" si="132"/>
        <v>3560366.12</v>
      </c>
      <c r="T754" s="205">
        <f t="shared" si="132"/>
        <v>1618836</v>
      </c>
      <c r="U754" s="205">
        <f t="shared" si="132"/>
        <v>3970917.5</v>
      </c>
      <c r="V754" s="205">
        <f t="shared" si="132"/>
        <v>0</v>
      </c>
      <c r="W754" s="205">
        <f t="shared" si="132"/>
        <v>1994961.57</v>
      </c>
      <c r="X754" s="205">
        <f t="shared" si="132"/>
        <v>0</v>
      </c>
      <c r="Y754" s="205">
        <f t="shared" si="132"/>
        <v>0</v>
      </c>
      <c r="Z754" s="205">
        <f t="shared" si="132"/>
        <v>0</v>
      </c>
      <c r="AA754" s="205">
        <f t="shared" si="132"/>
        <v>0</v>
      </c>
      <c r="AB754" s="205">
        <f t="shared" si="132"/>
        <v>774000</v>
      </c>
      <c r="AC754" s="205">
        <f t="shared" si="132"/>
        <v>5467185.3099999996</v>
      </c>
      <c r="AD754" s="205">
        <f t="shared" si="132"/>
        <v>0</v>
      </c>
      <c r="AE754" s="205">
        <f t="shared" si="132"/>
        <v>935000</v>
      </c>
      <c r="AF754" s="205">
        <f t="shared" si="132"/>
        <v>2767000</v>
      </c>
      <c r="AG754" s="205">
        <f t="shared" si="132"/>
        <v>1194235.8600000001</v>
      </c>
      <c r="AH754" s="205">
        <f t="shared" si="132"/>
        <v>0</v>
      </c>
      <c r="AI754" s="205">
        <f t="shared" si="132"/>
        <v>0</v>
      </c>
      <c r="AJ754" s="205">
        <f t="shared" si="132"/>
        <v>0</v>
      </c>
      <c r="AK754" s="205">
        <f t="shared" si="132"/>
        <v>0</v>
      </c>
      <c r="AL754" s="205">
        <f t="shared" si="132"/>
        <v>0</v>
      </c>
      <c r="AM754" s="205">
        <f t="shared" si="132"/>
        <v>0</v>
      </c>
      <c r="AN754" s="205">
        <f t="shared" si="132"/>
        <v>0</v>
      </c>
      <c r="AO754" s="205">
        <f t="shared" si="132"/>
        <v>0</v>
      </c>
      <c r="AP754" s="205">
        <f t="shared" si="132"/>
        <v>0</v>
      </c>
      <c r="AQ754" s="205">
        <f t="shared" si="132"/>
        <v>0</v>
      </c>
      <c r="AR754" s="205">
        <f t="shared" si="132"/>
        <v>0</v>
      </c>
      <c r="AS754" s="205">
        <f t="shared" si="132"/>
        <v>0</v>
      </c>
      <c r="AT754" s="205">
        <f t="shared" si="132"/>
        <v>0</v>
      </c>
      <c r="AU754" s="205">
        <f t="shared" si="132"/>
        <v>2720565</v>
      </c>
      <c r="AV754" s="205">
        <f t="shared" si="132"/>
        <v>0</v>
      </c>
      <c r="AW754" s="205">
        <f t="shared" si="132"/>
        <v>0</v>
      </c>
      <c r="AX754" s="205">
        <f t="shared" si="132"/>
        <v>0</v>
      </c>
      <c r="AY754" s="205">
        <f t="shared" si="132"/>
        <v>0</v>
      </c>
      <c r="AZ754" s="205">
        <f t="shared" si="132"/>
        <v>0</v>
      </c>
      <c r="BA754" s="205">
        <f t="shared" si="132"/>
        <v>0</v>
      </c>
      <c r="BB754" s="205">
        <f t="shared" si="132"/>
        <v>26329026.629999999</v>
      </c>
      <c r="BC754" s="205">
        <f t="shared" si="132"/>
        <v>469602</v>
      </c>
      <c r="BD754" s="205">
        <f t="shared" si="132"/>
        <v>392100</v>
      </c>
      <c r="BE754" s="205">
        <f t="shared" si="132"/>
        <v>0</v>
      </c>
      <c r="BF754" s="205">
        <f t="shared" si="132"/>
        <v>0</v>
      </c>
      <c r="BG754" s="205">
        <f t="shared" si="132"/>
        <v>0</v>
      </c>
      <c r="BH754" s="205">
        <f t="shared" si="132"/>
        <v>676881</v>
      </c>
      <c r="BI754" s="205">
        <f t="shared" si="132"/>
        <v>0</v>
      </c>
      <c r="BJ754" s="205">
        <f t="shared" si="132"/>
        <v>0</v>
      </c>
      <c r="BK754" s="205">
        <f t="shared" si="132"/>
        <v>0</v>
      </c>
      <c r="BL754" s="205">
        <f t="shared" si="132"/>
        <v>0</v>
      </c>
      <c r="BM754" s="205">
        <f t="shared" si="132"/>
        <v>39264717.75</v>
      </c>
      <c r="BN754" s="205">
        <f t="shared" si="132"/>
        <v>0</v>
      </c>
      <c r="BO754" s="205">
        <f t="shared" si="132"/>
        <v>0</v>
      </c>
      <c r="BP754" s="205">
        <f t="shared" si="132"/>
        <v>0</v>
      </c>
      <c r="BQ754" s="205">
        <f t="shared" si="132"/>
        <v>0</v>
      </c>
      <c r="BR754" s="205">
        <f t="shared" si="132"/>
        <v>0</v>
      </c>
      <c r="BS754" s="205">
        <f t="shared" ref="BS754:CX754" si="133">BS646</f>
        <v>0</v>
      </c>
      <c r="BT754" s="205">
        <f t="shared" si="125"/>
        <v>2231250</v>
      </c>
      <c r="BU754" s="205">
        <f t="shared" si="125"/>
        <v>0</v>
      </c>
      <c r="BV754" s="205">
        <f t="shared" si="125"/>
        <v>0</v>
      </c>
      <c r="BW754" s="205">
        <f t="shared" si="125"/>
        <v>0</v>
      </c>
      <c r="BX754" s="205">
        <f t="shared" si="125"/>
        <v>0</v>
      </c>
      <c r="BY754" s="205">
        <f t="shared" si="125"/>
        <v>0</v>
      </c>
      <c r="BZ754" s="205">
        <f t="shared" si="125"/>
        <v>0</v>
      </c>
      <c r="CA754" s="205">
        <f t="shared" si="125"/>
        <v>0</v>
      </c>
      <c r="CB754" s="205">
        <f t="shared" si="125"/>
        <v>0</v>
      </c>
      <c r="CC754" s="205">
        <f t="shared" si="130"/>
        <v>227179291.74000001</v>
      </c>
      <c r="CD754" s="101"/>
      <c r="CE754" s="101"/>
      <c r="CF754" s="101"/>
      <c r="CG754" s="101"/>
      <c r="CH754" s="101"/>
      <c r="CI754" s="101"/>
    </row>
    <row r="755" spans="1:87" s="102" customFormat="1">
      <c r="A755" s="148"/>
      <c r="B755" s="322"/>
      <c r="C755" s="306"/>
      <c r="D755" s="103"/>
      <c r="E755" s="103"/>
      <c r="F755" s="328" t="s">
        <v>1504</v>
      </c>
      <c r="G755" s="329" t="s">
        <v>1505</v>
      </c>
      <c r="H755" s="205">
        <f t="shared" ref="H755:BS758" si="134">H647</f>
        <v>0</v>
      </c>
      <c r="I755" s="205">
        <f t="shared" si="134"/>
        <v>0</v>
      </c>
      <c r="J755" s="205">
        <f t="shared" si="134"/>
        <v>7038400</v>
      </c>
      <c r="K755" s="205">
        <f t="shared" si="134"/>
        <v>2498000</v>
      </c>
      <c r="L755" s="205">
        <f t="shared" si="134"/>
        <v>3250000</v>
      </c>
      <c r="M755" s="205">
        <f t="shared" si="134"/>
        <v>1232100</v>
      </c>
      <c r="N755" s="205">
        <f t="shared" si="134"/>
        <v>0</v>
      </c>
      <c r="O755" s="205">
        <f t="shared" si="134"/>
        <v>2730041.63</v>
      </c>
      <c r="P755" s="205">
        <f t="shared" si="134"/>
        <v>856500</v>
      </c>
      <c r="Q755" s="205">
        <f t="shared" si="134"/>
        <v>0</v>
      </c>
      <c r="R755" s="205">
        <f t="shared" si="134"/>
        <v>4149900</v>
      </c>
      <c r="S755" s="205">
        <f t="shared" si="134"/>
        <v>4036034</v>
      </c>
      <c r="T755" s="205">
        <f t="shared" si="134"/>
        <v>5019300</v>
      </c>
      <c r="U755" s="205">
        <f t="shared" si="134"/>
        <v>1377900</v>
      </c>
      <c r="V755" s="205">
        <f t="shared" si="134"/>
        <v>218500</v>
      </c>
      <c r="W755" s="205">
        <f t="shared" si="134"/>
        <v>0</v>
      </c>
      <c r="X755" s="205">
        <f t="shared" si="134"/>
        <v>1189100</v>
      </c>
      <c r="Y755" s="205">
        <f t="shared" si="134"/>
        <v>406387</v>
      </c>
      <c r="Z755" s="205">
        <f t="shared" si="134"/>
        <v>0</v>
      </c>
      <c r="AA755" s="205">
        <f t="shared" si="134"/>
        <v>14063208</v>
      </c>
      <c r="AB755" s="205">
        <f t="shared" si="134"/>
        <v>954800</v>
      </c>
      <c r="AC755" s="205">
        <f t="shared" si="134"/>
        <v>0</v>
      </c>
      <c r="AD755" s="205">
        <f t="shared" si="134"/>
        <v>4701300</v>
      </c>
      <c r="AE755" s="205">
        <f t="shared" si="134"/>
        <v>1626000</v>
      </c>
      <c r="AF755" s="205">
        <f t="shared" si="134"/>
        <v>4609481</v>
      </c>
      <c r="AG755" s="205">
        <f t="shared" si="134"/>
        <v>7901533</v>
      </c>
      <c r="AH755" s="205">
        <f t="shared" si="134"/>
        <v>0</v>
      </c>
      <c r="AI755" s="205">
        <f t="shared" si="134"/>
        <v>0</v>
      </c>
      <c r="AJ755" s="205">
        <f t="shared" si="134"/>
        <v>622600</v>
      </c>
      <c r="AK755" s="205">
        <f t="shared" si="134"/>
        <v>927676</v>
      </c>
      <c r="AL755" s="205">
        <f t="shared" si="134"/>
        <v>1801500</v>
      </c>
      <c r="AM755" s="205">
        <f t="shared" si="134"/>
        <v>338600</v>
      </c>
      <c r="AN755" s="205">
        <f t="shared" si="134"/>
        <v>1034800</v>
      </c>
      <c r="AO755" s="205">
        <f t="shared" si="134"/>
        <v>877400</v>
      </c>
      <c r="AP755" s="205">
        <f t="shared" si="134"/>
        <v>1902200</v>
      </c>
      <c r="AQ755" s="205">
        <f t="shared" si="134"/>
        <v>1634000</v>
      </c>
      <c r="AR755" s="205">
        <f t="shared" si="134"/>
        <v>842200</v>
      </c>
      <c r="AS755" s="205">
        <f t="shared" si="134"/>
        <v>1290700</v>
      </c>
      <c r="AT755" s="205">
        <f t="shared" si="134"/>
        <v>335000</v>
      </c>
      <c r="AU755" s="205">
        <f t="shared" si="134"/>
        <v>0</v>
      </c>
      <c r="AV755" s="205">
        <f t="shared" si="134"/>
        <v>392000</v>
      </c>
      <c r="AW755" s="205">
        <f t="shared" si="134"/>
        <v>1010600</v>
      </c>
      <c r="AX755" s="205">
        <f t="shared" si="134"/>
        <v>809900</v>
      </c>
      <c r="AY755" s="205">
        <f t="shared" si="134"/>
        <v>1762600</v>
      </c>
      <c r="AZ755" s="205">
        <f t="shared" si="134"/>
        <v>570600</v>
      </c>
      <c r="BA755" s="205">
        <f t="shared" si="134"/>
        <v>582600</v>
      </c>
      <c r="BB755" s="205">
        <f t="shared" si="134"/>
        <v>0</v>
      </c>
      <c r="BC755" s="205">
        <f t="shared" si="134"/>
        <v>838200</v>
      </c>
      <c r="BD755" s="205">
        <f t="shared" si="134"/>
        <v>1059700</v>
      </c>
      <c r="BE755" s="205">
        <f t="shared" si="134"/>
        <v>630100</v>
      </c>
      <c r="BF755" s="205">
        <f t="shared" si="134"/>
        <v>1260200</v>
      </c>
      <c r="BG755" s="205">
        <f t="shared" si="134"/>
        <v>559900</v>
      </c>
      <c r="BH755" s="205">
        <f t="shared" si="134"/>
        <v>2621400</v>
      </c>
      <c r="BI755" s="205">
        <f t="shared" si="134"/>
        <v>5368500</v>
      </c>
      <c r="BJ755" s="205">
        <f t="shared" si="134"/>
        <v>1119800</v>
      </c>
      <c r="BK755" s="205">
        <f t="shared" si="134"/>
        <v>939300</v>
      </c>
      <c r="BL755" s="205">
        <f t="shared" si="134"/>
        <v>825700</v>
      </c>
      <c r="BM755" s="205">
        <f t="shared" si="134"/>
        <v>0</v>
      </c>
      <c r="BN755" s="205">
        <f t="shared" si="134"/>
        <v>373175.08</v>
      </c>
      <c r="BO755" s="205">
        <f t="shared" si="134"/>
        <v>2773026.57</v>
      </c>
      <c r="BP755" s="205">
        <f t="shared" si="134"/>
        <v>954600</v>
      </c>
      <c r="BQ755" s="205">
        <f t="shared" si="134"/>
        <v>1368638.5</v>
      </c>
      <c r="BR755" s="205">
        <f t="shared" si="134"/>
        <v>3239100</v>
      </c>
      <c r="BS755" s="205">
        <f t="shared" si="134"/>
        <v>311500</v>
      </c>
      <c r="BT755" s="205">
        <f t="shared" ref="BT755:CB767" si="135">BT647</f>
        <v>0</v>
      </c>
      <c r="BU755" s="205">
        <f t="shared" si="135"/>
        <v>1525057</v>
      </c>
      <c r="BV755" s="205">
        <f t="shared" si="135"/>
        <v>1830900</v>
      </c>
      <c r="BW755" s="205">
        <f t="shared" si="135"/>
        <v>4137900</v>
      </c>
      <c r="BX755" s="205">
        <f t="shared" si="135"/>
        <v>3845800</v>
      </c>
      <c r="BY755" s="205">
        <f t="shared" si="135"/>
        <v>6037800</v>
      </c>
      <c r="BZ755" s="205">
        <f t="shared" si="135"/>
        <v>487300</v>
      </c>
      <c r="CA755" s="205">
        <f t="shared" si="135"/>
        <v>1966034</v>
      </c>
      <c r="CB755" s="205">
        <f t="shared" si="135"/>
        <v>892400</v>
      </c>
      <c r="CC755" s="205">
        <f t="shared" si="130"/>
        <v>129559491.77999999</v>
      </c>
      <c r="CD755" s="101"/>
      <c r="CE755" s="101"/>
      <c r="CF755" s="101"/>
      <c r="CG755" s="101"/>
      <c r="CH755" s="101"/>
      <c r="CI755" s="101"/>
    </row>
    <row r="756" spans="1:87" s="102" customFormat="1">
      <c r="A756" s="148"/>
      <c r="B756" s="322"/>
      <c r="C756" s="306"/>
      <c r="D756" s="103"/>
      <c r="E756" s="103"/>
      <c r="F756" s="328" t="s">
        <v>1506</v>
      </c>
      <c r="G756" s="329" t="s">
        <v>1507</v>
      </c>
      <c r="H756" s="205">
        <f t="shared" si="134"/>
        <v>1008600</v>
      </c>
      <c r="I756" s="205">
        <f t="shared" si="134"/>
        <v>0</v>
      </c>
      <c r="J756" s="205">
        <f t="shared" si="134"/>
        <v>451000</v>
      </c>
      <c r="K756" s="205">
        <f t="shared" si="134"/>
        <v>0</v>
      </c>
      <c r="L756" s="205">
        <f t="shared" si="134"/>
        <v>0</v>
      </c>
      <c r="M756" s="205">
        <f t="shared" si="134"/>
        <v>0</v>
      </c>
      <c r="N756" s="205">
        <f t="shared" si="134"/>
        <v>0</v>
      </c>
      <c r="O756" s="205">
        <f t="shared" si="134"/>
        <v>0</v>
      </c>
      <c r="P756" s="205">
        <f t="shared" si="134"/>
        <v>0</v>
      </c>
      <c r="Q756" s="205">
        <f t="shared" si="134"/>
        <v>0</v>
      </c>
      <c r="R756" s="205">
        <f t="shared" si="134"/>
        <v>15000</v>
      </c>
      <c r="S756" s="205">
        <f t="shared" si="134"/>
        <v>0</v>
      </c>
      <c r="T756" s="205">
        <f t="shared" si="134"/>
        <v>0</v>
      </c>
      <c r="U756" s="205">
        <f t="shared" si="134"/>
        <v>41280</v>
      </c>
      <c r="V756" s="205">
        <f t="shared" si="134"/>
        <v>0</v>
      </c>
      <c r="W756" s="205">
        <f t="shared" si="134"/>
        <v>0</v>
      </c>
      <c r="X756" s="205">
        <f t="shared" si="134"/>
        <v>0</v>
      </c>
      <c r="Y756" s="205">
        <f t="shared" si="134"/>
        <v>0</v>
      </c>
      <c r="Z756" s="205">
        <f t="shared" si="134"/>
        <v>0</v>
      </c>
      <c r="AA756" s="205">
        <f t="shared" si="134"/>
        <v>0</v>
      </c>
      <c r="AB756" s="205">
        <f t="shared" si="134"/>
        <v>0</v>
      </c>
      <c r="AC756" s="205">
        <f t="shared" si="134"/>
        <v>0</v>
      </c>
      <c r="AD756" s="205">
        <f t="shared" si="134"/>
        <v>0</v>
      </c>
      <c r="AE756" s="205">
        <f t="shared" si="134"/>
        <v>0</v>
      </c>
      <c r="AF756" s="205">
        <f t="shared" si="134"/>
        <v>0</v>
      </c>
      <c r="AG756" s="205">
        <f t="shared" si="134"/>
        <v>0</v>
      </c>
      <c r="AH756" s="205">
        <f t="shared" si="134"/>
        <v>0</v>
      </c>
      <c r="AI756" s="205">
        <f t="shared" si="134"/>
        <v>0</v>
      </c>
      <c r="AJ756" s="205">
        <f t="shared" si="134"/>
        <v>74000</v>
      </c>
      <c r="AK756" s="205">
        <f t="shared" si="134"/>
        <v>49320</v>
      </c>
      <c r="AL756" s="205">
        <f t="shared" si="134"/>
        <v>0</v>
      </c>
      <c r="AM756" s="205">
        <f t="shared" si="134"/>
        <v>0</v>
      </c>
      <c r="AN756" s="205">
        <f t="shared" si="134"/>
        <v>22500</v>
      </c>
      <c r="AO756" s="205">
        <f t="shared" si="134"/>
        <v>0</v>
      </c>
      <c r="AP756" s="205">
        <f t="shared" si="134"/>
        <v>0</v>
      </c>
      <c r="AQ756" s="205">
        <f t="shared" si="134"/>
        <v>46100</v>
      </c>
      <c r="AR756" s="205">
        <f t="shared" si="134"/>
        <v>40000</v>
      </c>
      <c r="AS756" s="205">
        <f t="shared" si="134"/>
        <v>0</v>
      </c>
      <c r="AT756" s="205">
        <f t="shared" si="134"/>
        <v>0</v>
      </c>
      <c r="AU756" s="205">
        <f t="shared" si="134"/>
        <v>10000</v>
      </c>
      <c r="AV756" s="205">
        <f t="shared" si="134"/>
        <v>0</v>
      </c>
      <c r="AW756" s="205">
        <f t="shared" si="134"/>
        <v>0</v>
      </c>
      <c r="AX756" s="205">
        <f t="shared" si="134"/>
        <v>0</v>
      </c>
      <c r="AY756" s="205">
        <f t="shared" si="134"/>
        <v>0</v>
      </c>
      <c r="AZ756" s="205">
        <f t="shared" si="134"/>
        <v>98000</v>
      </c>
      <c r="BA756" s="205">
        <f t="shared" si="134"/>
        <v>0</v>
      </c>
      <c r="BB756" s="205">
        <f t="shared" si="134"/>
        <v>0</v>
      </c>
      <c r="BC756" s="205">
        <f t="shared" si="134"/>
        <v>0</v>
      </c>
      <c r="BD756" s="205">
        <f t="shared" si="134"/>
        <v>0</v>
      </c>
      <c r="BE756" s="205">
        <f t="shared" si="134"/>
        <v>0</v>
      </c>
      <c r="BF756" s="205">
        <f t="shared" si="134"/>
        <v>1180735</v>
      </c>
      <c r="BG756" s="205">
        <f t="shared" si="134"/>
        <v>0</v>
      </c>
      <c r="BH756" s="205">
        <f t="shared" si="134"/>
        <v>6300</v>
      </c>
      <c r="BI756" s="205">
        <f t="shared" si="134"/>
        <v>0</v>
      </c>
      <c r="BJ756" s="205">
        <f t="shared" si="134"/>
        <v>66843</v>
      </c>
      <c r="BK756" s="205">
        <f t="shared" si="134"/>
        <v>0</v>
      </c>
      <c r="BL756" s="205">
        <f t="shared" si="134"/>
        <v>26600</v>
      </c>
      <c r="BM756" s="205">
        <f t="shared" si="134"/>
        <v>0</v>
      </c>
      <c r="BN756" s="205">
        <f t="shared" si="134"/>
        <v>29271.9</v>
      </c>
      <c r="BO756" s="205">
        <f t="shared" si="134"/>
        <v>95620</v>
      </c>
      <c r="BP756" s="205">
        <f t="shared" si="134"/>
        <v>0</v>
      </c>
      <c r="BQ756" s="205">
        <f t="shared" si="134"/>
        <v>0</v>
      </c>
      <c r="BR756" s="205">
        <f t="shared" si="134"/>
        <v>0</v>
      </c>
      <c r="BS756" s="205">
        <f t="shared" si="134"/>
        <v>0</v>
      </c>
      <c r="BT756" s="205">
        <f t="shared" si="135"/>
        <v>108375</v>
      </c>
      <c r="BU756" s="205">
        <f t="shared" si="135"/>
        <v>0</v>
      </c>
      <c r="BV756" s="205">
        <f t="shared" si="135"/>
        <v>0</v>
      </c>
      <c r="BW756" s="205">
        <f t="shared" si="135"/>
        <v>0</v>
      </c>
      <c r="BX756" s="205">
        <f t="shared" si="135"/>
        <v>230090</v>
      </c>
      <c r="BY756" s="205">
        <f t="shared" si="135"/>
        <v>0</v>
      </c>
      <c r="BZ756" s="205">
        <f t="shared" si="135"/>
        <v>0</v>
      </c>
      <c r="CA756" s="205">
        <f t="shared" si="135"/>
        <v>0</v>
      </c>
      <c r="CB756" s="205">
        <f t="shared" si="135"/>
        <v>0</v>
      </c>
      <c r="CC756" s="205">
        <f t="shared" si="130"/>
        <v>3599634.9</v>
      </c>
      <c r="CD756" s="101"/>
      <c r="CE756" s="101"/>
      <c r="CF756" s="101"/>
      <c r="CG756" s="101"/>
      <c r="CH756" s="101"/>
      <c r="CI756" s="101"/>
    </row>
    <row r="757" spans="1:87" s="102" customFormat="1">
      <c r="A757" s="148"/>
      <c r="B757" s="322"/>
      <c r="C757" s="306"/>
      <c r="D757" s="103"/>
      <c r="E757" s="103"/>
      <c r="F757" s="328" t="s">
        <v>1508</v>
      </c>
      <c r="G757" s="329" t="s">
        <v>1471</v>
      </c>
      <c r="H757" s="205">
        <f t="shared" si="134"/>
        <v>0</v>
      </c>
      <c r="I757" s="205">
        <f t="shared" si="134"/>
        <v>0</v>
      </c>
      <c r="J757" s="205">
        <f t="shared" si="134"/>
        <v>1323700</v>
      </c>
      <c r="K757" s="205">
        <f t="shared" si="134"/>
        <v>372072.58</v>
      </c>
      <c r="L757" s="205">
        <f t="shared" si="134"/>
        <v>377640.69</v>
      </c>
      <c r="M757" s="205">
        <f t="shared" si="134"/>
        <v>159266.85999999999</v>
      </c>
      <c r="N757" s="205">
        <f t="shared" si="134"/>
        <v>4470275.59</v>
      </c>
      <c r="O757" s="205">
        <f t="shared" si="134"/>
        <v>60000</v>
      </c>
      <c r="P757" s="205">
        <f t="shared" si="134"/>
        <v>767286</v>
      </c>
      <c r="Q757" s="205">
        <f t="shared" si="134"/>
        <v>1520000</v>
      </c>
      <c r="R757" s="205">
        <f t="shared" si="134"/>
        <v>378966.14</v>
      </c>
      <c r="S757" s="205">
        <f t="shared" si="134"/>
        <v>1002438.77</v>
      </c>
      <c r="T757" s="205">
        <f t="shared" si="134"/>
        <v>1210770.1100000001</v>
      </c>
      <c r="U757" s="205">
        <f t="shared" si="134"/>
        <v>2042519.1</v>
      </c>
      <c r="V757" s="205">
        <f t="shared" si="134"/>
        <v>116178.88</v>
      </c>
      <c r="W757" s="205">
        <f t="shared" si="134"/>
        <v>782616.86</v>
      </c>
      <c r="X757" s="205">
        <f t="shared" si="134"/>
        <v>951572.69</v>
      </c>
      <c r="Y757" s="205">
        <f t="shared" si="134"/>
        <v>254540.43</v>
      </c>
      <c r="Z757" s="205">
        <f t="shared" si="134"/>
        <v>0</v>
      </c>
      <c r="AA757" s="205">
        <f t="shared" si="134"/>
        <v>3573635.18</v>
      </c>
      <c r="AB757" s="205">
        <f t="shared" si="134"/>
        <v>2348.12</v>
      </c>
      <c r="AC757" s="205">
        <f t="shared" si="134"/>
        <v>14927.11</v>
      </c>
      <c r="AD757" s="205">
        <f t="shared" si="134"/>
        <v>236417.41</v>
      </c>
      <c r="AE757" s="205">
        <f t="shared" si="134"/>
        <v>864689.44</v>
      </c>
      <c r="AF757" s="205">
        <f t="shared" si="134"/>
        <v>385681.9</v>
      </c>
      <c r="AG757" s="205">
        <f t="shared" si="134"/>
        <v>778400.19</v>
      </c>
      <c r="AH757" s="205">
        <f t="shared" si="134"/>
        <v>0</v>
      </c>
      <c r="AI757" s="205">
        <f t="shared" si="134"/>
        <v>536248.31999999995</v>
      </c>
      <c r="AJ757" s="205">
        <f t="shared" si="134"/>
        <v>210639.3</v>
      </c>
      <c r="AK757" s="205">
        <f t="shared" si="134"/>
        <v>252345.39</v>
      </c>
      <c r="AL757" s="205">
        <f t="shared" si="134"/>
        <v>300984.12</v>
      </c>
      <c r="AM757" s="205">
        <f t="shared" si="134"/>
        <v>4380.58</v>
      </c>
      <c r="AN757" s="205">
        <f t="shared" si="134"/>
        <v>477394.75</v>
      </c>
      <c r="AO757" s="205">
        <f t="shared" si="134"/>
        <v>459271.36</v>
      </c>
      <c r="AP757" s="205">
        <f t="shared" si="134"/>
        <v>177219.29</v>
      </c>
      <c r="AQ757" s="205">
        <f t="shared" si="134"/>
        <v>29296.82</v>
      </c>
      <c r="AR757" s="205">
        <f t="shared" si="134"/>
        <v>197602.58</v>
      </c>
      <c r="AS757" s="205">
        <f t="shared" si="134"/>
        <v>605084.43999999994</v>
      </c>
      <c r="AT757" s="205">
        <f t="shared" si="134"/>
        <v>173824.73</v>
      </c>
      <c r="AU757" s="205">
        <f t="shared" si="134"/>
        <v>1647435.72</v>
      </c>
      <c r="AV757" s="205">
        <f t="shared" si="134"/>
        <v>105500</v>
      </c>
      <c r="AW757" s="205">
        <f t="shared" si="134"/>
        <v>5688.13</v>
      </c>
      <c r="AX757" s="205">
        <f t="shared" si="134"/>
        <v>210086.95</v>
      </c>
      <c r="AY757" s="205">
        <f t="shared" si="134"/>
        <v>454032.5</v>
      </c>
      <c r="AZ757" s="205">
        <f t="shared" si="134"/>
        <v>113141.08</v>
      </c>
      <c r="BA757" s="205">
        <f t="shared" si="134"/>
        <v>113140.3</v>
      </c>
      <c r="BB757" s="205">
        <f t="shared" si="134"/>
        <v>3564515.39</v>
      </c>
      <c r="BC757" s="205">
        <f t="shared" si="134"/>
        <v>391079.57</v>
      </c>
      <c r="BD757" s="205">
        <f t="shared" si="134"/>
        <v>452701.1</v>
      </c>
      <c r="BE757" s="205">
        <f t="shared" si="134"/>
        <v>324459.40999999997</v>
      </c>
      <c r="BF757" s="205">
        <f t="shared" si="134"/>
        <v>0</v>
      </c>
      <c r="BG757" s="205">
        <f t="shared" si="134"/>
        <v>0</v>
      </c>
      <c r="BH757" s="205">
        <f t="shared" si="134"/>
        <v>1110958.1198</v>
      </c>
      <c r="BI757" s="205">
        <f t="shared" si="134"/>
        <v>996914.66</v>
      </c>
      <c r="BJ757" s="205">
        <f t="shared" si="134"/>
        <v>442647.61</v>
      </c>
      <c r="BK757" s="205">
        <f t="shared" si="134"/>
        <v>175142.82</v>
      </c>
      <c r="BL757" s="205">
        <f t="shared" si="134"/>
        <v>0</v>
      </c>
      <c r="BM757" s="205">
        <f t="shared" si="134"/>
        <v>0</v>
      </c>
      <c r="BN757" s="205">
        <f t="shared" si="134"/>
        <v>1433130.42</v>
      </c>
      <c r="BO757" s="205">
        <f t="shared" si="134"/>
        <v>0</v>
      </c>
      <c r="BP757" s="205">
        <f t="shared" si="134"/>
        <v>14681.52</v>
      </c>
      <c r="BQ757" s="205">
        <f t="shared" si="134"/>
        <v>203697.13</v>
      </c>
      <c r="BR757" s="205">
        <f t="shared" si="134"/>
        <v>382953.44</v>
      </c>
      <c r="BS757" s="205">
        <f t="shared" si="134"/>
        <v>198095.58</v>
      </c>
      <c r="BT757" s="205">
        <f t="shared" si="135"/>
        <v>2190842.25</v>
      </c>
      <c r="BU757" s="205">
        <f t="shared" si="135"/>
        <v>3782.47</v>
      </c>
      <c r="BV757" s="205">
        <f t="shared" si="135"/>
        <v>196665.41</v>
      </c>
      <c r="BW757" s="205">
        <f t="shared" si="135"/>
        <v>352085.92</v>
      </c>
      <c r="BX757" s="205">
        <f t="shared" si="135"/>
        <v>435148.6</v>
      </c>
      <c r="BY757" s="205">
        <f t="shared" si="135"/>
        <v>2425927.36</v>
      </c>
      <c r="BZ757" s="205">
        <f t="shared" si="135"/>
        <v>309829.27</v>
      </c>
      <c r="CA757" s="205">
        <f t="shared" si="135"/>
        <v>2617.2199999999998</v>
      </c>
      <c r="CB757" s="205">
        <f t="shared" si="135"/>
        <v>204970.29</v>
      </c>
      <c r="CC757" s="205">
        <f t="shared" si="130"/>
        <v>43532105.969799995</v>
      </c>
      <c r="CD757" s="101"/>
      <c r="CE757" s="101"/>
      <c r="CF757" s="101"/>
      <c r="CG757" s="101"/>
      <c r="CH757" s="101"/>
      <c r="CI757" s="101"/>
    </row>
    <row r="758" spans="1:87" s="102" customFormat="1">
      <c r="A758" s="148"/>
      <c r="B758" s="322"/>
      <c r="C758" s="306"/>
      <c r="D758" s="103"/>
      <c r="E758" s="103"/>
      <c r="F758" s="328" t="s">
        <v>1509</v>
      </c>
      <c r="G758" s="329" t="s">
        <v>1510</v>
      </c>
      <c r="H758" s="205">
        <f t="shared" si="134"/>
        <v>0</v>
      </c>
      <c r="I758" s="205">
        <f t="shared" si="134"/>
        <v>0</v>
      </c>
      <c r="J758" s="205">
        <f t="shared" si="134"/>
        <v>0</v>
      </c>
      <c r="K758" s="205">
        <f t="shared" si="134"/>
        <v>0</v>
      </c>
      <c r="L758" s="205">
        <f t="shared" si="134"/>
        <v>0</v>
      </c>
      <c r="M758" s="205">
        <f t="shared" si="134"/>
        <v>0</v>
      </c>
      <c r="N758" s="205">
        <f t="shared" si="134"/>
        <v>0</v>
      </c>
      <c r="O758" s="205">
        <f t="shared" si="134"/>
        <v>0</v>
      </c>
      <c r="P758" s="205">
        <f t="shared" si="134"/>
        <v>0</v>
      </c>
      <c r="Q758" s="205">
        <f t="shared" si="134"/>
        <v>8300</v>
      </c>
      <c r="R758" s="205">
        <f t="shared" si="134"/>
        <v>0</v>
      </c>
      <c r="S758" s="205">
        <f t="shared" si="134"/>
        <v>0</v>
      </c>
      <c r="T758" s="205">
        <f t="shared" si="134"/>
        <v>0</v>
      </c>
      <c r="U758" s="205">
        <f t="shared" si="134"/>
        <v>0</v>
      </c>
      <c r="V758" s="205">
        <f t="shared" si="134"/>
        <v>0</v>
      </c>
      <c r="W758" s="205">
        <f t="shared" si="134"/>
        <v>0</v>
      </c>
      <c r="X758" s="205">
        <f t="shared" si="134"/>
        <v>0</v>
      </c>
      <c r="Y758" s="205">
        <f t="shared" si="134"/>
        <v>0</v>
      </c>
      <c r="Z758" s="205">
        <f t="shared" si="134"/>
        <v>0</v>
      </c>
      <c r="AA758" s="205">
        <f t="shared" si="134"/>
        <v>30745.9</v>
      </c>
      <c r="AB758" s="205">
        <f t="shared" si="134"/>
        <v>0</v>
      </c>
      <c r="AC758" s="205">
        <f t="shared" si="134"/>
        <v>0</v>
      </c>
      <c r="AD758" s="205">
        <f t="shared" si="134"/>
        <v>121613</v>
      </c>
      <c r="AE758" s="205">
        <f t="shared" si="134"/>
        <v>0</v>
      </c>
      <c r="AF758" s="205">
        <f t="shared" si="134"/>
        <v>0</v>
      </c>
      <c r="AG758" s="205">
        <f t="shared" si="134"/>
        <v>4800</v>
      </c>
      <c r="AH758" s="205">
        <f t="shared" si="134"/>
        <v>0</v>
      </c>
      <c r="AI758" s="205">
        <f t="shared" si="134"/>
        <v>0</v>
      </c>
      <c r="AJ758" s="205">
        <f t="shared" si="134"/>
        <v>0</v>
      </c>
      <c r="AK758" s="205">
        <f t="shared" si="134"/>
        <v>0</v>
      </c>
      <c r="AL758" s="205">
        <f t="shared" si="134"/>
        <v>0</v>
      </c>
      <c r="AM758" s="205">
        <f t="shared" si="134"/>
        <v>0</v>
      </c>
      <c r="AN758" s="205">
        <f t="shared" si="134"/>
        <v>0</v>
      </c>
      <c r="AO758" s="205">
        <f t="shared" si="134"/>
        <v>0</v>
      </c>
      <c r="AP758" s="205">
        <f t="shared" si="134"/>
        <v>46220</v>
      </c>
      <c r="AQ758" s="205">
        <f t="shared" si="134"/>
        <v>5900</v>
      </c>
      <c r="AR758" s="205">
        <f t="shared" si="134"/>
        <v>0</v>
      </c>
      <c r="AS758" s="205">
        <f t="shared" si="134"/>
        <v>201687</v>
      </c>
      <c r="AT758" s="205">
        <f t="shared" si="134"/>
        <v>0</v>
      </c>
      <c r="AU758" s="205">
        <f t="shared" si="134"/>
        <v>0</v>
      </c>
      <c r="AV758" s="205">
        <f t="shared" si="134"/>
        <v>0</v>
      </c>
      <c r="AW758" s="205">
        <f t="shared" si="134"/>
        <v>144650</v>
      </c>
      <c r="AX758" s="205">
        <f t="shared" si="134"/>
        <v>2540</v>
      </c>
      <c r="AY758" s="205">
        <f t="shared" si="134"/>
        <v>169100</v>
      </c>
      <c r="AZ758" s="205">
        <f t="shared" si="134"/>
        <v>0</v>
      </c>
      <c r="BA758" s="205">
        <f t="shared" si="134"/>
        <v>97856</v>
      </c>
      <c r="BB758" s="205">
        <f t="shared" si="134"/>
        <v>0</v>
      </c>
      <c r="BC758" s="205">
        <f t="shared" si="134"/>
        <v>0</v>
      </c>
      <c r="BD758" s="205">
        <f t="shared" si="134"/>
        <v>0</v>
      </c>
      <c r="BE758" s="205">
        <f t="shared" si="134"/>
        <v>0</v>
      </c>
      <c r="BF758" s="205">
        <f t="shared" si="134"/>
        <v>0</v>
      </c>
      <c r="BG758" s="205">
        <f t="shared" si="134"/>
        <v>0</v>
      </c>
      <c r="BH758" s="205">
        <f t="shared" si="134"/>
        <v>0</v>
      </c>
      <c r="BI758" s="205">
        <f t="shared" si="134"/>
        <v>0</v>
      </c>
      <c r="BJ758" s="205">
        <f t="shared" si="134"/>
        <v>0</v>
      </c>
      <c r="BK758" s="205">
        <f t="shared" si="134"/>
        <v>0</v>
      </c>
      <c r="BL758" s="205">
        <f t="shared" si="134"/>
        <v>0</v>
      </c>
      <c r="BM758" s="205">
        <f t="shared" si="134"/>
        <v>21372.25</v>
      </c>
      <c r="BN758" s="205">
        <f t="shared" si="134"/>
        <v>5349.3</v>
      </c>
      <c r="BO758" s="205">
        <f t="shared" si="134"/>
        <v>0</v>
      </c>
      <c r="BP758" s="205">
        <f t="shared" si="134"/>
        <v>144695.56</v>
      </c>
      <c r="BQ758" s="205">
        <f t="shared" si="134"/>
        <v>181313.68</v>
      </c>
      <c r="BR758" s="205">
        <f t="shared" si="134"/>
        <v>0</v>
      </c>
      <c r="BS758" s="205">
        <f t="shared" ref="BS758:CX758" si="136">BS650</f>
        <v>78500</v>
      </c>
      <c r="BT758" s="205">
        <f t="shared" si="135"/>
        <v>0</v>
      </c>
      <c r="BU758" s="205">
        <f t="shared" si="135"/>
        <v>15522.48</v>
      </c>
      <c r="BV758" s="205">
        <f t="shared" si="135"/>
        <v>0</v>
      </c>
      <c r="BW758" s="205">
        <f t="shared" si="135"/>
        <v>0</v>
      </c>
      <c r="BX758" s="205">
        <f t="shared" si="135"/>
        <v>9610</v>
      </c>
      <c r="BY758" s="205">
        <f t="shared" si="135"/>
        <v>82600</v>
      </c>
      <c r="BZ758" s="205">
        <f t="shared" si="135"/>
        <v>0</v>
      </c>
      <c r="CA758" s="205">
        <f t="shared" si="135"/>
        <v>0</v>
      </c>
      <c r="CB758" s="205">
        <f t="shared" si="135"/>
        <v>6400</v>
      </c>
      <c r="CC758" s="205">
        <f t="shared" si="130"/>
        <v>1378775.17</v>
      </c>
      <c r="CD758" s="101"/>
      <c r="CE758" s="101"/>
      <c r="CF758" s="101"/>
      <c r="CG758" s="101"/>
      <c r="CH758" s="101"/>
      <c r="CI758" s="101"/>
    </row>
    <row r="759" spans="1:87" s="102" customFormat="1">
      <c r="A759" s="148"/>
      <c r="B759" s="322"/>
      <c r="C759" s="306"/>
      <c r="D759" s="103"/>
      <c r="E759" s="103"/>
      <c r="F759" s="328" t="s">
        <v>1511</v>
      </c>
      <c r="G759" s="329" t="s">
        <v>1512</v>
      </c>
      <c r="H759" s="205">
        <f t="shared" ref="H759:BS762" si="137">H651</f>
        <v>0</v>
      </c>
      <c r="I759" s="205">
        <f t="shared" si="137"/>
        <v>0</v>
      </c>
      <c r="J759" s="205">
        <f t="shared" si="137"/>
        <v>1009000</v>
      </c>
      <c r="K759" s="205">
        <f t="shared" si="137"/>
        <v>0</v>
      </c>
      <c r="L759" s="205">
        <f t="shared" si="137"/>
        <v>0</v>
      </c>
      <c r="M759" s="205">
        <f t="shared" si="137"/>
        <v>0</v>
      </c>
      <c r="N759" s="205">
        <f t="shared" si="137"/>
        <v>0</v>
      </c>
      <c r="O759" s="205">
        <f t="shared" si="137"/>
        <v>0</v>
      </c>
      <c r="P759" s="205">
        <f t="shared" si="137"/>
        <v>0</v>
      </c>
      <c r="Q759" s="205">
        <f t="shared" si="137"/>
        <v>2849500</v>
      </c>
      <c r="R759" s="205">
        <f t="shared" si="137"/>
        <v>0</v>
      </c>
      <c r="S759" s="205">
        <f t="shared" si="137"/>
        <v>0</v>
      </c>
      <c r="T759" s="205">
        <f t="shared" si="137"/>
        <v>0</v>
      </c>
      <c r="U759" s="205">
        <f t="shared" si="137"/>
        <v>0</v>
      </c>
      <c r="V759" s="205">
        <f t="shared" si="137"/>
        <v>0</v>
      </c>
      <c r="W759" s="205">
        <f t="shared" si="137"/>
        <v>0</v>
      </c>
      <c r="X759" s="205">
        <f t="shared" si="137"/>
        <v>0</v>
      </c>
      <c r="Y759" s="205">
        <f t="shared" si="137"/>
        <v>0</v>
      </c>
      <c r="Z759" s="205">
        <f t="shared" si="137"/>
        <v>0</v>
      </c>
      <c r="AA759" s="205">
        <f t="shared" si="137"/>
        <v>0</v>
      </c>
      <c r="AB759" s="205">
        <f t="shared" si="137"/>
        <v>0</v>
      </c>
      <c r="AC759" s="205">
        <f t="shared" si="137"/>
        <v>0</v>
      </c>
      <c r="AD759" s="205">
        <f t="shared" si="137"/>
        <v>0</v>
      </c>
      <c r="AE759" s="205">
        <f t="shared" si="137"/>
        <v>34569.800000000003</v>
      </c>
      <c r="AF759" s="205">
        <f t="shared" si="137"/>
        <v>0</v>
      </c>
      <c r="AG759" s="205">
        <f t="shared" si="137"/>
        <v>0</v>
      </c>
      <c r="AH759" s="205">
        <f t="shared" si="137"/>
        <v>13082</v>
      </c>
      <c r="AI759" s="205">
        <f t="shared" si="137"/>
        <v>170500</v>
      </c>
      <c r="AJ759" s="205">
        <f t="shared" si="137"/>
        <v>0</v>
      </c>
      <c r="AK759" s="205">
        <f t="shared" si="137"/>
        <v>54000</v>
      </c>
      <c r="AL759" s="205">
        <f t="shared" si="137"/>
        <v>91530</v>
      </c>
      <c r="AM759" s="205">
        <f t="shared" si="137"/>
        <v>39000</v>
      </c>
      <c r="AN759" s="205">
        <f t="shared" si="137"/>
        <v>100000</v>
      </c>
      <c r="AO759" s="205">
        <f t="shared" si="137"/>
        <v>210000</v>
      </c>
      <c r="AP759" s="205">
        <f t="shared" si="137"/>
        <v>129500</v>
      </c>
      <c r="AQ759" s="205">
        <f t="shared" si="137"/>
        <v>61500</v>
      </c>
      <c r="AR759" s="205">
        <f t="shared" si="137"/>
        <v>333000</v>
      </c>
      <c r="AS759" s="205">
        <f t="shared" si="137"/>
        <v>89500</v>
      </c>
      <c r="AT759" s="205">
        <f t="shared" si="137"/>
        <v>104500</v>
      </c>
      <c r="AU759" s="205">
        <f t="shared" si="137"/>
        <v>0</v>
      </c>
      <c r="AV759" s="205">
        <f t="shared" si="137"/>
        <v>0</v>
      </c>
      <c r="AW759" s="205">
        <f t="shared" si="137"/>
        <v>0</v>
      </c>
      <c r="AX759" s="205">
        <f t="shared" si="137"/>
        <v>0</v>
      </c>
      <c r="AY759" s="205">
        <f t="shared" si="137"/>
        <v>0</v>
      </c>
      <c r="AZ759" s="205">
        <f t="shared" si="137"/>
        <v>0</v>
      </c>
      <c r="BA759" s="205">
        <f t="shared" si="137"/>
        <v>1000</v>
      </c>
      <c r="BB759" s="205">
        <f t="shared" si="137"/>
        <v>0</v>
      </c>
      <c r="BC759" s="205">
        <f t="shared" si="137"/>
        <v>0</v>
      </c>
      <c r="BD759" s="205">
        <f t="shared" si="137"/>
        <v>0</v>
      </c>
      <c r="BE759" s="205">
        <f t="shared" si="137"/>
        <v>0</v>
      </c>
      <c r="BF759" s="205">
        <f t="shared" si="137"/>
        <v>334382</v>
      </c>
      <c r="BG759" s="205">
        <f t="shared" si="137"/>
        <v>0</v>
      </c>
      <c r="BH759" s="205">
        <f t="shared" si="137"/>
        <v>0</v>
      </c>
      <c r="BI759" s="205">
        <f t="shared" si="137"/>
        <v>0</v>
      </c>
      <c r="BJ759" s="205">
        <f t="shared" si="137"/>
        <v>0</v>
      </c>
      <c r="BK759" s="205">
        <f t="shared" si="137"/>
        <v>0</v>
      </c>
      <c r="BL759" s="205">
        <f t="shared" si="137"/>
        <v>0</v>
      </c>
      <c r="BM759" s="205">
        <f t="shared" si="137"/>
        <v>0</v>
      </c>
      <c r="BN759" s="205">
        <f t="shared" si="137"/>
        <v>0</v>
      </c>
      <c r="BO759" s="205">
        <f t="shared" si="137"/>
        <v>0</v>
      </c>
      <c r="BP759" s="205">
        <f t="shared" si="137"/>
        <v>0</v>
      </c>
      <c r="BQ759" s="205">
        <f t="shared" si="137"/>
        <v>0</v>
      </c>
      <c r="BR759" s="205">
        <f t="shared" si="137"/>
        <v>0</v>
      </c>
      <c r="BS759" s="205">
        <f t="shared" si="137"/>
        <v>0</v>
      </c>
      <c r="BT759" s="205">
        <f t="shared" si="135"/>
        <v>0</v>
      </c>
      <c r="BU759" s="205">
        <f t="shared" si="135"/>
        <v>0</v>
      </c>
      <c r="BV759" s="205">
        <f t="shared" si="135"/>
        <v>0</v>
      </c>
      <c r="BW759" s="205">
        <f t="shared" si="135"/>
        <v>0</v>
      </c>
      <c r="BX759" s="205">
        <f t="shared" si="135"/>
        <v>0</v>
      </c>
      <c r="BY759" s="205">
        <f t="shared" si="135"/>
        <v>0</v>
      </c>
      <c r="BZ759" s="205">
        <f t="shared" si="135"/>
        <v>0</v>
      </c>
      <c r="CA759" s="205">
        <f t="shared" si="135"/>
        <v>0</v>
      </c>
      <c r="CB759" s="205">
        <f t="shared" si="135"/>
        <v>0</v>
      </c>
      <c r="CC759" s="205">
        <f t="shared" si="130"/>
        <v>5624563.7999999998</v>
      </c>
      <c r="CD759" s="101"/>
      <c r="CE759" s="101"/>
      <c r="CF759" s="101"/>
      <c r="CG759" s="101"/>
      <c r="CH759" s="101"/>
      <c r="CI759" s="101"/>
    </row>
    <row r="760" spans="1:87" s="102" customFormat="1">
      <c r="A760" s="148"/>
      <c r="B760" s="322"/>
      <c r="C760" s="306"/>
      <c r="D760" s="103"/>
      <c r="E760" s="103"/>
      <c r="F760" s="328" t="s">
        <v>1513</v>
      </c>
      <c r="G760" s="329" t="s">
        <v>1514</v>
      </c>
      <c r="H760" s="205">
        <f t="shared" si="137"/>
        <v>3892586.08</v>
      </c>
      <c r="I760" s="205">
        <f t="shared" si="137"/>
        <v>1137928.77</v>
      </c>
      <c r="J760" s="205">
        <f t="shared" si="137"/>
        <v>11600044.57</v>
      </c>
      <c r="K760" s="205">
        <f t="shared" si="137"/>
        <v>693436.34</v>
      </c>
      <c r="L760" s="205">
        <f t="shared" si="137"/>
        <v>2746730</v>
      </c>
      <c r="M760" s="205">
        <f t="shared" si="137"/>
        <v>0</v>
      </c>
      <c r="N760" s="205">
        <f t="shared" si="137"/>
        <v>29941757.43</v>
      </c>
      <c r="O760" s="205">
        <f t="shared" si="137"/>
        <v>7201246.3300000001</v>
      </c>
      <c r="P760" s="205">
        <f t="shared" si="137"/>
        <v>3766177.15</v>
      </c>
      <c r="Q760" s="205">
        <f t="shared" si="137"/>
        <v>29828984.260000002</v>
      </c>
      <c r="R760" s="205">
        <f t="shared" si="137"/>
        <v>3560324</v>
      </c>
      <c r="S760" s="205">
        <f t="shared" si="137"/>
        <v>546720.22</v>
      </c>
      <c r="T760" s="205">
        <f t="shared" si="137"/>
        <v>2952450.45</v>
      </c>
      <c r="U760" s="205">
        <f t="shared" si="137"/>
        <v>23558174</v>
      </c>
      <c r="V760" s="205">
        <f t="shared" si="137"/>
        <v>541582</v>
      </c>
      <c r="W760" s="205">
        <f t="shared" si="137"/>
        <v>13213182.460000001</v>
      </c>
      <c r="X760" s="205">
        <f t="shared" si="137"/>
        <v>4492626.93</v>
      </c>
      <c r="Y760" s="205">
        <f t="shared" si="137"/>
        <v>798899.15</v>
      </c>
      <c r="Z760" s="205">
        <f t="shared" si="137"/>
        <v>16982111.010000002</v>
      </c>
      <c r="AA760" s="205">
        <f t="shared" si="137"/>
        <v>2370727.83</v>
      </c>
      <c r="AB760" s="205">
        <f t="shared" si="137"/>
        <v>738771.65</v>
      </c>
      <c r="AC760" s="205">
        <f t="shared" si="137"/>
        <v>3014279.08</v>
      </c>
      <c r="AD760" s="205">
        <f t="shared" si="137"/>
        <v>3719890.61</v>
      </c>
      <c r="AE760" s="205">
        <f t="shared" si="137"/>
        <v>1383881.48</v>
      </c>
      <c r="AF760" s="205">
        <f t="shared" si="137"/>
        <v>3694775.75</v>
      </c>
      <c r="AG760" s="205">
        <f t="shared" si="137"/>
        <v>843569.15</v>
      </c>
      <c r="AH760" s="205">
        <f t="shared" si="137"/>
        <v>1219747</v>
      </c>
      <c r="AI760" s="205">
        <f t="shared" si="137"/>
        <v>0</v>
      </c>
      <c r="AJ760" s="205">
        <f t="shared" si="137"/>
        <v>99000</v>
      </c>
      <c r="AK760" s="205">
        <f t="shared" si="137"/>
        <v>0</v>
      </c>
      <c r="AL760" s="205">
        <f t="shared" si="137"/>
        <v>0</v>
      </c>
      <c r="AM760" s="205">
        <f t="shared" si="137"/>
        <v>0</v>
      </c>
      <c r="AN760" s="205">
        <f t="shared" si="137"/>
        <v>0</v>
      </c>
      <c r="AO760" s="205">
        <f t="shared" si="137"/>
        <v>0</v>
      </c>
      <c r="AP760" s="205">
        <f t="shared" si="137"/>
        <v>0</v>
      </c>
      <c r="AQ760" s="205">
        <f t="shared" si="137"/>
        <v>0</v>
      </c>
      <c r="AR760" s="205">
        <f t="shared" si="137"/>
        <v>0</v>
      </c>
      <c r="AS760" s="205">
        <f t="shared" si="137"/>
        <v>0</v>
      </c>
      <c r="AT760" s="205">
        <f t="shared" si="137"/>
        <v>0</v>
      </c>
      <c r="AU760" s="205">
        <f t="shared" si="137"/>
        <v>7331900.3600000003</v>
      </c>
      <c r="AV760" s="205">
        <f t="shared" si="137"/>
        <v>642159.11</v>
      </c>
      <c r="AW760" s="205">
        <f t="shared" si="137"/>
        <v>3934620</v>
      </c>
      <c r="AX760" s="205">
        <f t="shared" si="137"/>
        <v>2183716</v>
      </c>
      <c r="AY760" s="205">
        <f t="shared" si="137"/>
        <v>2350507.25</v>
      </c>
      <c r="AZ760" s="205">
        <f t="shared" si="137"/>
        <v>223129.02</v>
      </c>
      <c r="BA760" s="205">
        <f t="shared" si="137"/>
        <v>671570.05</v>
      </c>
      <c r="BB760" s="205">
        <f t="shared" si="137"/>
        <v>1184608.3799999999</v>
      </c>
      <c r="BC760" s="205">
        <f t="shared" si="137"/>
        <v>1181459</v>
      </c>
      <c r="BD760" s="205">
        <f t="shared" si="137"/>
        <v>1442857.02</v>
      </c>
      <c r="BE760" s="205">
        <f t="shared" si="137"/>
        <v>198719</v>
      </c>
      <c r="BF760" s="205">
        <f t="shared" si="137"/>
        <v>7052992.04</v>
      </c>
      <c r="BG760" s="205">
        <f t="shared" si="137"/>
        <v>429777</v>
      </c>
      <c r="BH760" s="205">
        <f t="shared" si="137"/>
        <v>3978684.38</v>
      </c>
      <c r="BI760" s="205">
        <f t="shared" si="137"/>
        <v>3243501</v>
      </c>
      <c r="BJ760" s="205">
        <f t="shared" si="137"/>
        <v>926508.47</v>
      </c>
      <c r="BK760" s="205">
        <f t="shared" si="137"/>
        <v>131491.60999999999</v>
      </c>
      <c r="BL760" s="205">
        <f t="shared" si="137"/>
        <v>90674</v>
      </c>
      <c r="BM760" s="205">
        <f t="shared" si="137"/>
        <v>3192504.52</v>
      </c>
      <c r="BN760" s="205">
        <f t="shared" si="137"/>
        <v>1807763.5</v>
      </c>
      <c r="BO760" s="205">
        <f t="shared" si="137"/>
        <v>211538</v>
      </c>
      <c r="BP760" s="205">
        <f t="shared" si="137"/>
        <v>197758.58</v>
      </c>
      <c r="BQ760" s="205">
        <f t="shared" si="137"/>
        <v>249566.5</v>
      </c>
      <c r="BR760" s="205">
        <f t="shared" si="137"/>
        <v>1298055.1399999999</v>
      </c>
      <c r="BS760" s="205">
        <f t="shared" si="137"/>
        <v>503933</v>
      </c>
      <c r="BT760" s="205">
        <f t="shared" si="135"/>
        <v>0</v>
      </c>
      <c r="BU760" s="205">
        <f t="shared" si="135"/>
        <v>3082268.69</v>
      </c>
      <c r="BV760" s="205">
        <f t="shared" si="135"/>
        <v>2044460.94</v>
      </c>
      <c r="BW760" s="205">
        <f t="shared" si="135"/>
        <v>196379.23</v>
      </c>
      <c r="BX760" s="205">
        <f t="shared" si="135"/>
        <v>1229634.21</v>
      </c>
      <c r="BY760" s="205">
        <f t="shared" si="135"/>
        <v>6128619.9800000004</v>
      </c>
      <c r="BZ760" s="205">
        <f t="shared" si="135"/>
        <v>442088.22</v>
      </c>
      <c r="CA760" s="205">
        <f t="shared" si="135"/>
        <v>131110</v>
      </c>
      <c r="CB760" s="205">
        <f t="shared" si="135"/>
        <v>0</v>
      </c>
      <c r="CC760" s="205">
        <f t="shared" si="130"/>
        <v>232454157.9000001</v>
      </c>
      <c r="CD760" s="101"/>
      <c r="CE760" s="101"/>
      <c r="CF760" s="101"/>
      <c r="CG760" s="101"/>
      <c r="CH760" s="101"/>
      <c r="CI760" s="101"/>
    </row>
    <row r="761" spans="1:87" s="102" customFormat="1">
      <c r="A761" s="148"/>
      <c r="B761" s="322"/>
      <c r="C761" s="306"/>
      <c r="D761" s="103"/>
      <c r="E761" s="103"/>
      <c r="F761" s="328" t="s">
        <v>1515</v>
      </c>
      <c r="G761" s="329" t="s">
        <v>1516</v>
      </c>
      <c r="H761" s="205">
        <f t="shared" si="137"/>
        <v>0</v>
      </c>
      <c r="I761" s="205">
        <f t="shared" si="137"/>
        <v>0</v>
      </c>
      <c r="J761" s="205">
        <f t="shared" si="137"/>
        <v>0</v>
      </c>
      <c r="K761" s="205">
        <f t="shared" si="137"/>
        <v>0</v>
      </c>
      <c r="L761" s="205">
        <f t="shared" si="137"/>
        <v>0</v>
      </c>
      <c r="M761" s="205">
        <f t="shared" si="137"/>
        <v>0</v>
      </c>
      <c r="N761" s="205">
        <f t="shared" si="137"/>
        <v>0</v>
      </c>
      <c r="O761" s="205">
        <f t="shared" si="137"/>
        <v>0</v>
      </c>
      <c r="P761" s="205">
        <f t="shared" si="137"/>
        <v>0</v>
      </c>
      <c r="Q761" s="205">
        <f t="shared" si="137"/>
        <v>0</v>
      </c>
      <c r="R761" s="205">
        <f t="shared" si="137"/>
        <v>0</v>
      </c>
      <c r="S761" s="205">
        <f t="shared" si="137"/>
        <v>0</v>
      </c>
      <c r="T761" s="205">
        <f t="shared" si="137"/>
        <v>0</v>
      </c>
      <c r="U761" s="205">
        <f t="shared" si="137"/>
        <v>0</v>
      </c>
      <c r="V761" s="205">
        <f t="shared" si="137"/>
        <v>0</v>
      </c>
      <c r="W761" s="205">
        <f t="shared" si="137"/>
        <v>0</v>
      </c>
      <c r="X761" s="205">
        <f t="shared" si="137"/>
        <v>0</v>
      </c>
      <c r="Y761" s="205">
        <f t="shared" si="137"/>
        <v>0</v>
      </c>
      <c r="Z761" s="205">
        <f t="shared" si="137"/>
        <v>0</v>
      </c>
      <c r="AA761" s="205">
        <f t="shared" si="137"/>
        <v>0</v>
      </c>
      <c r="AB761" s="205">
        <f t="shared" si="137"/>
        <v>0</v>
      </c>
      <c r="AC761" s="205">
        <f t="shared" si="137"/>
        <v>0</v>
      </c>
      <c r="AD761" s="205">
        <f t="shared" si="137"/>
        <v>0</v>
      </c>
      <c r="AE761" s="205">
        <f t="shared" si="137"/>
        <v>0</v>
      </c>
      <c r="AF761" s="205">
        <f t="shared" si="137"/>
        <v>0</v>
      </c>
      <c r="AG761" s="205">
        <f t="shared" si="137"/>
        <v>0</v>
      </c>
      <c r="AH761" s="205">
        <f t="shared" si="137"/>
        <v>0</v>
      </c>
      <c r="AI761" s="205">
        <f t="shared" si="137"/>
        <v>0</v>
      </c>
      <c r="AJ761" s="205">
        <f t="shared" si="137"/>
        <v>0</v>
      </c>
      <c r="AK761" s="205">
        <f t="shared" si="137"/>
        <v>0</v>
      </c>
      <c r="AL761" s="205">
        <f t="shared" si="137"/>
        <v>0</v>
      </c>
      <c r="AM761" s="205">
        <f t="shared" si="137"/>
        <v>0</v>
      </c>
      <c r="AN761" s="205">
        <f t="shared" si="137"/>
        <v>0</v>
      </c>
      <c r="AO761" s="205">
        <f t="shared" si="137"/>
        <v>0</v>
      </c>
      <c r="AP761" s="205">
        <f t="shared" si="137"/>
        <v>0</v>
      </c>
      <c r="AQ761" s="205">
        <f t="shared" si="137"/>
        <v>0</v>
      </c>
      <c r="AR761" s="205">
        <f t="shared" si="137"/>
        <v>0</v>
      </c>
      <c r="AS761" s="205">
        <f t="shared" si="137"/>
        <v>0</v>
      </c>
      <c r="AT761" s="205">
        <f t="shared" si="137"/>
        <v>0</v>
      </c>
      <c r="AU761" s="205">
        <f t="shared" si="137"/>
        <v>0</v>
      </c>
      <c r="AV761" s="205">
        <f t="shared" si="137"/>
        <v>0</v>
      </c>
      <c r="AW761" s="205">
        <f t="shared" si="137"/>
        <v>0</v>
      </c>
      <c r="AX761" s="205">
        <f t="shared" si="137"/>
        <v>0</v>
      </c>
      <c r="AY761" s="205">
        <f t="shared" si="137"/>
        <v>0</v>
      </c>
      <c r="AZ761" s="205">
        <f t="shared" si="137"/>
        <v>0</v>
      </c>
      <c r="BA761" s="205">
        <f t="shared" si="137"/>
        <v>0</v>
      </c>
      <c r="BB761" s="205">
        <f t="shared" si="137"/>
        <v>0</v>
      </c>
      <c r="BC761" s="205">
        <f t="shared" si="137"/>
        <v>0</v>
      </c>
      <c r="BD761" s="205">
        <f t="shared" si="137"/>
        <v>0</v>
      </c>
      <c r="BE761" s="205">
        <f t="shared" si="137"/>
        <v>0</v>
      </c>
      <c r="BF761" s="205">
        <f t="shared" si="137"/>
        <v>0</v>
      </c>
      <c r="BG761" s="205">
        <f t="shared" si="137"/>
        <v>0</v>
      </c>
      <c r="BH761" s="205">
        <f t="shared" si="137"/>
        <v>0</v>
      </c>
      <c r="BI761" s="205">
        <f t="shared" si="137"/>
        <v>0</v>
      </c>
      <c r="BJ761" s="205">
        <f t="shared" si="137"/>
        <v>0</v>
      </c>
      <c r="BK761" s="205">
        <f t="shared" si="137"/>
        <v>0</v>
      </c>
      <c r="BL761" s="205">
        <f t="shared" si="137"/>
        <v>0</v>
      </c>
      <c r="BM761" s="205">
        <f t="shared" si="137"/>
        <v>0</v>
      </c>
      <c r="BN761" s="205">
        <f t="shared" si="137"/>
        <v>0</v>
      </c>
      <c r="BO761" s="205">
        <f t="shared" si="137"/>
        <v>0</v>
      </c>
      <c r="BP761" s="205">
        <f t="shared" si="137"/>
        <v>0</v>
      </c>
      <c r="BQ761" s="205">
        <f t="shared" si="137"/>
        <v>0</v>
      </c>
      <c r="BR761" s="205">
        <f t="shared" si="137"/>
        <v>0</v>
      </c>
      <c r="BS761" s="205">
        <f t="shared" si="137"/>
        <v>0</v>
      </c>
      <c r="BT761" s="205">
        <f t="shared" si="135"/>
        <v>0</v>
      </c>
      <c r="BU761" s="205">
        <f t="shared" si="135"/>
        <v>0</v>
      </c>
      <c r="BV761" s="205">
        <f t="shared" si="135"/>
        <v>0</v>
      </c>
      <c r="BW761" s="205">
        <f t="shared" si="135"/>
        <v>0</v>
      </c>
      <c r="BX761" s="205">
        <f t="shared" si="135"/>
        <v>0</v>
      </c>
      <c r="BY761" s="205">
        <f t="shared" si="135"/>
        <v>0</v>
      </c>
      <c r="BZ761" s="205">
        <f t="shared" si="135"/>
        <v>0</v>
      </c>
      <c r="CA761" s="205">
        <f t="shared" si="135"/>
        <v>0</v>
      </c>
      <c r="CB761" s="205">
        <f t="shared" si="135"/>
        <v>0</v>
      </c>
      <c r="CC761" s="205">
        <f t="shared" si="130"/>
        <v>0</v>
      </c>
      <c r="CD761" s="101"/>
      <c r="CE761" s="101"/>
      <c r="CF761" s="101"/>
      <c r="CG761" s="101"/>
      <c r="CH761" s="101"/>
      <c r="CI761" s="101"/>
    </row>
    <row r="762" spans="1:87" s="102" customFormat="1">
      <c r="A762" s="148"/>
      <c r="B762" s="322"/>
      <c r="C762" s="306"/>
      <c r="D762" s="103"/>
      <c r="E762" s="103"/>
      <c r="F762" s="328" t="s">
        <v>1517</v>
      </c>
      <c r="G762" s="329" t="s">
        <v>1518</v>
      </c>
      <c r="H762" s="205">
        <f t="shared" si="137"/>
        <v>0</v>
      </c>
      <c r="I762" s="205">
        <f t="shared" si="137"/>
        <v>0</v>
      </c>
      <c r="J762" s="205">
        <f t="shared" si="137"/>
        <v>1161754</v>
      </c>
      <c r="K762" s="205">
        <f t="shared" si="137"/>
        <v>3835319.13</v>
      </c>
      <c r="L762" s="205">
        <f t="shared" si="137"/>
        <v>1167301.5900000001</v>
      </c>
      <c r="M762" s="205">
        <f t="shared" si="137"/>
        <v>0</v>
      </c>
      <c r="N762" s="205">
        <f t="shared" si="137"/>
        <v>13154620</v>
      </c>
      <c r="O762" s="205">
        <f t="shared" si="137"/>
        <v>689000</v>
      </c>
      <c r="P762" s="205">
        <f t="shared" si="137"/>
        <v>231375.65</v>
      </c>
      <c r="Q762" s="205">
        <f t="shared" si="137"/>
        <v>62800</v>
      </c>
      <c r="R762" s="205">
        <f t="shared" si="137"/>
        <v>175310.47</v>
      </c>
      <c r="S762" s="205">
        <f t="shared" si="137"/>
        <v>1757900</v>
      </c>
      <c r="T762" s="205">
        <f t="shared" si="137"/>
        <v>1089850.2</v>
      </c>
      <c r="U762" s="205">
        <f t="shared" si="137"/>
        <v>0</v>
      </c>
      <c r="V762" s="205">
        <f t="shared" si="137"/>
        <v>793471</v>
      </c>
      <c r="W762" s="205">
        <f t="shared" si="137"/>
        <v>523301.75</v>
      </c>
      <c r="X762" s="205">
        <f t="shared" si="137"/>
        <v>91273</v>
      </c>
      <c r="Y762" s="205">
        <f t="shared" si="137"/>
        <v>0</v>
      </c>
      <c r="Z762" s="205">
        <f t="shared" si="137"/>
        <v>0</v>
      </c>
      <c r="AA762" s="205">
        <f t="shared" si="137"/>
        <v>0</v>
      </c>
      <c r="AB762" s="205">
        <f t="shared" si="137"/>
        <v>170000.47</v>
      </c>
      <c r="AC762" s="205">
        <f t="shared" si="137"/>
        <v>0</v>
      </c>
      <c r="AD762" s="205">
        <f t="shared" si="137"/>
        <v>0</v>
      </c>
      <c r="AE762" s="205">
        <f t="shared" si="137"/>
        <v>0</v>
      </c>
      <c r="AF762" s="205">
        <f t="shared" si="137"/>
        <v>3132300</v>
      </c>
      <c r="AG762" s="205">
        <f t="shared" si="137"/>
        <v>0</v>
      </c>
      <c r="AH762" s="205">
        <f t="shared" si="137"/>
        <v>0</v>
      </c>
      <c r="AI762" s="205">
        <f t="shared" si="137"/>
        <v>7377601.5</v>
      </c>
      <c r="AJ762" s="205">
        <f t="shared" si="137"/>
        <v>0</v>
      </c>
      <c r="AK762" s="205">
        <f t="shared" si="137"/>
        <v>128000</v>
      </c>
      <c r="AL762" s="205">
        <f t="shared" si="137"/>
        <v>0</v>
      </c>
      <c r="AM762" s="205">
        <f t="shared" si="137"/>
        <v>93530</v>
      </c>
      <c r="AN762" s="205">
        <f t="shared" si="137"/>
        <v>0</v>
      </c>
      <c r="AO762" s="205">
        <f t="shared" si="137"/>
        <v>0</v>
      </c>
      <c r="AP762" s="205">
        <f t="shared" si="137"/>
        <v>191130</v>
      </c>
      <c r="AQ762" s="205">
        <f t="shared" si="137"/>
        <v>3192000</v>
      </c>
      <c r="AR762" s="205">
        <f t="shared" si="137"/>
        <v>50222.9</v>
      </c>
      <c r="AS762" s="205">
        <f t="shared" si="137"/>
        <v>0</v>
      </c>
      <c r="AT762" s="205">
        <f t="shared" si="137"/>
        <v>254402.9</v>
      </c>
      <c r="AU762" s="205">
        <f t="shared" si="137"/>
        <v>146785</v>
      </c>
      <c r="AV762" s="205">
        <f t="shared" si="137"/>
        <v>0</v>
      </c>
      <c r="AW762" s="205">
        <f t="shared" si="137"/>
        <v>0</v>
      </c>
      <c r="AX762" s="205">
        <f t="shared" si="137"/>
        <v>53320</v>
      </c>
      <c r="AY762" s="205">
        <f t="shared" si="137"/>
        <v>205680</v>
      </c>
      <c r="AZ762" s="205">
        <f t="shared" si="137"/>
        <v>50454.11</v>
      </c>
      <c r="BA762" s="205">
        <f t="shared" si="137"/>
        <v>0</v>
      </c>
      <c r="BB762" s="205">
        <f t="shared" si="137"/>
        <v>0</v>
      </c>
      <c r="BC762" s="205">
        <f t="shared" si="137"/>
        <v>0</v>
      </c>
      <c r="BD762" s="205">
        <f t="shared" si="137"/>
        <v>103300</v>
      </c>
      <c r="BE762" s="205">
        <f t="shared" si="137"/>
        <v>0</v>
      </c>
      <c r="BF762" s="205">
        <f t="shared" si="137"/>
        <v>0</v>
      </c>
      <c r="BG762" s="205">
        <f t="shared" si="137"/>
        <v>118433</v>
      </c>
      <c r="BH762" s="205">
        <f t="shared" si="137"/>
        <v>523800</v>
      </c>
      <c r="BI762" s="205">
        <f t="shared" si="137"/>
        <v>128380</v>
      </c>
      <c r="BJ762" s="205">
        <f t="shared" si="137"/>
        <v>0</v>
      </c>
      <c r="BK762" s="205">
        <f t="shared" si="137"/>
        <v>81600</v>
      </c>
      <c r="BL762" s="205">
        <f t="shared" si="137"/>
        <v>14562</v>
      </c>
      <c r="BM762" s="205">
        <f t="shared" si="137"/>
        <v>15469816.869999999</v>
      </c>
      <c r="BN762" s="205">
        <f t="shared" si="137"/>
        <v>0</v>
      </c>
      <c r="BO762" s="205">
        <f t="shared" si="137"/>
        <v>130000</v>
      </c>
      <c r="BP762" s="205">
        <f t="shared" si="137"/>
        <v>0</v>
      </c>
      <c r="BQ762" s="205">
        <f t="shared" si="137"/>
        <v>185100</v>
      </c>
      <c r="BR762" s="205">
        <f t="shared" si="137"/>
        <v>0</v>
      </c>
      <c r="BS762" s="205">
        <f t="shared" ref="BS762:CX762" si="138">BS654</f>
        <v>0</v>
      </c>
      <c r="BT762" s="205">
        <f t="shared" si="135"/>
        <v>2391596.2999999998</v>
      </c>
      <c r="BU762" s="205">
        <f t="shared" si="135"/>
        <v>0</v>
      </c>
      <c r="BV762" s="205">
        <f t="shared" si="135"/>
        <v>0</v>
      </c>
      <c r="BW762" s="205">
        <f t="shared" si="135"/>
        <v>559890</v>
      </c>
      <c r="BX762" s="205">
        <f t="shared" si="135"/>
        <v>0</v>
      </c>
      <c r="BY762" s="205">
        <f t="shared" si="135"/>
        <v>1418449.69</v>
      </c>
      <c r="BZ762" s="205">
        <f t="shared" si="135"/>
        <v>229150</v>
      </c>
      <c r="CA762" s="205">
        <f t="shared" si="135"/>
        <v>68000</v>
      </c>
      <c r="CB762" s="205">
        <f t="shared" si="135"/>
        <v>498174</v>
      </c>
      <c r="CC762" s="205">
        <f t="shared" si="130"/>
        <v>61698955.529999979</v>
      </c>
      <c r="CD762" s="101"/>
      <c r="CE762" s="101"/>
      <c r="CF762" s="101"/>
      <c r="CG762" s="101"/>
      <c r="CH762" s="101"/>
      <c r="CI762" s="101"/>
    </row>
    <row r="763" spans="1:87" s="102" customFormat="1">
      <c r="A763" s="148"/>
      <c r="B763" s="322"/>
      <c r="C763" s="306"/>
      <c r="D763" s="103"/>
      <c r="E763" s="103"/>
      <c r="F763" s="328" t="s">
        <v>1519</v>
      </c>
      <c r="G763" s="329" t="s">
        <v>1767</v>
      </c>
      <c r="H763" s="205">
        <f t="shared" ref="H763:BS766" si="139">H655</f>
        <v>0</v>
      </c>
      <c r="I763" s="205">
        <f t="shared" si="139"/>
        <v>0</v>
      </c>
      <c r="J763" s="205">
        <f t="shared" si="139"/>
        <v>0</v>
      </c>
      <c r="K763" s="205">
        <f t="shared" si="139"/>
        <v>1195561</v>
      </c>
      <c r="L763" s="205">
        <f t="shared" si="139"/>
        <v>165000</v>
      </c>
      <c r="M763" s="205">
        <f t="shared" si="139"/>
        <v>23088197.859999999</v>
      </c>
      <c r="N763" s="205">
        <f t="shared" si="139"/>
        <v>1404060</v>
      </c>
      <c r="O763" s="205">
        <f t="shared" si="139"/>
        <v>0</v>
      </c>
      <c r="P763" s="205">
        <f t="shared" si="139"/>
        <v>0</v>
      </c>
      <c r="Q763" s="205">
        <f t="shared" si="139"/>
        <v>0</v>
      </c>
      <c r="R763" s="205">
        <f t="shared" si="139"/>
        <v>0</v>
      </c>
      <c r="S763" s="205">
        <f t="shared" si="139"/>
        <v>0</v>
      </c>
      <c r="T763" s="205">
        <f t="shared" si="139"/>
        <v>165000</v>
      </c>
      <c r="U763" s="205">
        <f t="shared" si="139"/>
        <v>0</v>
      </c>
      <c r="V763" s="205">
        <f t="shared" si="139"/>
        <v>0</v>
      </c>
      <c r="W763" s="205">
        <f t="shared" si="139"/>
        <v>412029.05</v>
      </c>
      <c r="X763" s="205">
        <f t="shared" si="139"/>
        <v>0</v>
      </c>
      <c r="Y763" s="205">
        <f t="shared" si="139"/>
        <v>0</v>
      </c>
      <c r="Z763" s="205">
        <f t="shared" si="139"/>
        <v>0</v>
      </c>
      <c r="AA763" s="205">
        <f t="shared" si="139"/>
        <v>100000</v>
      </c>
      <c r="AB763" s="205">
        <f t="shared" si="139"/>
        <v>490650</v>
      </c>
      <c r="AC763" s="205">
        <f t="shared" si="139"/>
        <v>0</v>
      </c>
      <c r="AD763" s="205">
        <f t="shared" si="139"/>
        <v>0</v>
      </c>
      <c r="AE763" s="205">
        <f t="shared" si="139"/>
        <v>0</v>
      </c>
      <c r="AF763" s="205">
        <f t="shared" si="139"/>
        <v>5790575.7999999998</v>
      </c>
      <c r="AG763" s="205">
        <f t="shared" si="139"/>
        <v>100000</v>
      </c>
      <c r="AH763" s="205">
        <f t="shared" si="139"/>
        <v>330000</v>
      </c>
      <c r="AI763" s="205">
        <f t="shared" si="139"/>
        <v>0</v>
      </c>
      <c r="AJ763" s="205">
        <f t="shared" si="139"/>
        <v>0</v>
      </c>
      <c r="AK763" s="205">
        <f t="shared" si="139"/>
        <v>165000</v>
      </c>
      <c r="AL763" s="205">
        <f t="shared" si="139"/>
        <v>0</v>
      </c>
      <c r="AM763" s="205">
        <f t="shared" si="139"/>
        <v>0</v>
      </c>
      <c r="AN763" s="205">
        <f t="shared" si="139"/>
        <v>0</v>
      </c>
      <c r="AO763" s="205">
        <f t="shared" si="139"/>
        <v>465000</v>
      </c>
      <c r="AP763" s="205">
        <f t="shared" si="139"/>
        <v>340640</v>
      </c>
      <c r="AQ763" s="205">
        <f t="shared" si="139"/>
        <v>306590</v>
      </c>
      <c r="AR763" s="205">
        <f t="shared" si="139"/>
        <v>0</v>
      </c>
      <c r="AS763" s="205">
        <f t="shared" si="139"/>
        <v>15767</v>
      </c>
      <c r="AT763" s="205">
        <f t="shared" si="139"/>
        <v>0</v>
      </c>
      <c r="AU763" s="205">
        <f t="shared" si="139"/>
        <v>190740</v>
      </c>
      <c r="AV763" s="205">
        <f t="shared" si="139"/>
        <v>0</v>
      </c>
      <c r="AW763" s="205">
        <f t="shared" si="139"/>
        <v>86550</v>
      </c>
      <c r="AX763" s="205">
        <f t="shared" si="139"/>
        <v>0</v>
      </c>
      <c r="AY763" s="205">
        <f t="shared" si="139"/>
        <v>10900</v>
      </c>
      <c r="AZ763" s="205">
        <f t="shared" si="139"/>
        <v>0</v>
      </c>
      <c r="BA763" s="205">
        <f t="shared" si="139"/>
        <v>76570</v>
      </c>
      <c r="BB763" s="205">
        <f t="shared" si="139"/>
        <v>378890</v>
      </c>
      <c r="BC763" s="205">
        <f t="shared" si="139"/>
        <v>100000</v>
      </c>
      <c r="BD763" s="205">
        <f t="shared" si="139"/>
        <v>0</v>
      </c>
      <c r="BE763" s="205">
        <f t="shared" si="139"/>
        <v>0</v>
      </c>
      <c r="BF763" s="205">
        <f t="shared" si="139"/>
        <v>100000</v>
      </c>
      <c r="BG763" s="205">
        <f t="shared" si="139"/>
        <v>826649.62</v>
      </c>
      <c r="BH763" s="205">
        <f t="shared" si="139"/>
        <v>0</v>
      </c>
      <c r="BI763" s="205">
        <f t="shared" si="139"/>
        <v>84000</v>
      </c>
      <c r="BJ763" s="205">
        <f t="shared" si="139"/>
        <v>1985560.52</v>
      </c>
      <c r="BK763" s="205">
        <f t="shared" si="139"/>
        <v>368224</v>
      </c>
      <c r="BL763" s="205">
        <f t="shared" si="139"/>
        <v>247950.02</v>
      </c>
      <c r="BM763" s="205">
        <f t="shared" si="139"/>
        <v>100000</v>
      </c>
      <c r="BN763" s="205">
        <f t="shared" si="139"/>
        <v>381718</v>
      </c>
      <c r="BO763" s="205">
        <f t="shared" si="139"/>
        <v>215000</v>
      </c>
      <c r="BP763" s="205">
        <f t="shared" si="139"/>
        <v>100000</v>
      </c>
      <c r="BQ763" s="205">
        <f t="shared" si="139"/>
        <v>265131.15999999997</v>
      </c>
      <c r="BR763" s="205">
        <f t="shared" si="139"/>
        <v>768487.53</v>
      </c>
      <c r="BS763" s="205">
        <f t="shared" si="139"/>
        <v>65000</v>
      </c>
      <c r="BT763" s="205">
        <f t="shared" si="135"/>
        <v>1460141.02</v>
      </c>
      <c r="BU763" s="205">
        <f t="shared" si="135"/>
        <v>0</v>
      </c>
      <c r="BV763" s="205">
        <f t="shared" si="135"/>
        <v>465000</v>
      </c>
      <c r="BW763" s="205">
        <f t="shared" si="135"/>
        <v>0</v>
      </c>
      <c r="BX763" s="205">
        <f t="shared" si="135"/>
        <v>613060</v>
      </c>
      <c r="BY763" s="205">
        <f t="shared" si="135"/>
        <v>0</v>
      </c>
      <c r="BZ763" s="205">
        <f t="shared" si="135"/>
        <v>124825</v>
      </c>
      <c r="CA763" s="205">
        <f t="shared" si="135"/>
        <v>465000</v>
      </c>
      <c r="CB763" s="205">
        <f t="shared" si="135"/>
        <v>0</v>
      </c>
      <c r="CC763" s="205">
        <f t="shared" si="130"/>
        <v>44013467.580000006</v>
      </c>
      <c r="CD763" s="101"/>
      <c r="CE763" s="101"/>
      <c r="CF763" s="101"/>
      <c r="CG763" s="101"/>
      <c r="CH763" s="101"/>
      <c r="CI763" s="101"/>
    </row>
    <row r="764" spans="1:87" s="102" customFormat="1">
      <c r="A764" s="148"/>
      <c r="B764" s="322"/>
      <c r="C764" s="306"/>
      <c r="D764" s="103"/>
      <c r="E764" s="103"/>
      <c r="F764" s="328" t="s">
        <v>1520</v>
      </c>
      <c r="G764" s="329" t="s">
        <v>1521</v>
      </c>
      <c r="H764" s="205">
        <f t="shared" si="139"/>
        <v>25531</v>
      </c>
      <c r="I764" s="205">
        <f t="shared" si="139"/>
        <v>1062249.5900000001</v>
      </c>
      <c r="J764" s="205">
        <f t="shared" si="139"/>
        <v>319479.11</v>
      </c>
      <c r="K764" s="205">
        <f t="shared" si="139"/>
        <v>798602.42</v>
      </c>
      <c r="L764" s="205">
        <f t="shared" si="139"/>
        <v>76032.320000000007</v>
      </c>
      <c r="M764" s="205">
        <f t="shared" si="139"/>
        <v>0</v>
      </c>
      <c r="N764" s="205">
        <f t="shared" si="139"/>
        <v>166058.74</v>
      </c>
      <c r="O764" s="205">
        <f t="shared" si="139"/>
        <v>167667.88</v>
      </c>
      <c r="P764" s="205">
        <f t="shared" si="139"/>
        <v>0</v>
      </c>
      <c r="Q764" s="205">
        <f t="shared" si="139"/>
        <v>841470.7</v>
      </c>
      <c r="R764" s="205">
        <f t="shared" si="139"/>
        <v>174554.98</v>
      </c>
      <c r="S764" s="205">
        <f t="shared" si="139"/>
        <v>22812.66</v>
      </c>
      <c r="T764" s="205">
        <f t="shared" si="139"/>
        <v>119978.6</v>
      </c>
      <c r="U764" s="205">
        <f t="shared" si="139"/>
        <v>371058.88</v>
      </c>
      <c r="V764" s="205">
        <f t="shared" si="139"/>
        <v>0</v>
      </c>
      <c r="W764" s="205">
        <f t="shared" si="139"/>
        <v>45506.49</v>
      </c>
      <c r="X764" s="205">
        <f t="shared" si="139"/>
        <v>159818.03</v>
      </c>
      <c r="Y764" s="205">
        <f t="shared" si="139"/>
        <v>0</v>
      </c>
      <c r="Z764" s="205">
        <f t="shared" si="139"/>
        <v>0</v>
      </c>
      <c r="AA764" s="205">
        <f t="shared" si="139"/>
        <v>131052.03</v>
      </c>
      <c r="AB764" s="205">
        <f t="shared" si="139"/>
        <v>425804.06</v>
      </c>
      <c r="AC764" s="205">
        <f t="shared" si="139"/>
        <v>319774.89</v>
      </c>
      <c r="AD764" s="205">
        <f t="shared" si="139"/>
        <v>77919.88</v>
      </c>
      <c r="AE764" s="205">
        <f t="shared" si="139"/>
        <v>47818</v>
      </c>
      <c r="AF764" s="205">
        <f t="shared" si="139"/>
        <v>20159.580000000002</v>
      </c>
      <c r="AG764" s="205">
        <f t="shared" si="139"/>
        <v>0</v>
      </c>
      <c r="AH764" s="205">
        <f t="shared" si="139"/>
        <v>0</v>
      </c>
      <c r="AI764" s="205">
        <f t="shared" si="139"/>
        <v>223270.73</v>
      </c>
      <c r="AJ764" s="205">
        <f t="shared" si="139"/>
        <v>152987.98000000001</v>
      </c>
      <c r="AK764" s="205">
        <f t="shared" si="139"/>
        <v>10538.34</v>
      </c>
      <c r="AL764" s="205">
        <f t="shared" si="139"/>
        <v>0</v>
      </c>
      <c r="AM764" s="205">
        <f t="shared" si="139"/>
        <v>23994.46</v>
      </c>
      <c r="AN764" s="205">
        <f t="shared" si="139"/>
        <v>243.2</v>
      </c>
      <c r="AO764" s="205">
        <f t="shared" si="139"/>
        <v>0</v>
      </c>
      <c r="AP764" s="205">
        <f t="shared" si="139"/>
        <v>20597.669999999998</v>
      </c>
      <c r="AQ764" s="205">
        <f t="shared" si="139"/>
        <v>90803.54</v>
      </c>
      <c r="AR764" s="205">
        <f t="shared" si="139"/>
        <v>117929.02</v>
      </c>
      <c r="AS764" s="205">
        <f t="shared" si="139"/>
        <v>37803.83</v>
      </c>
      <c r="AT764" s="205">
        <f t="shared" si="139"/>
        <v>56523.839999999997</v>
      </c>
      <c r="AU764" s="205">
        <f t="shared" si="139"/>
        <v>882609.02</v>
      </c>
      <c r="AV764" s="205">
        <f t="shared" si="139"/>
        <v>0</v>
      </c>
      <c r="AW764" s="205">
        <f t="shared" si="139"/>
        <v>194799.68</v>
      </c>
      <c r="AX764" s="205">
        <f t="shared" si="139"/>
        <v>619120.32999999996</v>
      </c>
      <c r="AY764" s="205">
        <f t="shared" si="139"/>
        <v>638886.13</v>
      </c>
      <c r="AZ764" s="205">
        <f t="shared" si="139"/>
        <v>48699.91</v>
      </c>
      <c r="BA764" s="205">
        <f t="shared" si="139"/>
        <v>0</v>
      </c>
      <c r="BB764" s="205">
        <f t="shared" si="139"/>
        <v>733175.67</v>
      </c>
      <c r="BC764" s="205">
        <f t="shared" si="139"/>
        <v>30894.01</v>
      </c>
      <c r="BD764" s="205">
        <f t="shared" si="139"/>
        <v>32379.99</v>
      </c>
      <c r="BE764" s="205">
        <f t="shared" si="139"/>
        <v>0</v>
      </c>
      <c r="BF764" s="205">
        <f t="shared" si="139"/>
        <v>0</v>
      </c>
      <c r="BG764" s="205">
        <f t="shared" si="139"/>
        <v>0</v>
      </c>
      <c r="BH764" s="205">
        <f t="shared" si="139"/>
        <v>19479.97</v>
      </c>
      <c r="BI764" s="205">
        <f t="shared" si="139"/>
        <v>0</v>
      </c>
      <c r="BJ764" s="205">
        <f t="shared" si="139"/>
        <v>35811.97</v>
      </c>
      <c r="BK764" s="205">
        <f t="shared" si="139"/>
        <v>60900.63</v>
      </c>
      <c r="BL764" s="205">
        <f t="shared" si="139"/>
        <v>0</v>
      </c>
      <c r="BM764" s="205">
        <f t="shared" si="139"/>
        <v>51824.87</v>
      </c>
      <c r="BN764" s="205">
        <f t="shared" si="139"/>
        <v>0</v>
      </c>
      <c r="BO764" s="205">
        <f t="shared" si="139"/>
        <v>0</v>
      </c>
      <c r="BP764" s="205">
        <f t="shared" si="139"/>
        <v>0</v>
      </c>
      <c r="BQ764" s="205">
        <f t="shared" si="139"/>
        <v>0</v>
      </c>
      <c r="BR764" s="205">
        <f t="shared" si="139"/>
        <v>0</v>
      </c>
      <c r="BS764" s="205">
        <f t="shared" si="139"/>
        <v>0</v>
      </c>
      <c r="BT764" s="205">
        <f t="shared" si="135"/>
        <v>0</v>
      </c>
      <c r="BU764" s="205">
        <f t="shared" si="135"/>
        <v>0</v>
      </c>
      <c r="BV764" s="205">
        <f t="shared" si="135"/>
        <v>0</v>
      </c>
      <c r="BW764" s="205">
        <f t="shared" si="135"/>
        <v>0</v>
      </c>
      <c r="BX764" s="205">
        <f t="shared" si="135"/>
        <v>0</v>
      </c>
      <c r="BY764" s="205">
        <f t="shared" si="135"/>
        <v>3891077.47</v>
      </c>
      <c r="BZ764" s="205">
        <f t="shared" si="135"/>
        <v>0</v>
      </c>
      <c r="CA764" s="205">
        <f t="shared" si="135"/>
        <v>0</v>
      </c>
      <c r="CB764" s="205">
        <f t="shared" si="135"/>
        <v>0</v>
      </c>
      <c r="CC764" s="205">
        <f t="shared" si="130"/>
        <v>13347702.100000003</v>
      </c>
      <c r="CD764" s="101"/>
      <c r="CE764" s="101"/>
      <c r="CF764" s="101"/>
      <c r="CG764" s="101"/>
      <c r="CH764" s="101"/>
      <c r="CI764" s="101"/>
    </row>
    <row r="765" spans="1:87" s="102" customFormat="1">
      <c r="A765" s="148"/>
      <c r="B765" s="322"/>
      <c r="C765" s="306"/>
      <c r="D765" s="103"/>
      <c r="E765" s="103"/>
      <c r="F765" s="328" t="s">
        <v>1522</v>
      </c>
      <c r="G765" s="329" t="s">
        <v>1523</v>
      </c>
      <c r="H765" s="205">
        <f t="shared" si="139"/>
        <v>0</v>
      </c>
      <c r="I765" s="205">
        <f t="shared" si="139"/>
        <v>0</v>
      </c>
      <c r="J765" s="205">
        <f t="shared" si="139"/>
        <v>0</v>
      </c>
      <c r="K765" s="205">
        <f t="shared" si="139"/>
        <v>0</v>
      </c>
      <c r="L765" s="205">
        <f t="shared" si="139"/>
        <v>0</v>
      </c>
      <c r="M765" s="205">
        <f t="shared" si="139"/>
        <v>0</v>
      </c>
      <c r="N765" s="205">
        <f t="shared" si="139"/>
        <v>0</v>
      </c>
      <c r="O765" s="205">
        <f t="shared" si="139"/>
        <v>777.16</v>
      </c>
      <c r="P765" s="205">
        <f t="shared" si="139"/>
        <v>88908</v>
      </c>
      <c r="Q765" s="205">
        <f t="shared" si="139"/>
        <v>0</v>
      </c>
      <c r="R765" s="205">
        <f t="shared" si="139"/>
        <v>0</v>
      </c>
      <c r="S765" s="205">
        <f t="shared" si="139"/>
        <v>0</v>
      </c>
      <c r="T765" s="205">
        <f t="shared" si="139"/>
        <v>182.45</v>
      </c>
      <c r="U765" s="205">
        <f t="shared" si="139"/>
        <v>0</v>
      </c>
      <c r="V765" s="205">
        <f t="shared" si="139"/>
        <v>0</v>
      </c>
      <c r="W765" s="205">
        <f t="shared" si="139"/>
        <v>0</v>
      </c>
      <c r="X765" s="205">
        <f t="shared" si="139"/>
        <v>0</v>
      </c>
      <c r="Y765" s="205">
        <f t="shared" si="139"/>
        <v>0</v>
      </c>
      <c r="Z765" s="205">
        <f t="shared" si="139"/>
        <v>0</v>
      </c>
      <c r="AA765" s="205">
        <f t="shared" si="139"/>
        <v>2909.8</v>
      </c>
      <c r="AB765" s="205">
        <f t="shared" si="139"/>
        <v>286.39999999999998</v>
      </c>
      <c r="AC765" s="205">
        <f t="shared" si="139"/>
        <v>33914.15</v>
      </c>
      <c r="AD765" s="205">
        <f t="shared" si="139"/>
        <v>0</v>
      </c>
      <c r="AE765" s="205">
        <f t="shared" si="139"/>
        <v>13390.59</v>
      </c>
      <c r="AF765" s="205">
        <f t="shared" si="139"/>
        <v>0</v>
      </c>
      <c r="AG765" s="205">
        <f t="shared" si="139"/>
        <v>0</v>
      </c>
      <c r="AH765" s="205">
        <f t="shared" si="139"/>
        <v>0</v>
      </c>
      <c r="AI765" s="205">
        <f t="shared" si="139"/>
        <v>0</v>
      </c>
      <c r="AJ765" s="205">
        <f t="shared" si="139"/>
        <v>0</v>
      </c>
      <c r="AK765" s="205">
        <f t="shared" si="139"/>
        <v>0</v>
      </c>
      <c r="AL765" s="205">
        <f t="shared" si="139"/>
        <v>0</v>
      </c>
      <c r="AM765" s="205">
        <f t="shared" si="139"/>
        <v>0</v>
      </c>
      <c r="AN765" s="205">
        <f t="shared" si="139"/>
        <v>0</v>
      </c>
      <c r="AO765" s="205">
        <f t="shared" si="139"/>
        <v>0</v>
      </c>
      <c r="AP765" s="205">
        <f t="shared" si="139"/>
        <v>193.67</v>
      </c>
      <c r="AQ765" s="205">
        <f t="shared" si="139"/>
        <v>0</v>
      </c>
      <c r="AR765" s="205">
        <f t="shared" si="139"/>
        <v>2400.58</v>
      </c>
      <c r="AS765" s="205">
        <f t="shared" si="139"/>
        <v>178.42</v>
      </c>
      <c r="AT765" s="205">
        <f t="shared" si="139"/>
        <v>285.87</v>
      </c>
      <c r="AU765" s="205">
        <f t="shared" si="139"/>
        <v>0</v>
      </c>
      <c r="AV765" s="205">
        <f t="shared" si="139"/>
        <v>0</v>
      </c>
      <c r="AW765" s="205">
        <f t="shared" si="139"/>
        <v>294.2</v>
      </c>
      <c r="AX765" s="205">
        <f t="shared" si="139"/>
        <v>2989.28</v>
      </c>
      <c r="AY765" s="205">
        <f t="shared" si="139"/>
        <v>0</v>
      </c>
      <c r="AZ765" s="205">
        <f t="shared" si="139"/>
        <v>0</v>
      </c>
      <c r="BA765" s="205">
        <f t="shared" si="139"/>
        <v>4176.71</v>
      </c>
      <c r="BB765" s="205">
        <f t="shared" si="139"/>
        <v>0</v>
      </c>
      <c r="BC765" s="205">
        <f t="shared" si="139"/>
        <v>0</v>
      </c>
      <c r="BD765" s="205">
        <f t="shared" si="139"/>
        <v>114.9</v>
      </c>
      <c r="BE765" s="205">
        <f t="shared" si="139"/>
        <v>0</v>
      </c>
      <c r="BF765" s="205">
        <f t="shared" si="139"/>
        <v>0</v>
      </c>
      <c r="BG765" s="205">
        <f t="shared" si="139"/>
        <v>820263.91</v>
      </c>
      <c r="BH765" s="205">
        <f t="shared" si="139"/>
        <v>0</v>
      </c>
      <c r="BI765" s="205">
        <f t="shared" si="139"/>
        <v>0</v>
      </c>
      <c r="BJ765" s="205">
        <f t="shared" si="139"/>
        <v>947.03</v>
      </c>
      <c r="BK765" s="205">
        <f t="shared" si="139"/>
        <v>0</v>
      </c>
      <c r="BL765" s="205">
        <f t="shared" si="139"/>
        <v>0</v>
      </c>
      <c r="BM765" s="205">
        <f t="shared" si="139"/>
        <v>0</v>
      </c>
      <c r="BN765" s="205">
        <f t="shared" si="139"/>
        <v>9608.52</v>
      </c>
      <c r="BO765" s="205">
        <f t="shared" si="139"/>
        <v>0</v>
      </c>
      <c r="BP765" s="205">
        <f t="shared" si="139"/>
        <v>0</v>
      </c>
      <c r="BQ765" s="205">
        <f t="shared" si="139"/>
        <v>0</v>
      </c>
      <c r="BR765" s="205">
        <f t="shared" si="139"/>
        <v>0</v>
      </c>
      <c r="BS765" s="205">
        <f t="shared" si="139"/>
        <v>0</v>
      </c>
      <c r="BT765" s="205">
        <f t="shared" si="135"/>
        <v>0</v>
      </c>
      <c r="BU765" s="205">
        <f t="shared" si="135"/>
        <v>0</v>
      </c>
      <c r="BV765" s="205">
        <f t="shared" si="135"/>
        <v>0</v>
      </c>
      <c r="BW765" s="205">
        <f t="shared" si="135"/>
        <v>0</v>
      </c>
      <c r="BX765" s="205">
        <f t="shared" si="135"/>
        <v>0</v>
      </c>
      <c r="BY765" s="205">
        <f t="shared" si="135"/>
        <v>0</v>
      </c>
      <c r="BZ765" s="205">
        <f t="shared" si="135"/>
        <v>0</v>
      </c>
      <c r="CA765" s="205">
        <f t="shared" si="135"/>
        <v>0</v>
      </c>
      <c r="CB765" s="205">
        <f t="shared" si="135"/>
        <v>0</v>
      </c>
      <c r="CC765" s="205">
        <f t="shared" si="130"/>
        <v>981821.64000000013</v>
      </c>
      <c r="CD765" s="101"/>
      <c r="CE765" s="101"/>
      <c r="CF765" s="101"/>
      <c r="CG765" s="101"/>
      <c r="CH765" s="101"/>
      <c r="CI765" s="101"/>
    </row>
    <row r="766" spans="1:87" s="102" customFormat="1">
      <c r="A766" s="148"/>
      <c r="B766" s="322"/>
      <c r="C766" s="306"/>
      <c r="D766" s="103"/>
      <c r="E766" s="103"/>
      <c r="F766" s="328" t="s">
        <v>1524</v>
      </c>
      <c r="G766" s="329" t="s">
        <v>1525</v>
      </c>
      <c r="H766" s="205">
        <f t="shared" si="139"/>
        <v>100509</v>
      </c>
      <c r="I766" s="205">
        <f t="shared" si="139"/>
        <v>0</v>
      </c>
      <c r="J766" s="205">
        <f t="shared" si="139"/>
        <v>0</v>
      </c>
      <c r="K766" s="205">
        <f t="shared" si="139"/>
        <v>0</v>
      </c>
      <c r="L766" s="205">
        <f t="shared" si="139"/>
        <v>10000</v>
      </c>
      <c r="M766" s="205">
        <f t="shared" si="139"/>
        <v>0</v>
      </c>
      <c r="N766" s="205">
        <f t="shared" si="139"/>
        <v>20239103.629999999</v>
      </c>
      <c r="O766" s="205">
        <f t="shared" si="139"/>
        <v>0</v>
      </c>
      <c r="P766" s="205">
        <f t="shared" si="139"/>
        <v>0</v>
      </c>
      <c r="Q766" s="205">
        <f t="shared" si="139"/>
        <v>0</v>
      </c>
      <c r="R766" s="205">
        <f t="shared" si="139"/>
        <v>0</v>
      </c>
      <c r="S766" s="205">
        <f t="shared" si="139"/>
        <v>0</v>
      </c>
      <c r="T766" s="205">
        <f t="shared" si="139"/>
        <v>16906.39</v>
      </c>
      <c r="U766" s="205">
        <f t="shared" si="139"/>
        <v>0</v>
      </c>
      <c r="V766" s="205">
        <f t="shared" si="139"/>
        <v>2250000</v>
      </c>
      <c r="W766" s="205">
        <f t="shared" si="139"/>
        <v>12312.66</v>
      </c>
      <c r="X766" s="205">
        <f t="shared" si="139"/>
        <v>0</v>
      </c>
      <c r="Y766" s="205">
        <f t="shared" si="139"/>
        <v>0</v>
      </c>
      <c r="Z766" s="205">
        <f t="shared" si="139"/>
        <v>5443750.9500000002</v>
      </c>
      <c r="AA766" s="205">
        <f t="shared" si="139"/>
        <v>1654520.75</v>
      </c>
      <c r="AB766" s="205">
        <f t="shared" si="139"/>
        <v>121476.17</v>
      </c>
      <c r="AC766" s="205">
        <f t="shared" si="139"/>
        <v>381848.5</v>
      </c>
      <c r="AD766" s="205">
        <f t="shared" si="139"/>
        <v>340017</v>
      </c>
      <c r="AE766" s="205">
        <f t="shared" si="139"/>
        <v>230477.63</v>
      </c>
      <c r="AF766" s="205">
        <f t="shared" si="139"/>
        <v>754256.5</v>
      </c>
      <c r="AG766" s="205">
        <f t="shared" si="139"/>
        <v>0</v>
      </c>
      <c r="AH766" s="205">
        <f t="shared" si="139"/>
        <v>1205457.96</v>
      </c>
      <c r="AI766" s="205">
        <f t="shared" si="139"/>
        <v>50864830.740000002</v>
      </c>
      <c r="AJ766" s="205">
        <f t="shared" si="139"/>
        <v>0</v>
      </c>
      <c r="AK766" s="205">
        <f t="shared" si="139"/>
        <v>87078</v>
      </c>
      <c r="AL766" s="205">
        <f t="shared" si="139"/>
        <v>0</v>
      </c>
      <c r="AM766" s="205">
        <f t="shared" si="139"/>
        <v>0</v>
      </c>
      <c r="AN766" s="205">
        <f t="shared" si="139"/>
        <v>13250</v>
      </c>
      <c r="AO766" s="205">
        <f t="shared" si="139"/>
        <v>0</v>
      </c>
      <c r="AP766" s="205">
        <f t="shared" si="139"/>
        <v>11966.89</v>
      </c>
      <c r="AQ766" s="205">
        <f t="shared" si="139"/>
        <v>359013</v>
      </c>
      <c r="AR766" s="205">
        <f t="shared" si="139"/>
        <v>937.58</v>
      </c>
      <c r="AS766" s="205">
        <f t="shared" si="139"/>
        <v>75650</v>
      </c>
      <c r="AT766" s="205">
        <f t="shared" si="139"/>
        <v>0</v>
      </c>
      <c r="AU766" s="205">
        <f t="shared" si="139"/>
        <v>623593.53</v>
      </c>
      <c r="AV766" s="205">
        <f t="shared" si="139"/>
        <v>0</v>
      </c>
      <c r="AW766" s="205">
        <f t="shared" si="139"/>
        <v>0</v>
      </c>
      <c r="AX766" s="205">
        <f t="shared" si="139"/>
        <v>18512.490000000002</v>
      </c>
      <c r="AY766" s="205">
        <f t="shared" si="139"/>
        <v>166793.47</v>
      </c>
      <c r="AZ766" s="205">
        <f t="shared" si="139"/>
        <v>8765</v>
      </c>
      <c r="BA766" s="205">
        <f t="shared" si="139"/>
        <v>0</v>
      </c>
      <c r="BB766" s="205">
        <f t="shared" si="139"/>
        <v>59076361.229999997</v>
      </c>
      <c r="BC766" s="205">
        <f t="shared" si="139"/>
        <v>0</v>
      </c>
      <c r="BD766" s="205">
        <f t="shared" si="139"/>
        <v>0</v>
      </c>
      <c r="BE766" s="205">
        <f t="shared" si="139"/>
        <v>0</v>
      </c>
      <c r="BF766" s="205">
        <f t="shared" si="139"/>
        <v>372447</v>
      </c>
      <c r="BG766" s="205">
        <f t="shared" si="139"/>
        <v>560395.69999999995</v>
      </c>
      <c r="BH766" s="205">
        <f t="shared" si="139"/>
        <v>394038.89010000002</v>
      </c>
      <c r="BI766" s="205">
        <f t="shared" si="139"/>
        <v>21400</v>
      </c>
      <c r="BJ766" s="205">
        <f t="shared" si="139"/>
        <v>42734.239999999998</v>
      </c>
      <c r="BK766" s="205">
        <f t="shared" si="139"/>
        <v>0</v>
      </c>
      <c r="BL766" s="205">
        <f t="shared" si="139"/>
        <v>250972</v>
      </c>
      <c r="BM766" s="205">
        <f t="shared" si="139"/>
        <v>0</v>
      </c>
      <c r="BN766" s="205">
        <f t="shared" si="139"/>
        <v>4564332.68</v>
      </c>
      <c r="BO766" s="205">
        <f t="shared" si="139"/>
        <v>0</v>
      </c>
      <c r="BP766" s="205">
        <f t="shared" si="139"/>
        <v>262059.4</v>
      </c>
      <c r="BQ766" s="205">
        <f t="shared" si="139"/>
        <v>0</v>
      </c>
      <c r="BR766" s="205">
        <f t="shared" si="139"/>
        <v>714127.69</v>
      </c>
      <c r="BS766" s="205">
        <f t="shared" ref="BS766:ED774" si="140">BS658</f>
        <v>27040</v>
      </c>
      <c r="BT766" s="205">
        <f t="shared" si="140"/>
        <v>185150</v>
      </c>
      <c r="BU766" s="205">
        <f t="shared" si="135"/>
        <v>191150</v>
      </c>
      <c r="BV766" s="205">
        <f t="shared" si="135"/>
        <v>468406.18</v>
      </c>
      <c r="BW766" s="205">
        <f t="shared" si="135"/>
        <v>414557.1</v>
      </c>
      <c r="BX766" s="205">
        <f t="shared" si="135"/>
        <v>96425</v>
      </c>
      <c r="BY766" s="205">
        <f t="shared" si="135"/>
        <v>880469.22</v>
      </c>
      <c r="BZ766" s="205">
        <f t="shared" si="135"/>
        <v>2241665.39</v>
      </c>
      <c r="CA766" s="205">
        <f t="shared" si="135"/>
        <v>26250</v>
      </c>
      <c r="CB766" s="205">
        <f t="shared" si="135"/>
        <v>370252</v>
      </c>
      <c r="CC766" s="205">
        <f t="shared" si="130"/>
        <v>156151261.56009999</v>
      </c>
      <c r="CD766" s="101"/>
      <c r="CE766" s="101"/>
      <c r="CF766" s="101"/>
      <c r="CG766" s="101"/>
      <c r="CH766" s="101"/>
      <c r="CI766" s="101"/>
    </row>
    <row r="767" spans="1:87" s="102" customFormat="1">
      <c r="A767" s="148"/>
      <c r="B767" s="322"/>
      <c r="C767" s="306"/>
      <c r="D767" s="103"/>
      <c r="E767" s="103"/>
      <c r="F767" s="328" t="s">
        <v>1526</v>
      </c>
      <c r="G767" s="329" t="s">
        <v>1527</v>
      </c>
      <c r="H767" s="205">
        <f t="shared" ref="H767:BS770" si="141">H659</f>
        <v>0</v>
      </c>
      <c r="I767" s="205">
        <f t="shared" si="141"/>
        <v>7921</v>
      </c>
      <c r="J767" s="205">
        <f t="shared" si="141"/>
        <v>184900</v>
      </c>
      <c r="K767" s="205">
        <f t="shared" si="141"/>
        <v>0</v>
      </c>
      <c r="L767" s="205">
        <f t="shared" si="141"/>
        <v>0</v>
      </c>
      <c r="M767" s="205">
        <f t="shared" si="141"/>
        <v>0</v>
      </c>
      <c r="N767" s="205">
        <f t="shared" si="141"/>
        <v>37500</v>
      </c>
      <c r="O767" s="205">
        <f t="shared" si="141"/>
        <v>0</v>
      </c>
      <c r="P767" s="205">
        <f t="shared" si="141"/>
        <v>0</v>
      </c>
      <c r="Q767" s="205">
        <f t="shared" si="141"/>
        <v>0</v>
      </c>
      <c r="R767" s="205">
        <f t="shared" si="141"/>
        <v>32514</v>
      </c>
      <c r="S767" s="205">
        <f t="shared" si="141"/>
        <v>0</v>
      </c>
      <c r="T767" s="205">
        <f t="shared" si="141"/>
        <v>73575</v>
      </c>
      <c r="U767" s="205">
        <f t="shared" si="141"/>
        <v>0</v>
      </c>
      <c r="V767" s="205">
        <f t="shared" si="141"/>
        <v>0</v>
      </c>
      <c r="W767" s="205">
        <f t="shared" si="141"/>
        <v>0</v>
      </c>
      <c r="X767" s="205">
        <f t="shared" si="141"/>
        <v>0</v>
      </c>
      <c r="Y767" s="205">
        <f t="shared" si="141"/>
        <v>0</v>
      </c>
      <c r="Z767" s="205">
        <f t="shared" si="141"/>
        <v>96000</v>
      </c>
      <c r="AA767" s="205">
        <f t="shared" si="141"/>
        <v>244820.13</v>
      </c>
      <c r="AB767" s="205">
        <f t="shared" si="141"/>
        <v>1711</v>
      </c>
      <c r="AC767" s="205">
        <f t="shared" si="141"/>
        <v>697916.05</v>
      </c>
      <c r="AD767" s="205">
        <f t="shared" si="141"/>
        <v>163533.5</v>
      </c>
      <c r="AE767" s="205">
        <f t="shared" si="141"/>
        <v>0</v>
      </c>
      <c r="AF767" s="205">
        <f t="shared" si="141"/>
        <v>223055.92</v>
      </c>
      <c r="AG767" s="205">
        <f t="shared" si="141"/>
        <v>0</v>
      </c>
      <c r="AH767" s="205">
        <f t="shared" si="141"/>
        <v>0</v>
      </c>
      <c r="AI767" s="205">
        <f t="shared" si="141"/>
        <v>0</v>
      </c>
      <c r="AJ767" s="205">
        <f t="shared" si="141"/>
        <v>0</v>
      </c>
      <c r="AK767" s="205">
        <f t="shared" si="141"/>
        <v>0</v>
      </c>
      <c r="AL767" s="205">
        <f t="shared" si="141"/>
        <v>2011</v>
      </c>
      <c r="AM767" s="205">
        <f t="shared" si="141"/>
        <v>0</v>
      </c>
      <c r="AN767" s="205">
        <f t="shared" si="141"/>
        <v>0</v>
      </c>
      <c r="AO767" s="205">
        <f t="shared" si="141"/>
        <v>0</v>
      </c>
      <c r="AP767" s="205">
        <f t="shared" si="141"/>
        <v>0</v>
      </c>
      <c r="AQ767" s="205">
        <f t="shared" si="141"/>
        <v>0</v>
      </c>
      <c r="AR767" s="205">
        <f t="shared" si="141"/>
        <v>0</v>
      </c>
      <c r="AS767" s="205">
        <f t="shared" si="141"/>
        <v>165093.5</v>
      </c>
      <c r="AT767" s="205">
        <f t="shared" si="141"/>
        <v>53454</v>
      </c>
      <c r="AU767" s="205">
        <f t="shared" si="141"/>
        <v>94818.75</v>
      </c>
      <c r="AV767" s="205">
        <f t="shared" si="141"/>
        <v>74355</v>
      </c>
      <c r="AW767" s="205">
        <f t="shared" si="141"/>
        <v>22133</v>
      </c>
      <c r="AX767" s="205">
        <f t="shared" si="141"/>
        <v>0</v>
      </c>
      <c r="AY767" s="205">
        <f t="shared" si="141"/>
        <v>86977.77</v>
      </c>
      <c r="AZ767" s="205">
        <f t="shared" si="141"/>
        <v>0</v>
      </c>
      <c r="BA767" s="205">
        <f t="shared" si="141"/>
        <v>0</v>
      </c>
      <c r="BB767" s="205">
        <f t="shared" si="141"/>
        <v>274753</v>
      </c>
      <c r="BC767" s="205">
        <f t="shared" si="141"/>
        <v>0</v>
      </c>
      <c r="BD767" s="205">
        <f t="shared" si="141"/>
        <v>0</v>
      </c>
      <c r="BE767" s="205">
        <f t="shared" si="141"/>
        <v>83883</v>
      </c>
      <c r="BF767" s="205">
        <f t="shared" si="141"/>
        <v>0</v>
      </c>
      <c r="BG767" s="205">
        <f t="shared" si="141"/>
        <v>0</v>
      </c>
      <c r="BH767" s="205">
        <f t="shared" si="141"/>
        <v>17500</v>
      </c>
      <c r="BI767" s="205">
        <f t="shared" si="141"/>
        <v>0</v>
      </c>
      <c r="BJ767" s="205">
        <f t="shared" si="141"/>
        <v>0</v>
      </c>
      <c r="BK767" s="205">
        <f t="shared" si="141"/>
        <v>0</v>
      </c>
      <c r="BL767" s="205">
        <f t="shared" si="141"/>
        <v>0</v>
      </c>
      <c r="BM767" s="205">
        <f t="shared" si="141"/>
        <v>0</v>
      </c>
      <c r="BN767" s="205">
        <f t="shared" si="141"/>
        <v>0</v>
      </c>
      <c r="BO767" s="205">
        <f t="shared" si="141"/>
        <v>0</v>
      </c>
      <c r="BP767" s="205">
        <f t="shared" si="141"/>
        <v>0</v>
      </c>
      <c r="BQ767" s="205">
        <f t="shared" si="141"/>
        <v>0</v>
      </c>
      <c r="BR767" s="205">
        <f t="shared" si="141"/>
        <v>0</v>
      </c>
      <c r="BS767" s="205">
        <f t="shared" si="141"/>
        <v>0</v>
      </c>
      <c r="BT767" s="205">
        <f t="shared" si="140"/>
        <v>13000</v>
      </c>
      <c r="BU767" s="205">
        <f t="shared" si="135"/>
        <v>0</v>
      </c>
      <c r="BV767" s="205">
        <f t="shared" si="135"/>
        <v>0</v>
      </c>
      <c r="BW767" s="205">
        <f t="shared" si="135"/>
        <v>10956</v>
      </c>
      <c r="BX767" s="205">
        <f t="shared" si="135"/>
        <v>3000</v>
      </c>
      <c r="BY767" s="205">
        <f t="shared" si="135"/>
        <v>0</v>
      </c>
      <c r="BZ767" s="205">
        <f t="shared" si="135"/>
        <v>0</v>
      </c>
      <c r="CA767" s="205">
        <f t="shared" si="135"/>
        <v>67783</v>
      </c>
      <c r="CB767" s="205">
        <f t="shared" si="135"/>
        <v>0</v>
      </c>
      <c r="CC767" s="205">
        <f t="shared" si="130"/>
        <v>2733164.62</v>
      </c>
      <c r="CD767" s="101"/>
      <c r="CE767" s="101"/>
      <c r="CF767" s="101"/>
      <c r="CG767" s="101"/>
      <c r="CH767" s="101"/>
      <c r="CI767" s="101"/>
    </row>
    <row r="768" spans="1:87" s="102" customFormat="1">
      <c r="A768" s="148"/>
      <c r="B768" s="322"/>
      <c r="C768" s="306"/>
      <c r="D768" s="103"/>
      <c r="E768" s="103"/>
      <c r="F768" s="328" t="s">
        <v>1528</v>
      </c>
      <c r="G768" s="329" t="s">
        <v>1529</v>
      </c>
      <c r="H768" s="205">
        <f t="shared" si="141"/>
        <v>72169.240000000005</v>
      </c>
      <c r="I768" s="205">
        <f t="shared" si="141"/>
        <v>74760.02</v>
      </c>
      <c r="J768" s="205">
        <f t="shared" si="141"/>
        <v>237692.98</v>
      </c>
      <c r="K768" s="205">
        <f t="shared" si="141"/>
        <v>67950.09</v>
      </c>
      <c r="L768" s="205">
        <f t="shared" si="141"/>
        <v>85982.12</v>
      </c>
      <c r="M768" s="205">
        <f t="shared" si="141"/>
        <v>25785.91</v>
      </c>
      <c r="N768" s="205">
        <f t="shared" si="141"/>
        <v>201919.51</v>
      </c>
      <c r="O768" s="205">
        <f t="shared" si="141"/>
        <v>0</v>
      </c>
      <c r="P768" s="205">
        <f t="shared" si="141"/>
        <v>26250.92</v>
      </c>
      <c r="Q768" s="205">
        <f t="shared" si="141"/>
        <v>210048.96</v>
      </c>
      <c r="R768" s="205">
        <f t="shared" si="141"/>
        <v>13088.12</v>
      </c>
      <c r="S768" s="205">
        <f t="shared" si="141"/>
        <v>41751.839999999997</v>
      </c>
      <c r="T768" s="205">
        <f t="shared" si="141"/>
        <v>122237.42</v>
      </c>
      <c r="U768" s="205">
        <f t="shared" si="141"/>
        <v>120548.09</v>
      </c>
      <c r="V768" s="205">
        <f t="shared" si="141"/>
        <v>13134.79</v>
      </c>
      <c r="W768" s="205">
        <f t="shared" si="141"/>
        <v>22041.08</v>
      </c>
      <c r="X768" s="205">
        <f t="shared" si="141"/>
        <v>0</v>
      </c>
      <c r="Y768" s="205">
        <f t="shared" si="141"/>
        <v>14366.86</v>
      </c>
      <c r="Z768" s="205">
        <f t="shared" si="141"/>
        <v>61464.28</v>
      </c>
      <c r="AA768" s="205">
        <f t="shared" si="141"/>
        <v>217185.64</v>
      </c>
      <c r="AB768" s="205">
        <f t="shared" si="141"/>
        <v>0</v>
      </c>
      <c r="AC768" s="205">
        <f t="shared" si="141"/>
        <v>167596.76999999999</v>
      </c>
      <c r="AD768" s="205">
        <f t="shared" si="141"/>
        <v>29409.87</v>
      </c>
      <c r="AE768" s="205">
        <f t="shared" si="141"/>
        <v>54154.31</v>
      </c>
      <c r="AF768" s="205">
        <f t="shared" si="141"/>
        <v>80579.17</v>
      </c>
      <c r="AG768" s="205">
        <f t="shared" si="141"/>
        <v>20459.599999999999</v>
      </c>
      <c r="AH768" s="205">
        <f t="shared" si="141"/>
        <v>152062.70000000001</v>
      </c>
      <c r="AI768" s="205">
        <f t="shared" si="141"/>
        <v>460540.17</v>
      </c>
      <c r="AJ768" s="205">
        <f t="shared" si="141"/>
        <v>22387.52</v>
      </c>
      <c r="AK768" s="205">
        <f t="shared" si="141"/>
        <v>3957.47</v>
      </c>
      <c r="AL768" s="205">
        <f t="shared" si="141"/>
        <v>11120.47</v>
      </c>
      <c r="AM768" s="205">
        <f t="shared" si="141"/>
        <v>27221.87</v>
      </c>
      <c r="AN768" s="205">
        <f t="shared" si="141"/>
        <v>17577.78</v>
      </c>
      <c r="AO768" s="205">
        <f t="shared" si="141"/>
        <v>30200.74</v>
      </c>
      <c r="AP768" s="205">
        <f t="shared" si="141"/>
        <v>16194.52</v>
      </c>
      <c r="AQ768" s="205">
        <f t="shared" si="141"/>
        <v>16146.04</v>
      </c>
      <c r="AR768" s="205">
        <f t="shared" si="141"/>
        <v>17399.16</v>
      </c>
      <c r="AS768" s="205">
        <f t="shared" si="141"/>
        <v>21132.5</v>
      </c>
      <c r="AT768" s="205">
        <f t="shared" si="141"/>
        <v>1814.8</v>
      </c>
      <c r="AU768" s="205">
        <f t="shared" si="141"/>
        <v>0</v>
      </c>
      <c r="AV768" s="205">
        <f t="shared" si="141"/>
        <v>9227.0499999999993</v>
      </c>
      <c r="AW768" s="205">
        <f t="shared" si="141"/>
        <v>9052.7199999999993</v>
      </c>
      <c r="AX768" s="205">
        <f t="shared" si="141"/>
        <v>24025.85</v>
      </c>
      <c r="AY768" s="205">
        <f t="shared" si="141"/>
        <v>46035.9</v>
      </c>
      <c r="AZ768" s="205">
        <f t="shared" si="141"/>
        <v>5841.09</v>
      </c>
      <c r="BA768" s="205">
        <f t="shared" si="141"/>
        <v>9354.9</v>
      </c>
      <c r="BB768" s="205">
        <f t="shared" si="141"/>
        <v>29637.41</v>
      </c>
      <c r="BC768" s="205">
        <f t="shared" si="141"/>
        <v>24073.83</v>
      </c>
      <c r="BD768" s="205">
        <f t="shared" si="141"/>
        <v>61682.55</v>
      </c>
      <c r="BE768" s="205">
        <f t="shared" si="141"/>
        <v>0</v>
      </c>
      <c r="BF768" s="205">
        <f t="shared" si="141"/>
        <v>27130.22</v>
      </c>
      <c r="BG768" s="205">
        <f t="shared" si="141"/>
        <v>59659.08</v>
      </c>
      <c r="BH768" s="205">
        <f t="shared" si="141"/>
        <v>0</v>
      </c>
      <c r="BI768" s="205">
        <f t="shared" si="141"/>
        <v>0</v>
      </c>
      <c r="BJ768" s="205">
        <f t="shared" si="141"/>
        <v>0</v>
      </c>
      <c r="BK768" s="205">
        <f t="shared" si="141"/>
        <v>7143.55</v>
      </c>
      <c r="BL768" s="205">
        <f t="shared" si="141"/>
        <v>4811.95</v>
      </c>
      <c r="BM768" s="205">
        <f t="shared" si="141"/>
        <v>152975.51</v>
      </c>
      <c r="BN768" s="205">
        <f t="shared" si="141"/>
        <v>210495.9</v>
      </c>
      <c r="BO768" s="205">
        <f t="shared" si="141"/>
        <v>21514.86</v>
      </c>
      <c r="BP768" s="205">
        <f t="shared" si="141"/>
        <v>61379.93</v>
      </c>
      <c r="BQ768" s="205">
        <f t="shared" si="141"/>
        <v>37805.35</v>
      </c>
      <c r="BR768" s="205">
        <f t="shared" si="141"/>
        <v>56809.31</v>
      </c>
      <c r="BS768" s="205">
        <f t="shared" si="141"/>
        <v>21231.67</v>
      </c>
      <c r="BT768" s="205">
        <f t="shared" si="140"/>
        <v>0</v>
      </c>
      <c r="BU768" s="205">
        <f t="shared" si="140"/>
        <v>11821.88</v>
      </c>
      <c r="BV768" s="205">
        <f t="shared" si="140"/>
        <v>21070.46</v>
      </c>
      <c r="BW768" s="205">
        <f t="shared" si="140"/>
        <v>30598.04</v>
      </c>
      <c r="BX768" s="205">
        <f t="shared" si="140"/>
        <v>28676.35</v>
      </c>
      <c r="BY768" s="205">
        <f t="shared" si="140"/>
        <v>74758.460000000006</v>
      </c>
      <c r="BZ768" s="205">
        <f t="shared" si="140"/>
        <v>36975.33</v>
      </c>
      <c r="CA768" s="205">
        <f t="shared" si="140"/>
        <v>9323.94</v>
      </c>
      <c r="CB768" s="205">
        <f t="shared" si="140"/>
        <v>19149.689999999999</v>
      </c>
      <c r="CC768" s="205">
        <f t="shared" si="130"/>
        <v>3890596.1100000013</v>
      </c>
      <c r="CD768" s="101"/>
      <c r="CE768" s="101"/>
      <c r="CF768" s="101"/>
      <c r="CG768" s="101"/>
      <c r="CH768" s="101"/>
      <c r="CI768" s="101"/>
    </row>
    <row r="769" spans="1:87" s="293" customFormat="1">
      <c r="A769" s="323"/>
      <c r="B769" s="322"/>
      <c r="C769" s="306"/>
      <c r="D769" s="306"/>
      <c r="E769" s="306"/>
      <c r="F769" s="328" t="s">
        <v>1530</v>
      </c>
      <c r="G769" s="329" t="s">
        <v>1531</v>
      </c>
      <c r="H769" s="205">
        <f t="shared" si="141"/>
        <v>0</v>
      </c>
      <c r="I769" s="205">
        <f t="shared" si="141"/>
        <v>0</v>
      </c>
      <c r="J769" s="205">
        <f t="shared" si="141"/>
        <v>16790</v>
      </c>
      <c r="K769" s="205">
        <f t="shared" si="141"/>
        <v>0</v>
      </c>
      <c r="L769" s="205">
        <f t="shared" si="141"/>
        <v>0</v>
      </c>
      <c r="M769" s="205">
        <f t="shared" si="141"/>
        <v>0</v>
      </c>
      <c r="N769" s="205">
        <f t="shared" si="141"/>
        <v>3000</v>
      </c>
      <c r="O769" s="205">
        <f t="shared" si="141"/>
        <v>0</v>
      </c>
      <c r="P769" s="205">
        <f t="shared" si="141"/>
        <v>0</v>
      </c>
      <c r="Q769" s="205">
        <f t="shared" si="141"/>
        <v>0</v>
      </c>
      <c r="R769" s="205">
        <f t="shared" si="141"/>
        <v>0</v>
      </c>
      <c r="S769" s="205">
        <f t="shared" si="141"/>
        <v>0</v>
      </c>
      <c r="T769" s="205">
        <f t="shared" si="141"/>
        <v>0</v>
      </c>
      <c r="U769" s="205">
        <f t="shared" si="141"/>
        <v>0</v>
      </c>
      <c r="V769" s="205">
        <f t="shared" si="141"/>
        <v>0</v>
      </c>
      <c r="W769" s="205">
        <f t="shared" si="141"/>
        <v>0</v>
      </c>
      <c r="X769" s="205">
        <f t="shared" si="141"/>
        <v>0</v>
      </c>
      <c r="Y769" s="205">
        <f t="shared" si="141"/>
        <v>0</v>
      </c>
      <c r="Z769" s="205">
        <f t="shared" si="141"/>
        <v>28110.080000000002</v>
      </c>
      <c r="AA769" s="205">
        <f t="shared" si="141"/>
        <v>0</v>
      </c>
      <c r="AB769" s="205">
        <f t="shared" si="141"/>
        <v>0</v>
      </c>
      <c r="AC769" s="205">
        <f t="shared" si="141"/>
        <v>0</v>
      </c>
      <c r="AD769" s="205">
        <f t="shared" si="141"/>
        <v>0</v>
      </c>
      <c r="AE769" s="205">
        <f t="shared" si="141"/>
        <v>0</v>
      </c>
      <c r="AF769" s="205">
        <f t="shared" si="141"/>
        <v>149658</v>
      </c>
      <c r="AG769" s="205">
        <f t="shared" si="141"/>
        <v>49572</v>
      </c>
      <c r="AH769" s="205">
        <f t="shared" si="141"/>
        <v>0</v>
      </c>
      <c r="AI769" s="205">
        <f t="shared" si="141"/>
        <v>0</v>
      </c>
      <c r="AJ769" s="205">
        <f t="shared" si="141"/>
        <v>0</v>
      </c>
      <c r="AK769" s="205">
        <f t="shared" si="141"/>
        <v>0</v>
      </c>
      <c r="AL769" s="205">
        <f t="shared" si="141"/>
        <v>0</v>
      </c>
      <c r="AM769" s="205">
        <f t="shared" si="141"/>
        <v>0</v>
      </c>
      <c r="AN769" s="205">
        <f t="shared" si="141"/>
        <v>0</v>
      </c>
      <c r="AO769" s="205">
        <f t="shared" si="141"/>
        <v>1180</v>
      </c>
      <c r="AP769" s="205">
        <f t="shared" si="141"/>
        <v>0</v>
      </c>
      <c r="AQ769" s="205">
        <f t="shared" si="141"/>
        <v>0</v>
      </c>
      <c r="AR769" s="205">
        <f t="shared" si="141"/>
        <v>0</v>
      </c>
      <c r="AS769" s="205">
        <f t="shared" si="141"/>
        <v>0</v>
      </c>
      <c r="AT769" s="205">
        <f t="shared" si="141"/>
        <v>0</v>
      </c>
      <c r="AU769" s="205">
        <f t="shared" si="141"/>
        <v>0</v>
      </c>
      <c r="AV769" s="205">
        <f t="shared" si="141"/>
        <v>0</v>
      </c>
      <c r="AW769" s="205">
        <f t="shared" si="141"/>
        <v>0</v>
      </c>
      <c r="AX769" s="205">
        <f t="shared" si="141"/>
        <v>0</v>
      </c>
      <c r="AY769" s="205">
        <f t="shared" si="141"/>
        <v>0</v>
      </c>
      <c r="AZ769" s="205">
        <f t="shared" si="141"/>
        <v>0</v>
      </c>
      <c r="BA769" s="205">
        <f t="shared" si="141"/>
        <v>0</v>
      </c>
      <c r="BB769" s="205">
        <f t="shared" si="141"/>
        <v>0</v>
      </c>
      <c r="BC769" s="205">
        <f t="shared" si="141"/>
        <v>0</v>
      </c>
      <c r="BD769" s="205">
        <f t="shared" si="141"/>
        <v>0</v>
      </c>
      <c r="BE769" s="205">
        <f t="shared" si="141"/>
        <v>0</v>
      </c>
      <c r="BF769" s="205">
        <f t="shared" si="141"/>
        <v>0</v>
      </c>
      <c r="BG769" s="205">
        <f t="shared" si="141"/>
        <v>0</v>
      </c>
      <c r="BH769" s="205">
        <f t="shared" si="141"/>
        <v>0</v>
      </c>
      <c r="BI769" s="205">
        <f t="shared" si="141"/>
        <v>0</v>
      </c>
      <c r="BJ769" s="205">
        <f t="shared" si="141"/>
        <v>0</v>
      </c>
      <c r="BK769" s="205">
        <f t="shared" si="141"/>
        <v>0</v>
      </c>
      <c r="BL769" s="205">
        <f t="shared" si="141"/>
        <v>0</v>
      </c>
      <c r="BM769" s="205">
        <f t="shared" si="141"/>
        <v>0</v>
      </c>
      <c r="BN769" s="205">
        <f t="shared" si="141"/>
        <v>0</v>
      </c>
      <c r="BO769" s="205">
        <f t="shared" si="141"/>
        <v>0</v>
      </c>
      <c r="BP769" s="205">
        <f t="shared" si="141"/>
        <v>0</v>
      </c>
      <c r="BQ769" s="205">
        <f t="shared" si="141"/>
        <v>6120</v>
      </c>
      <c r="BR769" s="205">
        <f t="shared" si="141"/>
        <v>0</v>
      </c>
      <c r="BS769" s="205">
        <f t="shared" si="141"/>
        <v>0</v>
      </c>
      <c r="BT769" s="205">
        <f t="shared" si="140"/>
        <v>0.9</v>
      </c>
      <c r="BU769" s="205">
        <f t="shared" si="140"/>
        <v>0</v>
      </c>
      <c r="BV769" s="205">
        <f t="shared" si="140"/>
        <v>0</v>
      </c>
      <c r="BW769" s="205">
        <f t="shared" si="140"/>
        <v>0</v>
      </c>
      <c r="BX769" s="205">
        <f t="shared" si="140"/>
        <v>0</v>
      </c>
      <c r="BY769" s="205">
        <f t="shared" si="140"/>
        <v>0</v>
      </c>
      <c r="BZ769" s="205">
        <f t="shared" si="140"/>
        <v>0</v>
      </c>
      <c r="CA769" s="205">
        <f t="shared" si="140"/>
        <v>0</v>
      </c>
      <c r="CB769" s="205">
        <f t="shared" si="140"/>
        <v>0</v>
      </c>
      <c r="CC769" s="205">
        <f t="shared" si="130"/>
        <v>254430.98</v>
      </c>
      <c r="CD769" s="288"/>
      <c r="CE769" s="288"/>
      <c r="CF769" s="288"/>
      <c r="CG769" s="288"/>
      <c r="CH769" s="288"/>
      <c r="CI769" s="288"/>
    </row>
    <row r="770" spans="1:87" s="293" customFormat="1">
      <c r="A770" s="323"/>
      <c r="B770" s="322"/>
      <c r="C770" s="306"/>
      <c r="D770" s="306"/>
      <c r="E770" s="306"/>
      <c r="F770" s="328" t="s">
        <v>1630</v>
      </c>
      <c r="G770" s="329" t="s">
        <v>1768</v>
      </c>
      <c r="H770" s="205">
        <f t="shared" si="141"/>
        <v>0</v>
      </c>
      <c r="I770" s="205">
        <f t="shared" si="141"/>
        <v>0</v>
      </c>
      <c r="J770" s="205">
        <f t="shared" si="141"/>
        <v>109770</v>
      </c>
      <c r="K770" s="205">
        <f t="shared" si="141"/>
        <v>0</v>
      </c>
      <c r="L770" s="205">
        <f t="shared" si="141"/>
        <v>0</v>
      </c>
      <c r="M770" s="205">
        <f t="shared" si="141"/>
        <v>0</v>
      </c>
      <c r="N770" s="205">
        <f t="shared" si="141"/>
        <v>0</v>
      </c>
      <c r="O770" s="205">
        <f t="shared" si="141"/>
        <v>0</v>
      </c>
      <c r="P770" s="205">
        <f t="shared" si="141"/>
        <v>0</v>
      </c>
      <c r="Q770" s="205">
        <f t="shared" si="141"/>
        <v>0</v>
      </c>
      <c r="R770" s="205">
        <f t="shared" si="141"/>
        <v>0</v>
      </c>
      <c r="S770" s="205">
        <f t="shared" si="141"/>
        <v>0</v>
      </c>
      <c r="T770" s="205">
        <f t="shared" si="141"/>
        <v>0</v>
      </c>
      <c r="U770" s="205">
        <f t="shared" si="141"/>
        <v>0</v>
      </c>
      <c r="V770" s="205">
        <f t="shared" si="141"/>
        <v>0</v>
      </c>
      <c r="W770" s="205">
        <f t="shared" si="141"/>
        <v>0</v>
      </c>
      <c r="X770" s="205">
        <f t="shared" si="141"/>
        <v>0</v>
      </c>
      <c r="Y770" s="205">
        <f t="shared" si="141"/>
        <v>0</v>
      </c>
      <c r="Z770" s="205">
        <f t="shared" si="141"/>
        <v>0</v>
      </c>
      <c r="AA770" s="205">
        <f t="shared" si="141"/>
        <v>0</v>
      </c>
      <c r="AB770" s="205">
        <f t="shared" si="141"/>
        <v>0</v>
      </c>
      <c r="AC770" s="205">
        <f t="shared" si="141"/>
        <v>0</v>
      </c>
      <c r="AD770" s="205">
        <f t="shared" si="141"/>
        <v>0</v>
      </c>
      <c r="AE770" s="205">
        <f t="shared" si="141"/>
        <v>0</v>
      </c>
      <c r="AF770" s="205">
        <f t="shared" si="141"/>
        <v>0</v>
      </c>
      <c r="AG770" s="205">
        <f t="shared" si="141"/>
        <v>0</v>
      </c>
      <c r="AH770" s="205">
        <f t="shared" si="141"/>
        <v>0</v>
      </c>
      <c r="AI770" s="205">
        <f t="shared" si="141"/>
        <v>0</v>
      </c>
      <c r="AJ770" s="205">
        <f t="shared" si="141"/>
        <v>0</v>
      </c>
      <c r="AK770" s="205">
        <f t="shared" si="141"/>
        <v>0</v>
      </c>
      <c r="AL770" s="205">
        <f t="shared" si="141"/>
        <v>0</v>
      </c>
      <c r="AM770" s="205">
        <f t="shared" si="141"/>
        <v>0</v>
      </c>
      <c r="AN770" s="205">
        <f t="shared" si="141"/>
        <v>0</v>
      </c>
      <c r="AO770" s="205">
        <f t="shared" si="141"/>
        <v>0</v>
      </c>
      <c r="AP770" s="205">
        <f t="shared" si="141"/>
        <v>0</v>
      </c>
      <c r="AQ770" s="205">
        <f t="shared" si="141"/>
        <v>0</v>
      </c>
      <c r="AR770" s="205">
        <f t="shared" si="141"/>
        <v>0</v>
      </c>
      <c r="AS770" s="205">
        <f t="shared" si="141"/>
        <v>0</v>
      </c>
      <c r="AT770" s="205">
        <f t="shared" si="141"/>
        <v>0</v>
      </c>
      <c r="AU770" s="205">
        <f t="shared" si="141"/>
        <v>0</v>
      </c>
      <c r="AV770" s="205">
        <f t="shared" si="141"/>
        <v>0</v>
      </c>
      <c r="AW770" s="205">
        <f t="shared" si="141"/>
        <v>0</v>
      </c>
      <c r="AX770" s="205">
        <f t="shared" si="141"/>
        <v>0</v>
      </c>
      <c r="AY770" s="205">
        <f t="shared" si="141"/>
        <v>0</v>
      </c>
      <c r="AZ770" s="205">
        <f t="shared" si="141"/>
        <v>0</v>
      </c>
      <c r="BA770" s="205">
        <f t="shared" si="141"/>
        <v>0</v>
      </c>
      <c r="BB770" s="205">
        <f t="shared" si="141"/>
        <v>0</v>
      </c>
      <c r="BC770" s="205">
        <f t="shared" si="141"/>
        <v>1500</v>
      </c>
      <c r="BD770" s="205">
        <f t="shared" si="141"/>
        <v>2918</v>
      </c>
      <c r="BE770" s="205">
        <f t="shared" si="141"/>
        <v>0</v>
      </c>
      <c r="BF770" s="205">
        <f t="shared" si="141"/>
        <v>0</v>
      </c>
      <c r="BG770" s="205">
        <f t="shared" si="141"/>
        <v>0</v>
      </c>
      <c r="BH770" s="205">
        <f t="shared" si="141"/>
        <v>0</v>
      </c>
      <c r="BI770" s="205">
        <f t="shared" si="141"/>
        <v>0</v>
      </c>
      <c r="BJ770" s="205">
        <f t="shared" si="141"/>
        <v>0</v>
      </c>
      <c r="BK770" s="205">
        <f t="shared" si="141"/>
        <v>0</v>
      </c>
      <c r="BL770" s="205">
        <f t="shared" si="141"/>
        <v>0</v>
      </c>
      <c r="BM770" s="205">
        <f t="shared" si="141"/>
        <v>0</v>
      </c>
      <c r="BN770" s="205">
        <f t="shared" si="141"/>
        <v>0</v>
      </c>
      <c r="BO770" s="205">
        <f t="shared" si="141"/>
        <v>0</v>
      </c>
      <c r="BP770" s="205">
        <f t="shared" si="141"/>
        <v>0</v>
      </c>
      <c r="BQ770" s="205">
        <f t="shared" si="141"/>
        <v>0</v>
      </c>
      <c r="BR770" s="205">
        <f t="shared" si="141"/>
        <v>0</v>
      </c>
      <c r="BS770" s="205">
        <f t="shared" ref="BS770:ED773" si="142">BS662</f>
        <v>0</v>
      </c>
      <c r="BT770" s="205">
        <f t="shared" si="142"/>
        <v>0</v>
      </c>
      <c r="BU770" s="205">
        <f t="shared" si="140"/>
        <v>0</v>
      </c>
      <c r="BV770" s="205">
        <f t="shared" si="140"/>
        <v>0</v>
      </c>
      <c r="BW770" s="205">
        <f t="shared" si="140"/>
        <v>0</v>
      </c>
      <c r="BX770" s="205">
        <f t="shared" si="140"/>
        <v>0</v>
      </c>
      <c r="BY770" s="205">
        <f t="shared" si="140"/>
        <v>0</v>
      </c>
      <c r="BZ770" s="205">
        <f t="shared" si="140"/>
        <v>0</v>
      </c>
      <c r="CA770" s="205">
        <f t="shared" si="140"/>
        <v>0</v>
      </c>
      <c r="CB770" s="205">
        <f t="shared" si="140"/>
        <v>0</v>
      </c>
      <c r="CC770" s="205">
        <f t="shared" si="130"/>
        <v>114188</v>
      </c>
      <c r="CD770" s="288"/>
      <c r="CE770" s="288"/>
      <c r="CF770" s="288"/>
      <c r="CG770" s="288"/>
      <c r="CH770" s="288"/>
      <c r="CI770" s="288"/>
    </row>
    <row r="771" spans="1:87" s="293" customFormat="1">
      <c r="A771" s="323"/>
      <c r="B771" s="322"/>
      <c r="C771" s="306"/>
      <c r="D771" s="306"/>
      <c r="E771" s="306"/>
      <c r="F771" s="328" t="s">
        <v>1631</v>
      </c>
      <c r="G771" s="329" t="s">
        <v>1769</v>
      </c>
      <c r="H771" s="205">
        <f t="shared" ref="H771:BS774" si="143">H663</f>
        <v>0</v>
      </c>
      <c r="I771" s="205">
        <f t="shared" si="143"/>
        <v>0</v>
      </c>
      <c r="J771" s="205">
        <f t="shared" si="143"/>
        <v>0</v>
      </c>
      <c r="K771" s="205">
        <f t="shared" si="143"/>
        <v>0</v>
      </c>
      <c r="L771" s="205">
        <f t="shared" si="143"/>
        <v>41686</v>
      </c>
      <c r="M771" s="205">
        <f t="shared" si="143"/>
        <v>22643</v>
      </c>
      <c r="N771" s="205">
        <f t="shared" si="143"/>
        <v>791308</v>
      </c>
      <c r="O771" s="205">
        <f t="shared" si="143"/>
        <v>0</v>
      </c>
      <c r="P771" s="205">
        <f t="shared" si="143"/>
        <v>0</v>
      </c>
      <c r="Q771" s="205">
        <f t="shared" si="143"/>
        <v>0</v>
      </c>
      <c r="R771" s="205">
        <f t="shared" si="143"/>
        <v>23892</v>
      </c>
      <c r="S771" s="205">
        <f t="shared" si="143"/>
        <v>12651</v>
      </c>
      <c r="T771" s="205">
        <f t="shared" si="143"/>
        <v>0</v>
      </c>
      <c r="U771" s="205">
        <f t="shared" si="143"/>
        <v>107617</v>
      </c>
      <c r="V771" s="205">
        <f t="shared" si="143"/>
        <v>8613</v>
      </c>
      <c r="W771" s="205">
        <f t="shared" si="143"/>
        <v>30320</v>
      </c>
      <c r="X771" s="205">
        <f t="shared" si="143"/>
        <v>32585</v>
      </c>
      <c r="Y771" s="205">
        <f t="shared" si="143"/>
        <v>48376.5</v>
      </c>
      <c r="Z771" s="205">
        <f t="shared" si="143"/>
        <v>0</v>
      </c>
      <c r="AA771" s="205">
        <f t="shared" si="143"/>
        <v>77388</v>
      </c>
      <c r="AB771" s="205">
        <f t="shared" si="143"/>
        <v>38078</v>
      </c>
      <c r="AC771" s="205">
        <f t="shared" si="143"/>
        <v>110477</v>
      </c>
      <c r="AD771" s="205">
        <f t="shared" si="143"/>
        <v>0</v>
      </c>
      <c r="AE771" s="205">
        <f t="shared" si="143"/>
        <v>45305.98</v>
      </c>
      <c r="AF771" s="205">
        <f t="shared" si="143"/>
        <v>9801</v>
      </c>
      <c r="AG771" s="205">
        <f t="shared" si="143"/>
        <v>11682</v>
      </c>
      <c r="AH771" s="205">
        <f t="shared" si="143"/>
        <v>0</v>
      </c>
      <c r="AI771" s="205">
        <f t="shared" si="143"/>
        <v>0</v>
      </c>
      <c r="AJ771" s="205">
        <f t="shared" si="143"/>
        <v>0</v>
      </c>
      <c r="AK771" s="205">
        <f t="shared" si="143"/>
        <v>19852</v>
      </c>
      <c r="AL771" s="205">
        <f t="shared" si="143"/>
        <v>20131</v>
      </c>
      <c r="AM771" s="205">
        <f t="shared" si="143"/>
        <v>0</v>
      </c>
      <c r="AN771" s="205">
        <f t="shared" si="143"/>
        <v>0</v>
      </c>
      <c r="AO771" s="205">
        <f t="shared" si="143"/>
        <v>56792</v>
      </c>
      <c r="AP771" s="205">
        <f t="shared" si="143"/>
        <v>0</v>
      </c>
      <c r="AQ771" s="205">
        <f t="shared" si="143"/>
        <v>0</v>
      </c>
      <c r="AR771" s="205">
        <f t="shared" si="143"/>
        <v>0</v>
      </c>
      <c r="AS771" s="205">
        <f t="shared" si="143"/>
        <v>0</v>
      </c>
      <c r="AT771" s="205">
        <f t="shared" si="143"/>
        <v>21526</v>
      </c>
      <c r="AU771" s="205">
        <f t="shared" si="143"/>
        <v>0</v>
      </c>
      <c r="AV771" s="205">
        <f t="shared" si="143"/>
        <v>0</v>
      </c>
      <c r="AW771" s="205">
        <f t="shared" si="143"/>
        <v>0</v>
      </c>
      <c r="AX771" s="205">
        <f t="shared" si="143"/>
        <v>0</v>
      </c>
      <c r="AY771" s="205">
        <f t="shared" si="143"/>
        <v>56025</v>
      </c>
      <c r="AZ771" s="205">
        <f t="shared" si="143"/>
        <v>0</v>
      </c>
      <c r="BA771" s="205">
        <f t="shared" si="143"/>
        <v>0</v>
      </c>
      <c r="BB771" s="205">
        <f t="shared" si="143"/>
        <v>0</v>
      </c>
      <c r="BC771" s="205">
        <f t="shared" si="143"/>
        <v>0</v>
      </c>
      <c r="BD771" s="205">
        <f t="shared" si="143"/>
        <v>26161</v>
      </c>
      <c r="BE771" s="205">
        <f t="shared" si="143"/>
        <v>0</v>
      </c>
      <c r="BF771" s="205">
        <f t="shared" si="143"/>
        <v>0</v>
      </c>
      <c r="BG771" s="205">
        <f t="shared" si="143"/>
        <v>510</v>
      </c>
      <c r="BH771" s="205">
        <f t="shared" si="143"/>
        <v>0</v>
      </c>
      <c r="BI771" s="205">
        <f t="shared" si="143"/>
        <v>0</v>
      </c>
      <c r="BJ771" s="205">
        <f t="shared" si="143"/>
        <v>0</v>
      </c>
      <c r="BK771" s="205">
        <f t="shared" si="143"/>
        <v>0</v>
      </c>
      <c r="BL771" s="205">
        <f t="shared" si="143"/>
        <v>0</v>
      </c>
      <c r="BM771" s="205">
        <f t="shared" si="143"/>
        <v>0</v>
      </c>
      <c r="BN771" s="205">
        <f t="shared" si="143"/>
        <v>0</v>
      </c>
      <c r="BO771" s="205">
        <f t="shared" si="143"/>
        <v>0</v>
      </c>
      <c r="BP771" s="205">
        <f t="shared" si="143"/>
        <v>0</v>
      </c>
      <c r="BQ771" s="205">
        <f t="shared" si="143"/>
        <v>51141</v>
      </c>
      <c r="BR771" s="205">
        <f t="shared" si="143"/>
        <v>0</v>
      </c>
      <c r="BS771" s="205">
        <f t="shared" si="143"/>
        <v>0</v>
      </c>
      <c r="BT771" s="205">
        <f t="shared" si="142"/>
        <v>1794</v>
      </c>
      <c r="BU771" s="205">
        <f t="shared" si="140"/>
        <v>0</v>
      </c>
      <c r="BV771" s="205">
        <f t="shared" si="140"/>
        <v>34419</v>
      </c>
      <c r="BW771" s="205">
        <f t="shared" si="140"/>
        <v>0</v>
      </c>
      <c r="BX771" s="205">
        <f t="shared" si="140"/>
        <v>0</v>
      </c>
      <c r="BY771" s="205">
        <f t="shared" si="140"/>
        <v>0</v>
      </c>
      <c r="BZ771" s="205">
        <f t="shared" si="140"/>
        <v>30807</v>
      </c>
      <c r="CA771" s="205">
        <f t="shared" si="140"/>
        <v>0</v>
      </c>
      <c r="CB771" s="205">
        <f t="shared" si="140"/>
        <v>21923</v>
      </c>
      <c r="CC771" s="205">
        <f t="shared" si="130"/>
        <v>1753504.48</v>
      </c>
      <c r="CD771" s="288"/>
      <c r="CE771" s="288"/>
      <c r="CF771" s="288"/>
      <c r="CG771" s="288"/>
      <c r="CH771" s="288"/>
      <c r="CI771" s="288"/>
    </row>
    <row r="772" spans="1:87" s="102" customFormat="1">
      <c r="A772" s="148"/>
      <c r="B772" s="322"/>
      <c r="C772" s="306"/>
      <c r="D772" s="103"/>
      <c r="E772" s="103"/>
      <c r="F772" s="328" t="s">
        <v>1532</v>
      </c>
      <c r="G772" s="329" t="s">
        <v>1533</v>
      </c>
      <c r="H772" s="205">
        <f t="shared" si="143"/>
        <v>0</v>
      </c>
      <c r="I772" s="205">
        <f t="shared" si="143"/>
        <v>0</v>
      </c>
      <c r="J772" s="205">
        <f t="shared" si="143"/>
        <v>0</v>
      </c>
      <c r="K772" s="205">
        <f t="shared" si="143"/>
        <v>0</v>
      </c>
      <c r="L772" s="205">
        <f t="shared" si="143"/>
        <v>0</v>
      </c>
      <c r="M772" s="205">
        <f t="shared" si="143"/>
        <v>7178638.1200000001</v>
      </c>
      <c r="N772" s="205">
        <f t="shared" si="143"/>
        <v>0</v>
      </c>
      <c r="O772" s="205">
        <f t="shared" si="143"/>
        <v>89000</v>
      </c>
      <c r="P772" s="205">
        <f t="shared" si="143"/>
        <v>0</v>
      </c>
      <c r="Q772" s="205">
        <f t="shared" si="143"/>
        <v>0</v>
      </c>
      <c r="R772" s="205">
        <f t="shared" si="143"/>
        <v>0</v>
      </c>
      <c r="S772" s="205">
        <f t="shared" si="143"/>
        <v>0</v>
      </c>
      <c r="T772" s="205">
        <f t="shared" si="143"/>
        <v>0</v>
      </c>
      <c r="U772" s="205">
        <f t="shared" si="143"/>
        <v>0</v>
      </c>
      <c r="V772" s="205">
        <f t="shared" si="143"/>
        <v>0</v>
      </c>
      <c r="W772" s="205">
        <f t="shared" si="143"/>
        <v>0</v>
      </c>
      <c r="X772" s="205">
        <f t="shared" si="143"/>
        <v>422374.32</v>
      </c>
      <c r="Y772" s="205">
        <f t="shared" si="143"/>
        <v>263642.96000000002</v>
      </c>
      <c r="Z772" s="205">
        <f t="shared" si="143"/>
        <v>8000</v>
      </c>
      <c r="AA772" s="205">
        <f t="shared" si="143"/>
        <v>9687.0400000000009</v>
      </c>
      <c r="AB772" s="205">
        <f t="shared" si="143"/>
        <v>85395</v>
      </c>
      <c r="AC772" s="205">
        <f t="shared" si="143"/>
        <v>6903864.5999999996</v>
      </c>
      <c r="AD772" s="205">
        <f t="shared" si="143"/>
        <v>0</v>
      </c>
      <c r="AE772" s="205">
        <f t="shared" si="143"/>
        <v>0</v>
      </c>
      <c r="AF772" s="205">
        <f t="shared" si="143"/>
        <v>7397593.46</v>
      </c>
      <c r="AG772" s="205">
        <f t="shared" si="143"/>
        <v>63066.85</v>
      </c>
      <c r="AH772" s="205">
        <f t="shared" si="143"/>
        <v>0</v>
      </c>
      <c r="AI772" s="205">
        <f t="shared" si="143"/>
        <v>3762228.37</v>
      </c>
      <c r="AJ772" s="205">
        <f t="shared" si="143"/>
        <v>0</v>
      </c>
      <c r="AK772" s="205">
        <f t="shared" si="143"/>
        <v>0</v>
      </c>
      <c r="AL772" s="205">
        <f t="shared" si="143"/>
        <v>0</v>
      </c>
      <c r="AM772" s="205">
        <f t="shared" si="143"/>
        <v>0</v>
      </c>
      <c r="AN772" s="205">
        <f t="shared" si="143"/>
        <v>0</v>
      </c>
      <c r="AO772" s="205">
        <f t="shared" si="143"/>
        <v>0</v>
      </c>
      <c r="AP772" s="205">
        <f t="shared" si="143"/>
        <v>0</v>
      </c>
      <c r="AQ772" s="205">
        <f t="shared" si="143"/>
        <v>0</v>
      </c>
      <c r="AR772" s="205">
        <f t="shared" si="143"/>
        <v>0</v>
      </c>
      <c r="AS772" s="205">
        <f t="shared" si="143"/>
        <v>39162</v>
      </c>
      <c r="AT772" s="205">
        <f t="shared" si="143"/>
        <v>0</v>
      </c>
      <c r="AU772" s="205">
        <f t="shared" si="143"/>
        <v>0</v>
      </c>
      <c r="AV772" s="205">
        <f t="shared" si="143"/>
        <v>0</v>
      </c>
      <c r="AW772" s="205">
        <f t="shared" si="143"/>
        <v>0</v>
      </c>
      <c r="AX772" s="205">
        <f t="shared" si="143"/>
        <v>114</v>
      </c>
      <c r="AY772" s="205">
        <f t="shared" si="143"/>
        <v>2241890.31</v>
      </c>
      <c r="AZ772" s="205">
        <f t="shared" si="143"/>
        <v>0</v>
      </c>
      <c r="BA772" s="205">
        <f t="shared" si="143"/>
        <v>0</v>
      </c>
      <c r="BB772" s="205">
        <f t="shared" si="143"/>
        <v>0</v>
      </c>
      <c r="BC772" s="205">
        <f t="shared" si="143"/>
        <v>0</v>
      </c>
      <c r="BD772" s="205">
        <f t="shared" si="143"/>
        <v>0</v>
      </c>
      <c r="BE772" s="205">
        <f t="shared" si="143"/>
        <v>0</v>
      </c>
      <c r="BF772" s="205">
        <f t="shared" si="143"/>
        <v>1285512.8999999999</v>
      </c>
      <c r="BG772" s="205">
        <f t="shared" si="143"/>
        <v>0</v>
      </c>
      <c r="BH772" s="205">
        <f t="shared" si="143"/>
        <v>218850</v>
      </c>
      <c r="BI772" s="205">
        <f t="shared" si="143"/>
        <v>0</v>
      </c>
      <c r="BJ772" s="205">
        <f t="shared" si="143"/>
        <v>157600.20000000001</v>
      </c>
      <c r="BK772" s="205">
        <f t="shared" si="143"/>
        <v>0</v>
      </c>
      <c r="BL772" s="205">
        <f t="shared" si="143"/>
        <v>0</v>
      </c>
      <c r="BM772" s="205">
        <f t="shared" si="143"/>
        <v>0</v>
      </c>
      <c r="BN772" s="205">
        <f t="shared" si="143"/>
        <v>0</v>
      </c>
      <c r="BO772" s="205">
        <f t="shared" si="143"/>
        <v>1216414.6599999999</v>
      </c>
      <c r="BP772" s="205">
        <f t="shared" si="143"/>
        <v>410921.48</v>
      </c>
      <c r="BQ772" s="205">
        <f t="shared" si="143"/>
        <v>0</v>
      </c>
      <c r="BR772" s="205">
        <f t="shared" si="143"/>
        <v>0</v>
      </c>
      <c r="BS772" s="205">
        <f t="shared" si="143"/>
        <v>0</v>
      </c>
      <c r="BT772" s="205">
        <f t="shared" si="142"/>
        <v>0</v>
      </c>
      <c r="BU772" s="205">
        <f t="shared" si="140"/>
        <v>0</v>
      </c>
      <c r="BV772" s="205">
        <f t="shared" si="140"/>
        <v>0</v>
      </c>
      <c r="BW772" s="205">
        <f t="shared" si="140"/>
        <v>0</v>
      </c>
      <c r="BX772" s="205">
        <f t="shared" si="140"/>
        <v>0</v>
      </c>
      <c r="BY772" s="205">
        <f t="shared" si="140"/>
        <v>0</v>
      </c>
      <c r="BZ772" s="205">
        <f t="shared" si="140"/>
        <v>0</v>
      </c>
      <c r="CA772" s="205">
        <f t="shared" si="140"/>
        <v>0</v>
      </c>
      <c r="CB772" s="205">
        <f t="shared" si="140"/>
        <v>490864.93</v>
      </c>
      <c r="CC772" s="205">
        <f t="shared" si="130"/>
        <v>32244821.199999999</v>
      </c>
      <c r="CD772" s="101"/>
      <c r="CE772" s="101"/>
      <c r="CF772" s="101"/>
      <c r="CG772" s="101"/>
      <c r="CH772" s="101"/>
      <c r="CI772" s="101"/>
    </row>
    <row r="773" spans="1:87" s="102" customFormat="1">
      <c r="A773" s="148"/>
      <c r="B773" s="322"/>
      <c r="C773" s="306"/>
      <c r="D773" s="103"/>
      <c r="E773" s="103"/>
      <c r="F773" s="328" t="s">
        <v>1534</v>
      </c>
      <c r="G773" s="329" t="s">
        <v>1535</v>
      </c>
      <c r="H773" s="205">
        <f t="shared" si="143"/>
        <v>1901724.19</v>
      </c>
      <c r="I773" s="205">
        <f t="shared" si="143"/>
        <v>1836613.66</v>
      </c>
      <c r="J773" s="205">
        <f t="shared" si="143"/>
        <v>1364773.4</v>
      </c>
      <c r="K773" s="205">
        <f t="shared" si="143"/>
        <v>500000</v>
      </c>
      <c r="L773" s="205">
        <f t="shared" si="143"/>
        <v>256745.53</v>
      </c>
      <c r="M773" s="205">
        <f t="shared" si="143"/>
        <v>557572.21</v>
      </c>
      <c r="N773" s="205">
        <f t="shared" si="143"/>
        <v>249831.51</v>
      </c>
      <c r="O773" s="205">
        <f t="shared" si="143"/>
        <v>300580.34999999998</v>
      </c>
      <c r="P773" s="205">
        <f t="shared" si="143"/>
        <v>0</v>
      </c>
      <c r="Q773" s="205">
        <f t="shared" si="143"/>
        <v>1398584.91</v>
      </c>
      <c r="R773" s="205">
        <f t="shared" si="143"/>
        <v>298973.26</v>
      </c>
      <c r="S773" s="205">
        <f t="shared" si="143"/>
        <v>512153.39</v>
      </c>
      <c r="T773" s="205">
        <f t="shared" si="143"/>
        <v>938567.17</v>
      </c>
      <c r="U773" s="205">
        <f t="shared" si="143"/>
        <v>570034.73</v>
      </c>
      <c r="V773" s="205">
        <f t="shared" si="143"/>
        <v>0</v>
      </c>
      <c r="W773" s="205">
        <f t="shared" si="143"/>
        <v>234768.17</v>
      </c>
      <c r="X773" s="205">
        <f t="shared" si="143"/>
        <v>542012.61</v>
      </c>
      <c r="Y773" s="205">
        <f t="shared" si="143"/>
        <v>14183.01</v>
      </c>
      <c r="Z773" s="205">
        <f t="shared" si="143"/>
        <v>0</v>
      </c>
      <c r="AA773" s="205">
        <f t="shared" si="143"/>
        <v>997.22</v>
      </c>
      <c r="AB773" s="205">
        <f t="shared" si="143"/>
        <v>1990014.92</v>
      </c>
      <c r="AC773" s="205">
        <f t="shared" si="143"/>
        <v>1003114.81</v>
      </c>
      <c r="AD773" s="205">
        <f t="shared" si="143"/>
        <v>79443.77</v>
      </c>
      <c r="AE773" s="205">
        <f t="shared" si="143"/>
        <v>970947.89</v>
      </c>
      <c r="AF773" s="205">
        <f t="shared" si="143"/>
        <v>996091.14</v>
      </c>
      <c r="AG773" s="205">
        <f t="shared" si="143"/>
        <v>653638.57999999996</v>
      </c>
      <c r="AH773" s="205">
        <f t="shared" si="143"/>
        <v>0</v>
      </c>
      <c r="AI773" s="205">
        <f t="shared" si="143"/>
        <v>1625570.1</v>
      </c>
      <c r="AJ773" s="205">
        <f t="shared" si="143"/>
        <v>766082.44</v>
      </c>
      <c r="AK773" s="205">
        <f t="shared" si="143"/>
        <v>1310.33</v>
      </c>
      <c r="AL773" s="205">
        <f t="shared" si="143"/>
        <v>202037</v>
      </c>
      <c r="AM773" s="205">
        <f t="shared" si="143"/>
        <v>0</v>
      </c>
      <c r="AN773" s="205">
        <f t="shared" si="143"/>
        <v>46866.16</v>
      </c>
      <c r="AO773" s="205">
        <f t="shared" si="143"/>
        <v>371043.91</v>
      </c>
      <c r="AP773" s="205">
        <f t="shared" si="143"/>
        <v>114583.33</v>
      </c>
      <c r="AQ773" s="205">
        <f t="shared" si="143"/>
        <v>327701.48</v>
      </c>
      <c r="AR773" s="205">
        <f t="shared" si="143"/>
        <v>0</v>
      </c>
      <c r="AS773" s="205">
        <f t="shared" si="143"/>
        <v>0</v>
      </c>
      <c r="AT773" s="205">
        <f t="shared" si="143"/>
        <v>157100.29999999999</v>
      </c>
      <c r="AU773" s="205">
        <f t="shared" si="143"/>
        <v>401686.12</v>
      </c>
      <c r="AV773" s="205">
        <f t="shared" si="143"/>
        <v>316782.75</v>
      </c>
      <c r="AW773" s="205">
        <f t="shared" si="143"/>
        <v>593102.99</v>
      </c>
      <c r="AX773" s="205">
        <f t="shared" si="143"/>
        <v>103805.13</v>
      </c>
      <c r="AY773" s="205">
        <f t="shared" si="143"/>
        <v>500343.96</v>
      </c>
      <c r="AZ773" s="205">
        <f t="shared" si="143"/>
        <v>0</v>
      </c>
      <c r="BA773" s="205">
        <f t="shared" si="143"/>
        <v>463604.5</v>
      </c>
      <c r="BB773" s="205">
        <f t="shared" si="143"/>
        <v>1882181.9</v>
      </c>
      <c r="BC773" s="205">
        <f t="shared" si="143"/>
        <v>454298.92</v>
      </c>
      <c r="BD773" s="205">
        <f t="shared" si="143"/>
        <v>165024.41</v>
      </c>
      <c r="BE773" s="205">
        <f t="shared" si="143"/>
        <v>0</v>
      </c>
      <c r="BF773" s="205">
        <f t="shared" si="143"/>
        <v>250000</v>
      </c>
      <c r="BG773" s="205">
        <f t="shared" si="143"/>
        <v>77472.02</v>
      </c>
      <c r="BH773" s="205">
        <f t="shared" si="143"/>
        <v>1221227.99</v>
      </c>
      <c r="BI773" s="205">
        <f t="shared" si="143"/>
        <v>753109.3</v>
      </c>
      <c r="BJ773" s="205">
        <f t="shared" si="143"/>
        <v>487015.07</v>
      </c>
      <c r="BK773" s="205">
        <f t="shared" si="143"/>
        <v>10174.129999999999</v>
      </c>
      <c r="BL773" s="205">
        <f t="shared" si="143"/>
        <v>72395.94</v>
      </c>
      <c r="BM773" s="205">
        <f t="shared" si="143"/>
        <v>753575.26</v>
      </c>
      <c r="BN773" s="205">
        <f t="shared" si="143"/>
        <v>0</v>
      </c>
      <c r="BO773" s="205">
        <f t="shared" si="143"/>
        <v>494094.03</v>
      </c>
      <c r="BP773" s="205">
        <f t="shared" si="143"/>
        <v>105760.91</v>
      </c>
      <c r="BQ773" s="205">
        <f t="shared" si="143"/>
        <v>36019.72</v>
      </c>
      <c r="BR773" s="205">
        <f t="shared" si="143"/>
        <v>963042.07</v>
      </c>
      <c r="BS773" s="205">
        <f t="shared" si="143"/>
        <v>124716.93</v>
      </c>
      <c r="BT773" s="205">
        <f t="shared" si="142"/>
        <v>1793225.37</v>
      </c>
      <c r="BU773" s="205">
        <f t="shared" si="140"/>
        <v>0</v>
      </c>
      <c r="BV773" s="205">
        <f t="shared" si="140"/>
        <v>1732643.19</v>
      </c>
      <c r="BW773" s="205">
        <f t="shared" si="140"/>
        <v>132190.96</v>
      </c>
      <c r="BX773" s="205">
        <f t="shared" si="140"/>
        <v>183447.96</v>
      </c>
      <c r="BY773" s="205">
        <f t="shared" si="140"/>
        <v>646948.35</v>
      </c>
      <c r="BZ773" s="205">
        <f t="shared" si="140"/>
        <v>288975.63</v>
      </c>
      <c r="CA773" s="205">
        <f t="shared" si="140"/>
        <v>256571.62</v>
      </c>
      <c r="CB773" s="205">
        <f t="shared" si="140"/>
        <v>239064.91</v>
      </c>
      <c r="CC773" s="205">
        <f t="shared" si="130"/>
        <v>36286163.520000003</v>
      </c>
      <c r="CD773" s="101"/>
      <c r="CE773" s="101"/>
      <c r="CF773" s="101"/>
      <c r="CG773" s="101"/>
      <c r="CH773" s="101"/>
      <c r="CI773" s="101"/>
    </row>
    <row r="774" spans="1:87" s="293" customFormat="1">
      <c r="A774" s="323"/>
      <c r="B774" s="322"/>
      <c r="C774" s="306"/>
      <c r="D774" s="306"/>
      <c r="E774" s="306"/>
      <c r="F774" s="328" t="s">
        <v>1536</v>
      </c>
      <c r="G774" s="329" t="s">
        <v>1537</v>
      </c>
      <c r="H774" s="205">
        <f t="shared" si="143"/>
        <v>11041676.949999999</v>
      </c>
      <c r="I774" s="205">
        <f t="shared" si="143"/>
        <v>1178220</v>
      </c>
      <c r="J774" s="205">
        <f t="shared" si="143"/>
        <v>6092508</v>
      </c>
      <c r="K774" s="205">
        <f t="shared" si="143"/>
        <v>0</v>
      </c>
      <c r="L774" s="205">
        <f t="shared" si="143"/>
        <v>0</v>
      </c>
      <c r="M774" s="205">
        <f t="shared" si="143"/>
        <v>0</v>
      </c>
      <c r="N774" s="205">
        <f t="shared" si="143"/>
        <v>0</v>
      </c>
      <c r="O774" s="205">
        <f t="shared" si="143"/>
        <v>824058.98</v>
      </c>
      <c r="P774" s="205">
        <f t="shared" si="143"/>
        <v>2439939.7000000002</v>
      </c>
      <c r="Q774" s="205">
        <f t="shared" si="143"/>
        <v>0</v>
      </c>
      <c r="R774" s="205">
        <f t="shared" si="143"/>
        <v>0</v>
      </c>
      <c r="S774" s="205">
        <f t="shared" si="143"/>
        <v>2077933.5</v>
      </c>
      <c r="T774" s="205">
        <f t="shared" si="143"/>
        <v>0</v>
      </c>
      <c r="U774" s="205">
        <f t="shared" si="143"/>
        <v>0</v>
      </c>
      <c r="V774" s="205">
        <f t="shared" si="143"/>
        <v>0</v>
      </c>
      <c r="W774" s="205">
        <f t="shared" si="143"/>
        <v>0</v>
      </c>
      <c r="X774" s="205">
        <f t="shared" si="143"/>
        <v>0</v>
      </c>
      <c r="Y774" s="205">
        <f t="shared" si="143"/>
        <v>58593.25</v>
      </c>
      <c r="Z774" s="205">
        <f t="shared" si="143"/>
        <v>0</v>
      </c>
      <c r="AA774" s="205">
        <f t="shared" si="143"/>
        <v>0</v>
      </c>
      <c r="AB774" s="205">
        <f t="shared" si="143"/>
        <v>1455000</v>
      </c>
      <c r="AC774" s="205">
        <f t="shared" si="143"/>
        <v>0</v>
      </c>
      <c r="AD774" s="205">
        <f t="shared" si="143"/>
        <v>427102.76</v>
      </c>
      <c r="AE774" s="205">
        <f t="shared" si="143"/>
        <v>0</v>
      </c>
      <c r="AF774" s="205">
        <f t="shared" si="143"/>
        <v>850789.73</v>
      </c>
      <c r="AG774" s="205">
        <f t="shared" si="143"/>
        <v>801150</v>
      </c>
      <c r="AH774" s="205">
        <f t="shared" si="143"/>
        <v>0</v>
      </c>
      <c r="AI774" s="205">
        <f t="shared" si="143"/>
        <v>0</v>
      </c>
      <c r="AJ774" s="205">
        <f t="shared" si="143"/>
        <v>10190</v>
      </c>
      <c r="AK774" s="205">
        <f t="shared" si="143"/>
        <v>547500</v>
      </c>
      <c r="AL774" s="205">
        <f t="shared" si="143"/>
        <v>0</v>
      </c>
      <c r="AM774" s="205">
        <f t="shared" si="143"/>
        <v>322500</v>
      </c>
      <c r="AN774" s="205">
        <f t="shared" si="143"/>
        <v>0</v>
      </c>
      <c r="AO774" s="205">
        <f t="shared" si="143"/>
        <v>0</v>
      </c>
      <c r="AP774" s="205">
        <f t="shared" si="143"/>
        <v>0</v>
      </c>
      <c r="AQ774" s="205">
        <f t="shared" si="143"/>
        <v>339650</v>
      </c>
      <c r="AR774" s="205">
        <f t="shared" si="143"/>
        <v>0</v>
      </c>
      <c r="AS774" s="205">
        <f t="shared" si="143"/>
        <v>0</v>
      </c>
      <c r="AT774" s="205">
        <f t="shared" si="143"/>
        <v>1116330</v>
      </c>
      <c r="AU774" s="205">
        <f t="shared" si="143"/>
        <v>244137.4</v>
      </c>
      <c r="AV774" s="205">
        <f t="shared" si="143"/>
        <v>85685.18</v>
      </c>
      <c r="AW774" s="205">
        <f t="shared" si="143"/>
        <v>450000</v>
      </c>
      <c r="AX774" s="205">
        <f t="shared" si="143"/>
        <v>0</v>
      </c>
      <c r="AY774" s="205">
        <f t="shared" si="143"/>
        <v>44870.52</v>
      </c>
      <c r="AZ774" s="205">
        <f t="shared" si="143"/>
        <v>150000</v>
      </c>
      <c r="BA774" s="205">
        <f t="shared" si="143"/>
        <v>0</v>
      </c>
      <c r="BB774" s="205">
        <f t="shared" si="143"/>
        <v>0</v>
      </c>
      <c r="BC774" s="205">
        <f t="shared" si="143"/>
        <v>1485000</v>
      </c>
      <c r="BD774" s="205">
        <f t="shared" si="143"/>
        <v>0</v>
      </c>
      <c r="BE774" s="205">
        <f t="shared" si="143"/>
        <v>0</v>
      </c>
      <c r="BF774" s="205">
        <f t="shared" si="143"/>
        <v>0</v>
      </c>
      <c r="BG774" s="205">
        <f t="shared" si="143"/>
        <v>705400</v>
      </c>
      <c r="BH774" s="205">
        <f t="shared" si="143"/>
        <v>0</v>
      </c>
      <c r="BI774" s="205">
        <f t="shared" si="143"/>
        <v>0</v>
      </c>
      <c r="BJ774" s="205">
        <f t="shared" si="143"/>
        <v>543652</v>
      </c>
      <c r="BK774" s="205">
        <f t="shared" si="143"/>
        <v>75000</v>
      </c>
      <c r="BL774" s="205">
        <f t="shared" si="143"/>
        <v>780000</v>
      </c>
      <c r="BM774" s="205">
        <f t="shared" si="143"/>
        <v>1170872.49</v>
      </c>
      <c r="BN774" s="205">
        <f t="shared" si="143"/>
        <v>3375000</v>
      </c>
      <c r="BO774" s="205">
        <f t="shared" si="143"/>
        <v>0</v>
      </c>
      <c r="BP774" s="205">
        <f t="shared" si="143"/>
        <v>0</v>
      </c>
      <c r="BQ774" s="205">
        <f t="shared" si="143"/>
        <v>0</v>
      </c>
      <c r="BR774" s="205">
        <f t="shared" si="143"/>
        <v>1083261.1499999999</v>
      </c>
      <c r="BS774" s="205">
        <f t="shared" ref="BS774:ED780" si="144">BS666</f>
        <v>1000000</v>
      </c>
      <c r="BT774" s="205">
        <f t="shared" si="144"/>
        <v>5961996</v>
      </c>
      <c r="BU774" s="205">
        <f t="shared" si="140"/>
        <v>1348671.01</v>
      </c>
      <c r="BV774" s="205">
        <f t="shared" si="140"/>
        <v>4254328.5999999996</v>
      </c>
      <c r="BW774" s="205">
        <f t="shared" si="140"/>
        <v>569400</v>
      </c>
      <c r="BX774" s="205">
        <f t="shared" si="140"/>
        <v>0</v>
      </c>
      <c r="BY774" s="205">
        <f t="shared" si="140"/>
        <v>4605128.25</v>
      </c>
      <c r="BZ774" s="205">
        <f t="shared" si="140"/>
        <v>2165873.85</v>
      </c>
      <c r="CA774" s="205">
        <f t="shared" si="140"/>
        <v>862500</v>
      </c>
      <c r="CB774" s="205">
        <f t="shared" si="140"/>
        <v>1162511.74</v>
      </c>
      <c r="CC774" s="205">
        <f t="shared" si="130"/>
        <v>61706431.060000002</v>
      </c>
      <c r="CD774" s="288"/>
      <c r="CE774" s="288"/>
      <c r="CF774" s="288"/>
      <c r="CG774" s="288"/>
      <c r="CH774" s="288"/>
      <c r="CI774" s="288"/>
    </row>
    <row r="775" spans="1:87" s="293" customFormat="1">
      <c r="A775" s="323"/>
      <c r="B775" s="322"/>
      <c r="C775" s="306"/>
      <c r="D775" s="306"/>
      <c r="E775" s="306"/>
      <c r="F775" s="328" t="s">
        <v>1538</v>
      </c>
      <c r="G775" s="329" t="s">
        <v>1539</v>
      </c>
      <c r="H775" s="205">
        <f t="shared" ref="H775:BS778" si="145">H667</f>
        <v>4968830.2300000004</v>
      </c>
      <c r="I775" s="205">
        <f t="shared" si="145"/>
        <v>0</v>
      </c>
      <c r="J775" s="205">
        <f t="shared" si="145"/>
        <v>9777469.7899999991</v>
      </c>
      <c r="K775" s="205">
        <f t="shared" si="145"/>
        <v>729429.72</v>
      </c>
      <c r="L775" s="205">
        <f t="shared" si="145"/>
        <v>2219043.0699999998</v>
      </c>
      <c r="M775" s="205">
        <f t="shared" si="145"/>
        <v>56360</v>
      </c>
      <c r="N775" s="205">
        <f t="shared" si="145"/>
        <v>0</v>
      </c>
      <c r="O775" s="205">
        <f t="shared" si="145"/>
        <v>0</v>
      </c>
      <c r="P775" s="205">
        <f t="shared" si="145"/>
        <v>0</v>
      </c>
      <c r="Q775" s="205">
        <f t="shared" si="145"/>
        <v>0</v>
      </c>
      <c r="R775" s="205">
        <f t="shared" si="145"/>
        <v>0</v>
      </c>
      <c r="S775" s="205">
        <f t="shared" si="145"/>
        <v>2756896.71</v>
      </c>
      <c r="T775" s="205">
        <f t="shared" si="145"/>
        <v>545000</v>
      </c>
      <c r="U775" s="205">
        <f t="shared" si="145"/>
        <v>0</v>
      </c>
      <c r="V775" s="205">
        <f t="shared" si="145"/>
        <v>0</v>
      </c>
      <c r="W775" s="205">
        <f t="shared" si="145"/>
        <v>60000</v>
      </c>
      <c r="X775" s="205">
        <f t="shared" si="145"/>
        <v>0</v>
      </c>
      <c r="Y775" s="205">
        <f t="shared" si="145"/>
        <v>0</v>
      </c>
      <c r="Z775" s="205">
        <f t="shared" si="145"/>
        <v>0</v>
      </c>
      <c r="AA775" s="205">
        <f t="shared" si="145"/>
        <v>0</v>
      </c>
      <c r="AB775" s="205">
        <f t="shared" si="145"/>
        <v>0</v>
      </c>
      <c r="AC775" s="205">
        <f t="shared" si="145"/>
        <v>9258629.4600000009</v>
      </c>
      <c r="AD775" s="205">
        <f t="shared" si="145"/>
        <v>0</v>
      </c>
      <c r="AE775" s="205">
        <f t="shared" si="145"/>
        <v>0</v>
      </c>
      <c r="AF775" s="205">
        <f t="shared" si="145"/>
        <v>361202</v>
      </c>
      <c r="AG775" s="205">
        <f t="shared" si="145"/>
        <v>0</v>
      </c>
      <c r="AH775" s="205">
        <f t="shared" si="145"/>
        <v>0</v>
      </c>
      <c r="AI775" s="205">
        <f t="shared" si="145"/>
        <v>0</v>
      </c>
      <c r="AJ775" s="205">
        <f t="shared" si="145"/>
        <v>0</v>
      </c>
      <c r="AK775" s="205">
        <f t="shared" si="145"/>
        <v>0</v>
      </c>
      <c r="AL775" s="205">
        <f t="shared" si="145"/>
        <v>0</v>
      </c>
      <c r="AM775" s="205">
        <f t="shared" si="145"/>
        <v>0</v>
      </c>
      <c r="AN775" s="205">
        <f t="shared" si="145"/>
        <v>83703.02</v>
      </c>
      <c r="AO775" s="205">
        <f t="shared" si="145"/>
        <v>26960</v>
      </c>
      <c r="AP775" s="205">
        <f t="shared" si="145"/>
        <v>0</v>
      </c>
      <c r="AQ775" s="205">
        <f t="shared" si="145"/>
        <v>1154910.25</v>
      </c>
      <c r="AR775" s="205">
        <f t="shared" si="145"/>
        <v>0</v>
      </c>
      <c r="AS775" s="205">
        <f t="shared" si="145"/>
        <v>661932.03</v>
      </c>
      <c r="AT775" s="205">
        <f t="shared" si="145"/>
        <v>0</v>
      </c>
      <c r="AU775" s="205">
        <f t="shared" si="145"/>
        <v>0</v>
      </c>
      <c r="AV775" s="205">
        <f t="shared" si="145"/>
        <v>0</v>
      </c>
      <c r="AW775" s="205">
        <f t="shared" si="145"/>
        <v>0</v>
      </c>
      <c r="AX775" s="205">
        <f t="shared" si="145"/>
        <v>20332</v>
      </c>
      <c r="AY775" s="205">
        <f t="shared" si="145"/>
        <v>0</v>
      </c>
      <c r="AZ775" s="205">
        <f t="shared" si="145"/>
        <v>452839.35</v>
      </c>
      <c r="BA775" s="205">
        <f t="shared" si="145"/>
        <v>0</v>
      </c>
      <c r="BB775" s="205">
        <f t="shared" si="145"/>
        <v>0</v>
      </c>
      <c r="BC775" s="205">
        <f t="shared" si="145"/>
        <v>1826702.47</v>
      </c>
      <c r="BD775" s="205">
        <f t="shared" si="145"/>
        <v>2625963.42</v>
      </c>
      <c r="BE775" s="205">
        <f t="shared" si="145"/>
        <v>0</v>
      </c>
      <c r="BF775" s="205">
        <f t="shared" si="145"/>
        <v>0</v>
      </c>
      <c r="BG775" s="205">
        <f t="shared" si="145"/>
        <v>0</v>
      </c>
      <c r="BH775" s="205">
        <f t="shared" si="145"/>
        <v>4950324.9989999998</v>
      </c>
      <c r="BI775" s="205">
        <f t="shared" si="145"/>
        <v>0</v>
      </c>
      <c r="BJ775" s="205">
        <f t="shared" si="145"/>
        <v>249950.43</v>
      </c>
      <c r="BK775" s="205">
        <f t="shared" si="145"/>
        <v>146086</v>
      </c>
      <c r="BL775" s="205">
        <f t="shared" si="145"/>
        <v>536810</v>
      </c>
      <c r="BM775" s="205">
        <f t="shared" si="145"/>
        <v>82480</v>
      </c>
      <c r="BN775" s="205">
        <f t="shared" si="145"/>
        <v>5797212.6600000001</v>
      </c>
      <c r="BO775" s="205">
        <f t="shared" si="145"/>
        <v>0</v>
      </c>
      <c r="BP775" s="205">
        <f t="shared" si="145"/>
        <v>185650.66</v>
      </c>
      <c r="BQ775" s="205">
        <f t="shared" si="145"/>
        <v>0</v>
      </c>
      <c r="BR775" s="205">
        <f t="shared" si="145"/>
        <v>0</v>
      </c>
      <c r="BS775" s="205">
        <f t="shared" si="145"/>
        <v>0</v>
      </c>
      <c r="BT775" s="205">
        <f t="shared" si="144"/>
        <v>2391080</v>
      </c>
      <c r="BU775" s="205">
        <f t="shared" si="144"/>
        <v>0</v>
      </c>
      <c r="BV775" s="205">
        <f t="shared" si="144"/>
        <v>544757</v>
      </c>
      <c r="BW775" s="205">
        <f t="shared" si="144"/>
        <v>0</v>
      </c>
      <c r="BX775" s="205">
        <f t="shared" si="144"/>
        <v>0</v>
      </c>
      <c r="BY775" s="205">
        <f t="shared" si="144"/>
        <v>223650.92</v>
      </c>
      <c r="BZ775" s="205">
        <f t="shared" si="144"/>
        <v>882832.9</v>
      </c>
      <c r="CA775" s="205">
        <f t="shared" si="144"/>
        <v>0</v>
      </c>
      <c r="CB775" s="205">
        <f t="shared" si="144"/>
        <v>247339.99</v>
      </c>
      <c r="CC775" s="205">
        <f t="shared" si="130"/>
        <v>53824379.078999996</v>
      </c>
      <c r="CD775" s="288"/>
      <c r="CE775" s="288"/>
      <c r="CF775" s="288"/>
      <c r="CG775" s="288"/>
      <c r="CH775" s="288"/>
      <c r="CI775" s="288"/>
    </row>
    <row r="776" spans="1:87" s="102" customFormat="1">
      <c r="A776" s="148"/>
      <c r="B776" s="322"/>
      <c r="C776" s="306"/>
      <c r="D776" s="103"/>
      <c r="E776" s="103"/>
      <c r="F776" s="328" t="s">
        <v>1540</v>
      </c>
      <c r="G776" s="329" t="s">
        <v>1541</v>
      </c>
      <c r="H776" s="205">
        <f t="shared" si="145"/>
        <v>2256400.7999999998</v>
      </c>
      <c r="I776" s="205">
        <f t="shared" si="145"/>
        <v>5487726.7300000004</v>
      </c>
      <c r="J776" s="205">
        <f t="shared" si="145"/>
        <v>3355542.55</v>
      </c>
      <c r="K776" s="205">
        <f t="shared" si="145"/>
        <v>0</v>
      </c>
      <c r="L776" s="205">
        <f t="shared" si="145"/>
        <v>0</v>
      </c>
      <c r="M776" s="205">
        <f t="shared" si="145"/>
        <v>0</v>
      </c>
      <c r="N776" s="205">
        <f t="shared" si="145"/>
        <v>321130340.39999998</v>
      </c>
      <c r="O776" s="205">
        <f t="shared" si="145"/>
        <v>0</v>
      </c>
      <c r="P776" s="205">
        <f t="shared" si="145"/>
        <v>0</v>
      </c>
      <c r="Q776" s="205">
        <f t="shared" si="145"/>
        <v>0</v>
      </c>
      <c r="R776" s="205">
        <f t="shared" si="145"/>
        <v>0</v>
      </c>
      <c r="S776" s="205">
        <f t="shared" si="145"/>
        <v>0</v>
      </c>
      <c r="T776" s="205">
        <f t="shared" si="145"/>
        <v>35635025.590000004</v>
      </c>
      <c r="U776" s="205">
        <f t="shared" si="145"/>
        <v>4849800.95</v>
      </c>
      <c r="V776" s="205">
        <f t="shared" si="145"/>
        <v>0</v>
      </c>
      <c r="W776" s="205">
        <f t="shared" si="145"/>
        <v>0</v>
      </c>
      <c r="X776" s="205">
        <f t="shared" si="145"/>
        <v>0</v>
      </c>
      <c r="Y776" s="205">
        <f t="shared" si="145"/>
        <v>0</v>
      </c>
      <c r="Z776" s="205">
        <f t="shared" si="145"/>
        <v>222805899.69999999</v>
      </c>
      <c r="AA776" s="205">
        <f t="shared" si="145"/>
        <v>0</v>
      </c>
      <c r="AB776" s="205">
        <f t="shared" si="145"/>
        <v>0</v>
      </c>
      <c r="AC776" s="205">
        <f t="shared" si="145"/>
        <v>7328716.6600000001</v>
      </c>
      <c r="AD776" s="205">
        <f t="shared" si="145"/>
        <v>0</v>
      </c>
      <c r="AE776" s="205">
        <f t="shared" si="145"/>
        <v>0</v>
      </c>
      <c r="AF776" s="205">
        <f t="shared" si="145"/>
        <v>0</v>
      </c>
      <c r="AG776" s="205">
        <f t="shared" si="145"/>
        <v>0</v>
      </c>
      <c r="AH776" s="205">
        <f t="shared" si="145"/>
        <v>0</v>
      </c>
      <c r="AI776" s="205">
        <f t="shared" si="145"/>
        <v>35178853.079999998</v>
      </c>
      <c r="AJ776" s="205">
        <f t="shared" si="145"/>
        <v>0</v>
      </c>
      <c r="AK776" s="205">
        <f t="shared" si="145"/>
        <v>0</v>
      </c>
      <c r="AL776" s="205">
        <f t="shared" si="145"/>
        <v>0</v>
      </c>
      <c r="AM776" s="205">
        <f t="shared" si="145"/>
        <v>0</v>
      </c>
      <c r="AN776" s="205">
        <f t="shared" si="145"/>
        <v>0</v>
      </c>
      <c r="AO776" s="205">
        <f t="shared" si="145"/>
        <v>0</v>
      </c>
      <c r="AP776" s="205">
        <f t="shared" si="145"/>
        <v>0</v>
      </c>
      <c r="AQ776" s="205">
        <f t="shared" si="145"/>
        <v>0</v>
      </c>
      <c r="AR776" s="205">
        <f t="shared" si="145"/>
        <v>0</v>
      </c>
      <c r="AS776" s="205">
        <f t="shared" si="145"/>
        <v>0</v>
      </c>
      <c r="AT776" s="205">
        <f t="shared" si="145"/>
        <v>0</v>
      </c>
      <c r="AU776" s="205">
        <f t="shared" si="145"/>
        <v>20794853.719999999</v>
      </c>
      <c r="AV776" s="205">
        <f t="shared" si="145"/>
        <v>0</v>
      </c>
      <c r="AW776" s="205">
        <f t="shared" si="145"/>
        <v>0</v>
      </c>
      <c r="AX776" s="205">
        <f t="shared" si="145"/>
        <v>0</v>
      </c>
      <c r="AY776" s="205">
        <f t="shared" si="145"/>
        <v>0</v>
      </c>
      <c r="AZ776" s="205">
        <f t="shared" si="145"/>
        <v>0</v>
      </c>
      <c r="BA776" s="205">
        <f t="shared" si="145"/>
        <v>0</v>
      </c>
      <c r="BB776" s="205">
        <f t="shared" si="145"/>
        <v>67823380.689999998</v>
      </c>
      <c r="BC776" s="205">
        <f t="shared" si="145"/>
        <v>0</v>
      </c>
      <c r="BD776" s="205">
        <f t="shared" si="145"/>
        <v>0</v>
      </c>
      <c r="BE776" s="205">
        <f t="shared" si="145"/>
        <v>0</v>
      </c>
      <c r="BF776" s="205">
        <f t="shared" si="145"/>
        <v>0</v>
      </c>
      <c r="BG776" s="205">
        <f t="shared" si="145"/>
        <v>0</v>
      </c>
      <c r="BH776" s="205">
        <f t="shared" si="145"/>
        <v>0</v>
      </c>
      <c r="BI776" s="205">
        <f t="shared" si="145"/>
        <v>0</v>
      </c>
      <c r="BJ776" s="205">
        <f t="shared" si="145"/>
        <v>0</v>
      </c>
      <c r="BK776" s="205">
        <f t="shared" si="145"/>
        <v>0</v>
      </c>
      <c r="BL776" s="205">
        <f t="shared" si="145"/>
        <v>0</v>
      </c>
      <c r="BM776" s="205">
        <f t="shared" si="145"/>
        <v>42146058.079999998</v>
      </c>
      <c r="BN776" s="205">
        <f t="shared" si="145"/>
        <v>12249836.949999999</v>
      </c>
      <c r="BO776" s="205">
        <f t="shared" si="145"/>
        <v>0</v>
      </c>
      <c r="BP776" s="205">
        <f t="shared" si="145"/>
        <v>0</v>
      </c>
      <c r="BQ776" s="205">
        <f t="shared" si="145"/>
        <v>0</v>
      </c>
      <c r="BR776" s="205">
        <f t="shared" si="145"/>
        <v>0</v>
      </c>
      <c r="BS776" s="205">
        <f t="shared" si="145"/>
        <v>0</v>
      </c>
      <c r="BT776" s="205">
        <f t="shared" si="144"/>
        <v>3937869.71</v>
      </c>
      <c r="BU776" s="205">
        <f t="shared" si="144"/>
        <v>0</v>
      </c>
      <c r="BV776" s="205">
        <f t="shared" si="144"/>
        <v>0</v>
      </c>
      <c r="BW776" s="205">
        <f t="shared" si="144"/>
        <v>0</v>
      </c>
      <c r="BX776" s="205">
        <f t="shared" si="144"/>
        <v>0</v>
      </c>
      <c r="BY776" s="205">
        <f t="shared" si="144"/>
        <v>0</v>
      </c>
      <c r="BZ776" s="205">
        <f t="shared" si="144"/>
        <v>0</v>
      </c>
      <c r="CA776" s="205">
        <f t="shared" si="144"/>
        <v>0</v>
      </c>
      <c r="CB776" s="205">
        <f t="shared" si="144"/>
        <v>0</v>
      </c>
      <c r="CC776" s="205">
        <f t="shared" si="130"/>
        <v>784980305.61000001</v>
      </c>
      <c r="CD776" s="101"/>
      <c r="CE776" s="101"/>
      <c r="CF776" s="101"/>
      <c r="CG776" s="101"/>
      <c r="CH776" s="101"/>
      <c r="CI776" s="101"/>
    </row>
    <row r="777" spans="1:87" s="102" customFormat="1">
      <c r="A777" s="148"/>
      <c r="B777" s="322"/>
      <c r="C777" s="306"/>
      <c r="D777" s="103"/>
      <c r="E777" s="103"/>
      <c r="F777" s="328" t="s">
        <v>1542</v>
      </c>
      <c r="G777" s="329" t="s">
        <v>1543</v>
      </c>
      <c r="H777" s="205">
        <f t="shared" si="145"/>
        <v>1251503.03</v>
      </c>
      <c r="I777" s="205">
        <f t="shared" si="145"/>
        <v>6182567.54</v>
      </c>
      <c r="J777" s="205">
        <f t="shared" si="145"/>
        <v>6272828.4900000002</v>
      </c>
      <c r="K777" s="205">
        <f t="shared" si="145"/>
        <v>0</v>
      </c>
      <c r="L777" s="205">
        <f t="shared" si="145"/>
        <v>0</v>
      </c>
      <c r="M777" s="205">
        <f t="shared" si="145"/>
        <v>0</v>
      </c>
      <c r="N777" s="205">
        <f t="shared" si="145"/>
        <v>47401079.07</v>
      </c>
      <c r="O777" s="205">
        <f t="shared" si="145"/>
        <v>0</v>
      </c>
      <c r="P777" s="205">
        <f t="shared" si="145"/>
        <v>0</v>
      </c>
      <c r="Q777" s="205">
        <f t="shared" si="145"/>
        <v>0</v>
      </c>
      <c r="R777" s="205">
        <f t="shared" si="145"/>
        <v>0</v>
      </c>
      <c r="S777" s="205">
        <f t="shared" si="145"/>
        <v>0</v>
      </c>
      <c r="T777" s="205">
        <f t="shared" si="145"/>
        <v>13403859.220000001</v>
      </c>
      <c r="U777" s="205">
        <f t="shared" si="145"/>
        <v>5063456.0999999996</v>
      </c>
      <c r="V777" s="205">
        <f t="shared" si="145"/>
        <v>0</v>
      </c>
      <c r="W777" s="205">
        <f t="shared" si="145"/>
        <v>0</v>
      </c>
      <c r="X777" s="205">
        <f t="shared" si="145"/>
        <v>0</v>
      </c>
      <c r="Y777" s="205">
        <f t="shared" si="145"/>
        <v>0</v>
      </c>
      <c r="Z777" s="205">
        <f t="shared" si="145"/>
        <v>6213623.3799999999</v>
      </c>
      <c r="AA777" s="205">
        <f t="shared" si="145"/>
        <v>0</v>
      </c>
      <c r="AB777" s="205">
        <f t="shared" si="145"/>
        <v>0</v>
      </c>
      <c r="AC777" s="205">
        <f t="shared" si="145"/>
        <v>0</v>
      </c>
      <c r="AD777" s="205">
        <f t="shared" si="145"/>
        <v>0</v>
      </c>
      <c r="AE777" s="205">
        <f t="shared" si="145"/>
        <v>0</v>
      </c>
      <c r="AF777" s="205">
        <f t="shared" si="145"/>
        <v>0</v>
      </c>
      <c r="AG777" s="205">
        <f t="shared" si="145"/>
        <v>0</v>
      </c>
      <c r="AH777" s="205">
        <f t="shared" si="145"/>
        <v>0</v>
      </c>
      <c r="AI777" s="205">
        <f t="shared" si="145"/>
        <v>5582369.1900000004</v>
      </c>
      <c r="AJ777" s="205">
        <f t="shared" si="145"/>
        <v>0</v>
      </c>
      <c r="AK777" s="205">
        <f t="shared" si="145"/>
        <v>0</v>
      </c>
      <c r="AL777" s="205">
        <f t="shared" si="145"/>
        <v>0</v>
      </c>
      <c r="AM777" s="205">
        <f t="shared" si="145"/>
        <v>0</v>
      </c>
      <c r="AN777" s="205">
        <f t="shared" si="145"/>
        <v>0</v>
      </c>
      <c r="AO777" s="205">
        <f t="shared" si="145"/>
        <v>0</v>
      </c>
      <c r="AP777" s="205">
        <f t="shared" si="145"/>
        <v>0</v>
      </c>
      <c r="AQ777" s="205">
        <f t="shared" si="145"/>
        <v>0</v>
      </c>
      <c r="AR777" s="205">
        <f t="shared" si="145"/>
        <v>0</v>
      </c>
      <c r="AS777" s="205">
        <f t="shared" si="145"/>
        <v>0</v>
      </c>
      <c r="AT777" s="205">
        <f t="shared" si="145"/>
        <v>0</v>
      </c>
      <c r="AU777" s="205">
        <f t="shared" si="145"/>
        <v>2885369.8</v>
      </c>
      <c r="AV777" s="205">
        <f t="shared" si="145"/>
        <v>0</v>
      </c>
      <c r="AW777" s="205">
        <f t="shared" si="145"/>
        <v>0</v>
      </c>
      <c r="AX777" s="205">
        <f t="shared" si="145"/>
        <v>0</v>
      </c>
      <c r="AY777" s="205">
        <f t="shared" si="145"/>
        <v>0</v>
      </c>
      <c r="AZ777" s="205">
        <f t="shared" si="145"/>
        <v>0</v>
      </c>
      <c r="BA777" s="205">
        <f t="shared" si="145"/>
        <v>0</v>
      </c>
      <c r="BB777" s="205">
        <f t="shared" si="145"/>
        <v>38145260.219999999</v>
      </c>
      <c r="BC777" s="205">
        <f t="shared" si="145"/>
        <v>0</v>
      </c>
      <c r="BD777" s="205">
        <f t="shared" si="145"/>
        <v>0</v>
      </c>
      <c r="BE777" s="205">
        <f t="shared" si="145"/>
        <v>0</v>
      </c>
      <c r="BF777" s="205">
        <f t="shared" si="145"/>
        <v>0</v>
      </c>
      <c r="BG777" s="205">
        <f t="shared" si="145"/>
        <v>0</v>
      </c>
      <c r="BH777" s="205">
        <f t="shared" si="145"/>
        <v>0</v>
      </c>
      <c r="BI777" s="205">
        <f t="shared" si="145"/>
        <v>0</v>
      </c>
      <c r="BJ777" s="205">
        <f t="shared" si="145"/>
        <v>0</v>
      </c>
      <c r="BK777" s="205">
        <f t="shared" si="145"/>
        <v>0</v>
      </c>
      <c r="BL777" s="205">
        <f t="shared" si="145"/>
        <v>0</v>
      </c>
      <c r="BM777" s="205">
        <f t="shared" si="145"/>
        <v>9965682.4000000004</v>
      </c>
      <c r="BN777" s="205">
        <f t="shared" si="145"/>
        <v>6907167.4100000001</v>
      </c>
      <c r="BO777" s="205">
        <f t="shared" si="145"/>
        <v>0</v>
      </c>
      <c r="BP777" s="205">
        <f t="shared" si="145"/>
        <v>0</v>
      </c>
      <c r="BQ777" s="205">
        <f t="shared" si="145"/>
        <v>0</v>
      </c>
      <c r="BR777" s="205">
        <f t="shared" si="145"/>
        <v>0</v>
      </c>
      <c r="BS777" s="205">
        <f t="shared" si="145"/>
        <v>0</v>
      </c>
      <c r="BT777" s="205">
        <f t="shared" si="144"/>
        <v>3105544.29</v>
      </c>
      <c r="BU777" s="205">
        <f t="shared" si="144"/>
        <v>0</v>
      </c>
      <c r="BV777" s="205">
        <f t="shared" si="144"/>
        <v>0</v>
      </c>
      <c r="BW777" s="205">
        <f t="shared" si="144"/>
        <v>0</v>
      </c>
      <c r="BX777" s="205">
        <f t="shared" si="144"/>
        <v>0</v>
      </c>
      <c r="BY777" s="205">
        <f t="shared" si="144"/>
        <v>0</v>
      </c>
      <c r="BZ777" s="205">
        <f t="shared" si="144"/>
        <v>0</v>
      </c>
      <c r="CA777" s="205">
        <f t="shared" si="144"/>
        <v>0</v>
      </c>
      <c r="CB777" s="205">
        <f t="shared" si="144"/>
        <v>0</v>
      </c>
      <c r="CC777" s="205">
        <f t="shared" si="130"/>
        <v>152380310.13999999</v>
      </c>
      <c r="CD777" s="101"/>
      <c r="CE777" s="101"/>
      <c r="CF777" s="101"/>
      <c r="CG777" s="101"/>
      <c r="CH777" s="101"/>
      <c r="CI777" s="101"/>
    </row>
    <row r="778" spans="1:87" s="293" customFormat="1">
      <c r="A778" s="323"/>
      <c r="B778" s="322"/>
      <c r="C778" s="306"/>
      <c r="D778" s="306"/>
      <c r="E778" s="306"/>
      <c r="F778" s="328" t="s">
        <v>1544</v>
      </c>
      <c r="G778" s="329" t="s">
        <v>1545</v>
      </c>
      <c r="H778" s="205">
        <f t="shared" si="145"/>
        <v>230981</v>
      </c>
      <c r="I778" s="205">
        <f t="shared" si="145"/>
        <v>6494010.1799999997</v>
      </c>
      <c r="J778" s="205">
        <f t="shared" si="145"/>
        <v>11106967</v>
      </c>
      <c r="K778" s="205">
        <f t="shared" si="145"/>
        <v>796800</v>
      </c>
      <c r="L778" s="205">
        <f t="shared" si="145"/>
        <v>700635</v>
      </c>
      <c r="M778" s="205">
        <f t="shared" si="145"/>
        <v>0</v>
      </c>
      <c r="N778" s="205">
        <f t="shared" si="145"/>
        <v>2263649.6800000002</v>
      </c>
      <c r="O778" s="205">
        <f t="shared" si="145"/>
        <v>949633</v>
      </c>
      <c r="P778" s="205">
        <f t="shared" si="145"/>
        <v>51606</v>
      </c>
      <c r="Q778" s="205">
        <f t="shared" si="145"/>
        <v>1750128</v>
      </c>
      <c r="R778" s="205">
        <f t="shared" si="145"/>
        <v>420973</v>
      </c>
      <c r="S778" s="205">
        <f t="shared" si="145"/>
        <v>367369</v>
      </c>
      <c r="T778" s="205">
        <f t="shared" si="145"/>
        <v>418361</v>
      </c>
      <c r="U778" s="205">
        <f t="shared" si="145"/>
        <v>1087011</v>
      </c>
      <c r="V778" s="205">
        <f t="shared" si="145"/>
        <v>520</v>
      </c>
      <c r="W778" s="205">
        <f t="shared" si="145"/>
        <v>1095988</v>
      </c>
      <c r="X778" s="205">
        <f t="shared" si="145"/>
        <v>1032896</v>
      </c>
      <c r="Y778" s="205">
        <f t="shared" si="145"/>
        <v>93754</v>
      </c>
      <c r="Z778" s="205">
        <f t="shared" si="145"/>
        <v>6997319</v>
      </c>
      <c r="AA778" s="205">
        <f t="shared" si="145"/>
        <v>27137.599999999999</v>
      </c>
      <c r="AB778" s="205">
        <f t="shared" si="145"/>
        <v>3020.4</v>
      </c>
      <c r="AC778" s="205">
        <f t="shared" si="145"/>
        <v>10581695.34</v>
      </c>
      <c r="AD778" s="205">
        <f t="shared" si="145"/>
        <v>107075.95</v>
      </c>
      <c r="AE778" s="205">
        <f t="shared" si="145"/>
        <v>260132.6</v>
      </c>
      <c r="AF778" s="205">
        <f t="shared" si="145"/>
        <v>570610</v>
      </c>
      <c r="AG778" s="205">
        <f t="shared" si="145"/>
        <v>156499</v>
      </c>
      <c r="AH778" s="205">
        <f t="shared" si="145"/>
        <v>1926300</v>
      </c>
      <c r="AI778" s="205">
        <f t="shared" si="145"/>
        <v>18394</v>
      </c>
      <c r="AJ778" s="205">
        <f t="shared" si="145"/>
        <v>1195701.1000000001</v>
      </c>
      <c r="AK778" s="205">
        <f t="shared" si="145"/>
        <v>17744</v>
      </c>
      <c r="AL778" s="205">
        <f t="shared" si="145"/>
        <v>168070</v>
      </c>
      <c r="AM778" s="205">
        <f t="shared" si="145"/>
        <v>46973</v>
      </c>
      <c r="AN778" s="205">
        <f t="shared" si="145"/>
        <v>56075</v>
      </c>
      <c r="AO778" s="205">
        <f t="shared" si="145"/>
        <v>264774</v>
      </c>
      <c r="AP778" s="205">
        <f t="shared" si="145"/>
        <v>22424</v>
      </c>
      <c r="AQ778" s="205">
        <f t="shared" si="145"/>
        <v>16552</v>
      </c>
      <c r="AR778" s="205">
        <f t="shared" si="145"/>
        <v>36747</v>
      </c>
      <c r="AS778" s="205">
        <f t="shared" si="145"/>
        <v>166078</v>
      </c>
      <c r="AT778" s="205">
        <f t="shared" si="145"/>
        <v>50994</v>
      </c>
      <c r="AU778" s="205">
        <f t="shared" si="145"/>
        <v>23100</v>
      </c>
      <c r="AV778" s="205">
        <f t="shared" si="145"/>
        <v>16351</v>
      </c>
      <c r="AW778" s="205">
        <f t="shared" si="145"/>
        <v>0</v>
      </c>
      <c r="AX778" s="205">
        <f t="shared" si="145"/>
        <v>6532</v>
      </c>
      <c r="AY778" s="205">
        <f t="shared" si="145"/>
        <v>2470</v>
      </c>
      <c r="AZ778" s="205">
        <f t="shared" si="145"/>
        <v>1728</v>
      </c>
      <c r="BA778" s="205">
        <f t="shared" si="145"/>
        <v>2297</v>
      </c>
      <c r="BB778" s="205">
        <f t="shared" si="145"/>
        <v>271560</v>
      </c>
      <c r="BC778" s="205">
        <f t="shared" si="145"/>
        <v>183274</v>
      </c>
      <c r="BD778" s="205">
        <f t="shared" si="145"/>
        <v>2952</v>
      </c>
      <c r="BE778" s="205">
        <f t="shared" si="145"/>
        <v>305</v>
      </c>
      <c r="BF778" s="205">
        <f t="shared" si="145"/>
        <v>168768</v>
      </c>
      <c r="BG778" s="205">
        <f t="shared" si="145"/>
        <v>67380</v>
      </c>
      <c r="BH778" s="205">
        <f t="shared" si="145"/>
        <v>3116452</v>
      </c>
      <c r="BI778" s="205">
        <f t="shared" si="145"/>
        <v>7156</v>
      </c>
      <c r="BJ778" s="205">
        <f t="shared" si="145"/>
        <v>125774</v>
      </c>
      <c r="BK778" s="205">
        <f t="shared" si="145"/>
        <v>27622</v>
      </c>
      <c r="BL778" s="205">
        <f t="shared" si="145"/>
        <v>2424</v>
      </c>
      <c r="BM778" s="205">
        <f t="shared" si="145"/>
        <v>716506.05</v>
      </c>
      <c r="BN778" s="205">
        <f t="shared" si="145"/>
        <v>10598831.220000001</v>
      </c>
      <c r="BO778" s="205">
        <f t="shared" si="145"/>
        <v>30102</v>
      </c>
      <c r="BP778" s="205">
        <f t="shared" si="145"/>
        <v>0</v>
      </c>
      <c r="BQ778" s="205">
        <f t="shared" si="145"/>
        <v>25787.55</v>
      </c>
      <c r="BR778" s="205">
        <f t="shared" si="145"/>
        <v>18258</v>
      </c>
      <c r="BS778" s="205">
        <f t="shared" ref="BS778:ED780" si="146">BS670</f>
        <v>0</v>
      </c>
      <c r="BT778" s="205">
        <f t="shared" si="146"/>
        <v>369769</v>
      </c>
      <c r="BU778" s="205">
        <f t="shared" si="144"/>
        <v>1320</v>
      </c>
      <c r="BV778" s="205">
        <f t="shared" si="144"/>
        <v>361469.8</v>
      </c>
      <c r="BW778" s="205">
        <f t="shared" si="144"/>
        <v>377703.52</v>
      </c>
      <c r="BX778" s="205">
        <f t="shared" si="144"/>
        <v>658121</v>
      </c>
      <c r="BY778" s="205">
        <f t="shared" si="144"/>
        <v>2404907.9900000002</v>
      </c>
      <c r="BZ778" s="205">
        <f t="shared" si="144"/>
        <v>1878796.45</v>
      </c>
      <c r="CA778" s="205">
        <f t="shared" si="144"/>
        <v>26922</v>
      </c>
      <c r="CB778" s="205">
        <f t="shared" si="144"/>
        <v>0</v>
      </c>
      <c r="CC778" s="205">
        <f t="shared" si="130"/>
        <v>73046237.429999992</v>
      </c>
      <c r="CD778" s="288"/>
      <c r="CE778" s="288"/>
      <c r="CF778" s="288"/>
      <c r="CG778" s="288"/>
      <c r="CH778" s="288"/>
      <c r="CI778" s="288"/>
    </row>
    <row r="779" spans="1:87" s="293" customFormat="1">
      <c r="A779" s="323"/>
      <c r="B779" s="322"/>
      <c r="C779" s="306"/>
      <c r="D779" s="306"/>
      <c r="E779" s="306"/>
      <c r="F779" s="328" t="s">
        <v>1546</v>
      </c>
      <c r="G779" s="329" t="s">
        <v>1547</v>
      </c>
      <c r="H779" s="205">
        <f t="shared" ref="H779:BS780" si="147">H671</f>
        <v>176037</v>
      </c>
      <c r="I779" s="205">
        <f t="shared" si="147"/>
        <v>980094.23</v>
      </c>
      <c r="J779" s="205">
        <f t="shared" si="147"/>
        <v>2410644</v>
      </c>
      <c r="K779" s="205">
        <f t="shared" si="147"/>
        <v>400452.2</v>
      </c>
      <c r="L779" s="205">
        <f t="shared" si="147"/>
        <v>543548</v>
      </c>
      <c r="M779" s="205">
        <f t="shared" si="147"/>
        <v>0</v>
      </c>
      <c r="N779" s="205">
        <f t="shared" si="147"/>
        <v>236702.05</v>
      </c>
      <c r="O779" s="205">
        <f t="shared" si="147"/>
        <v>19861</v>
      </c>
      <c r="P779" s="205">
        <f t="shared" si="147"/>
        <v>991357</v>
      </c>
      <c r="Q779" s="205">
        <f t="shared" si="147"/>
        <v>696289</v>
      </c>
      <c r="R779" s="205">
        <f t="shared" si="147"/>
        <v>506720</v>
      </c>
      <c r="S779" s="205">
        <f t="shared" si="147"/>
        <v>39512</v>
      </c>
      <c r="T779" s="205">
        <f t="shared" si="147"/>
        <v>186406</v>
      </c>
      <c r="U779" s="205">
        <f t="shared" si="147"/>
        <v>97872</v>
      </c>
      <c r="V779" s="205">
        <f t="shared" si="147"/>
        <v>108293</v>
      </c>
      <c r="W779" s="205">
        <f t="shared" si="147"/>
        <v>16691</v>
      </c>
      <c r="X779" s="205">
        <f t="shared" si="147"/>
        <v>656998.81000000006</v>
      </c>
      <c r="Y779" s="205">
        <f t="shared" si="147"/>
        <v>6032</v>
      </c>
      <c r="Z779" s="205">
        <f t="shared" si="147"/>
        <v>6975428.8600000003</v>
      </c>
      <c r="AA779" s="205">
        <f t="shared" si="147"/>
        <v>45574.6</v>
      </c>
      <c r="AB779" s="205">
        <f t="shared" si="147"/>
        <v>5648</v>
      </c>
      <c r="AC779" s="205">
        <f t="shared" si="147"/>
        <v>1039545.55</v>
      </c>
      <c r="AD779" s="205">
        <f t="shared" si="147"/>
        <v>0</v>
      </c>
      <c r="AE779" s="205">
        <f t="shared" si="147"/>
        <v>37447</v>
      </c>
      <c r="AF779" s="205">
        <f t="shared" si="147"/>
        <v>1485736</v>
      </c>
      <c r="AG779" s="205">
        <f t="shared" si="147"/>
        <v>21029</v>
      </c>
      <c r="AH779" s="205">
        <f t="shared" si="147"/>
        <v>6347</v>
      </c>
      <c r="AI779" s="205">
        <f t="shared" si="147"/>
        <v>45318</v>
      </c>
      <c r="AJ779" s="205">
        <f t="shared" si="147"/>
        <v>636005.06999999995</v>
      </c>
      <c r="AK779" s="205">
        <f t="shared" si="147"/>
        <v>5845</v>
      </c>
      <c r="AL779" s="205">
        <f t="shared" si="147"/>
        <v>30477</v>
      </c>
      <c r="AM779" s="205">
        <f t="shared" si="147"/>
        <v>-1118</v>
      </c>
      <c r="AN779" s="205">
        <f t="shared" si="147"/>
        <v>19243</v>
      </c>
      <c r="AO779" s="205">
        <f t="shared" si="147"/>
        <v>228978</v>
      </c>
      <c r="AP779" s="205">
        <f t="shared" si="147"/>
        <v>7334</v>
      </c>
      <c r="AQ779" s="205">
        <f t="shared" si="147"/>
        <v>5475</v>
      </c>
      <c r="AR779" s="205">
        <f t="shared" si="147"/>
        <v>11926</v>
      </c>
      <c r="AS779" s="205">
        <f t="shared" si="147"/>
        <v>16721</v>
      </c>
      <c r="AT779" s="205">
        <f t="shared" si="147"/>
        <v>16306</v>
      </c>
      <c r="AU779" s="205">
        <f t="shared" si="147"/>
        <v>23893</v>
      </c>
      <c r="AV779" s="205">
        <f t="shared" si="147"/>
        <v>17969</v>
      </c>
      <c r="AW779" s="205">
        <f t="shared" si="147"/>
        <v>6452</v>
      </c>
      <c r="AX779" s="205">
        <f t="shared" si="147"/>
        <v>6038</v>
      </c>
      <c r="AY779" s="205">
        <f t="shared" si="147"/>
        <v>6650</v>
      </c>
      <c r="AZ779" s="205">
        <f t="shared" si="147"/>
        <v>0</v>
      </c>
      <c r="BA779" s="205">
        <f t="shared" si="147"/>
        <v>2422</v>
      </c>
      <c r="BB779" s="205">
        <f t="shared" si="147"/>
        <v>24732</v>
      </c>
      <c r="BC779" s="205">
        <f t="shared" si="147"/>
        <v>18198.05</v>
      </c>
      <c r="BD779" s="205">
        <f t="shared" si="147"/>
        <v>7280</v>
      </c>
      <c r="BE779" s="205">
        <f t="shared" si="147"/>
        <v>309</v>
      </c>
      <c r="BF779" s="205">
        <f t="shared" si="147"/>
        <v>2763280.02</v>
      </c>
      <c r="BG779" s="205">
        <f t="shared" si="147"/>
        <v>103324</v>
      </c>
      <c r="BH779" s="205">
        <f t="shared" si="147"/>
        <v>1569611</v>
      </c>
      <c r="BI779" s="205">
        <f t="shared" si="147"/>
        <v>18354</v>
      </c>
      <c r="BJ779" s="205">
        <f t="shared" si="147"/>
        <v>28460</v>
      </c>
      <c r="BK779" s="205">
        <f t="shared" si="147"/>
        <v>14677</v>
      </c>
      <c r="BL779" s="205">
        <f t="shared" si="147"/>
        <v>6514</v>
      </c>
      <c r="BM779" s="205">
        <f t="shared" si="147"/>
        <v>44723</v>
      </c>
      <c r="BN779" s="205">
        <f t="shared" si="147"/>
        <v>52127</v>
      </c>
      <c r="BO779" s="205">
        <f t="shared" si="147"/>
        <v>80977</v>
      </c>
      <c r="BP779" s="205">
        <f t="shared" si="147"/>
        <v>0</v>
      </c>
      <c r="BQ779" s="205">
        <f t="shared" si="147"/>
        <v>3651</v>
      </c>
      <c r="BR779" s="205">
        <f t="shared" si="147"/>
        <v>48531</v>
      </c>
      <c r="BS779" s="205">
        <f t="shared" si="147"/>
        <v>0</v>
      </c>
      <c r="BT779" s="205">
        <f t="shared" si="146"/>
        <v>28019</v>
      </c>
      <c r="BU779" s="205">
        <f t="shared" si="144"/>
        <v>104211.04</v>
      </c>
      <c r="BV779" s="205">
        <f t="shared" si="144"/>
        <v>861189</v>
      </c>
      <c r="BW779" s="205">
        <f t="shared" si="144"/>
        <v>166906</v>
      </c>
      <c r="BX779" s="205">
        <f t="shared" si="144"/>
        <v>70398</v>
      </c>
      <c r="BY779" s="205">
        <f t="shared" si="144"/>
        <v>2257251</v>
      </c>
      <c r="BZ779" s="205">
        <f t="shared" si="144"/>
        <v>300091.24</v>
      </c>
      <c r="CA779" s="205">
        <f t="shared" si="144"/>
        <v>59715</v>
      </c>
      <c r="CB779" s="205">
        <f t="shared" si="144"/>
        <v>0</v>
      </c>
      <c r="CC779" s="205">
        <f t="shared" si="130"/>
        <v>27408727.719999995</v>
      </c>
      <c r="CD779" s="288"/>
      <c r="CE779" s="288"/>
      <c r="CF779" s="288"/>
      <c r="CG779" s="288"/>
      <c r="CH779" s="288"/>
      <c r="CI779" s="288"/>
    </row>
    <row r="780" spans="1:87" s="293" customFormat="1">
      <c r="A780" s="323"/>
      <c r="B780" s="322"/>
      <c r="C780" s="306"/>
      <c r="D780" s="306"/>
      <c r="E780" s="306"/>
      <c r="F780" s="328" t="s">
        <v>1548</v>
      </c>
      <c r="G780" s="329" t="s">
        <v>1549</v>
      </c>
      <c r="H780" s="205">
        <f t="shared" si="147"/>
        <v>449017</v>
      </c>
      <c r="I780" s="205">
        <f t="shared" si="147"/>
        <v>1107319</v>
      </c>
      <c r="J780" s="205">
        <f t="shared" si="147"/>
        <v>1751187</v>
      </c>
      <c r="K780" s="205">
        <f t="shared" si="147"/>
        <v>316678</v>
      </c>
      <c r="L780" s="205">
        <f t="shared" si="147"/>
        <v>460820</v>
      </c>
      <c r="M780" s="205">
        <f t="shared" si="147"/>
        <v>0</v>
      </c>
      <c r="N780" s="205">
        <f t="shared" si="147"/>
        <v>6569325.4400000004</v>
      </c>
      <c r="O780" s="205">
        <f t="shared" si="147"/>
        <v>3002206.84</v>
      </c>
      <c r="P780" s="205">
        <f t="shared" si="147"/>
        <v>39122</v>
      </c>
      <c r="Q780" s="205">
        <f t="shared" si="147"/>
        <v>3031962.47</v>
      </c>
      <c r="R780" s="205">
        <f t="shared" si="147"/>
        <v>1454809</v>
      </c>
      <c r="S780" s="205">
        <f t="shared" si="147"/>
        <v>661178</v>
      </c>
      <c r="T780" s="205">
        <f t="shared" si="147"/>
        <v>671538</v>
      </c>
      <c r="U780" s="205">
        <f t="shared" si="147"/>
        <v>3194689</v>
      </c>
      <c r="V780" s="205">
        <f t="shared" si="147"/>
        <v>126095</v>
      </c>
      <c r="W780" s="205">
        <f t="shared" si="147"/>
        <v>2802451.5</v>
      </c>
      <c r="X780" s="205">
        <f t="shared" si="147"/>
        <v>1143498.52</v>
      </c>
      <c r="Y780" s="205">
        <f t="shared" si="147"/>
        <v>223432</v>
      </c>
      <c r="Z780" s="205">
        <f t="shared" si="147"/>
        <v>4774301.5999999996</v>
      </c>
      <c r="AA780" s="205">
        <f t="shared" si="147"/>
        <v>532454.19999999995</v>
      </c>
      <c r="AB780" s="205">
        <f t="shared" si="147"/>
        <v>542505.19999999995</v>
      </c>
      <c r="AC780" s="205">
        <f t="shared" si="147"/>
        <v>819881.8</v>
      </c>
      <c r="AD780" s="205">
        <f t="shared" si="147"/>
        <v>587323.65</v>
      </c>
      <c r="AE780" s="205">
        <f t="shared" si="147"/>
        <v>428311.6</v>
      </c>
      <c r="AF780" s="205">
        <f t="shared" si="147"/>
        <v>718113.4</v>
      </c>
      <c r="AG780" s="205">
        <f t="shared" si="147"/>
        <v>303915.40000000002</v>
      </c>
      <c r="AH780" s="205">
        <f t="shared" si="147"/>
        <v>373126</v>
      </c>
      <c r="AI780" s="205">
        <f t="shared" si="147"/>
        <v>28582</v>
      </c>
      <c r="AJ780" s="205">
        <f t="shared" si="147"/>
        <v>72687</v>
      </c>
      <c r="AK780" s="205">
        <f t="shared" si="147"/>
        <v>3511</v>
      </c>
      <c r="AL780" s="205">
        <f t="shared" si="147"/>
        <v>176379</v>
      </c>
      <c r="AM780" s="205">
        <f t="shared" si="147"/>
        <v>9436</v>
      </c>
      <c r="AN780" s="205">
        <f t="shared" si="147"/>
        <v>12441</v>
      </c>
      <c r="AO780" s="205">
        <f t="shared" si="147"/>
        <v>72631</v>
      </c>
      <c r="AP780" s="205">
        <f t="shared" si="147"/>
        <v>4442</v>
      </c>
      <c r="AQ780" s="205">
        <f t="shared" si="147"/>
        <v>3273</v>
      </c>
      <c r="AR780" s="205">
        <f t="shared" si="147"/>
        <v>7244</v>
      </c>
      <c r="AS780" s="205">
        <f t="shared" si="147"/>
        <v>37196</v>
      </c>
      <c r="AT780" s="205">
        <f t="shared" si="147"/>
        <v>10090</v>
      </c>
      <c r="AU780" s="205">
        <f t="shared" si="147"/>
        <v>3883647</v>
      </c>
      <c r="AV780" s="205">
        <f t="shared" si="147"/>
        <v>0</v>
      </c>
      <c r="AW780" s="205">
        <f t="shared" si="147"/>
        <v>7364</v>
      </c>
      <c r="AX780" s="205">
        <f t="shared" si="147"/>
        <v>0</v>
      </c>
      <c r="AY780" s="205">
        <f t="shared" si="147"/>
        <v>3914</v>
      </c>
      <c r="AZ780" s="205">
        <f t="shared" si="147"/>
        <v>0</v>
      </c>
      <c r="BA780" s="205">
        <f t="shared" si="147"/>
        <v>0</v>
      </c>
      <c r="BB780" s="205">
        <f t="shared" si="147"/>
        <v>465813</v>
      </c>
      <c r="BC780" s="205">
        <f t="shared" si="147"/>
        <v>28288.95</v>
      </c>
      <c r="BD780" s="205">
        <f t="shared" si="147"/>
        <v>4640</v>
      </c>
      <c r="BE780" s="205">
        <f t="shared" si="147"/>
        <v>536</v>
      </c>
      <c r="BF780" s="205">
        <f t="shared" si="147"/>
        <v>264957</v>
      </c>
      <c r="BG780" s="205">
        <f t="shared" si="147"/>
        <v>110746</v>
      </c>
      <c r="BH780" s="205">
        <f t="shared" si="147"/>
        <v>265771</v>
      </c>
      <c r="BI780" s="205">
        <f t="shared" si="147"/>
        <v>11350</v>
      </c>
      <c r="BJ780" s="205">
        <f t="shared" si="147"/>
        <v>789184</v>
      </c>
      <c r="BK780" s="205">
        <f t="shared" si="147"/>
        <v>172967.5</v>
      </c>
      <c r="BL780" s="205">
        <f t="shared" si="147"/>
        <v>3838</v>
      </c>
      <c r="BM780" s="205">
        <f t="shared" si="147"/>
        <v>133416</v>
      </c>
      <c r="BN780" s="205">
        <f t="shared" si="147"/>
        <v>71077</v>
      </c>
      <c r="BO780" s="205">
        <f t="shared" si="147"/>
        <v>47683</v>
      </c>
      <c r="BP780" s="205">
        <f t="shared" si="147"/>
        <v>0</v>
      </c>
      <c r="BQ780" s="205">
        <f t="shared" si="147"/>
        <v>135233.07</v>
      </c>
      <c r="BR780" s="205">
        <f t="shared" si="147"/>
        <v>28905</v>
      </c>
      <c r="BS780" s="205">
        <f t="shared" si="147"/>
        <v>0</v>
      </c>
      <c r="BT780" s="205">
        <f t="shared" si="146"/>
        <v>71133.3</v>
      </c>
      <c r="BU780" s="205">
        <f t="shared" si="144"/>
        <v>0</v>
      </c>
      <c r="BV780" s="205">
        <f t="shared" si="144"/>
        <v>516969</v>
      </c>
      <c r="BW780" s="205">
        <f t="shared" si="144"/>
        <v>234</v>
      </c>
      <c r="BX780" s="205">
        <f t="shared" si="144"/>
        <v>121313</v>
      </c>
      <c r="BY780" s="205">
        <f t="shared" si="144"/>
        <v>2629064</v>
      </c>
      <c r="BZ780" s="205">
        <f t="shared" si="144"/>
        <v>200092.24</v>
      </c>
      <c r="CA780" s="205">
        <f t="shared" si="144"/>
        <v>35288</v>
      </c>
      <c r="CB780" s="205">
        <f t="shared" si="144"/>
        <v>0</v>
      </c>
      <c r="CC780" s="205">
        <f t="shared" si="130"/>
        <v>46526597.679999992</v>
      </c>
      <c r="CD780" s="288"/>
      <c r="CE780" s="288"/>
      <c r="CF780" s="288"/>
      <c r="CG780" s="288"/>
      <c r="CH780" s="288"/>
      <c r="CI780" s="288"/>
    </row>
    <row r="781" spans="1:87" s="293" customFormat="1">
      <c r="A781" s="323"/>
      <c r="B781" s="322"/>
      <c r="C781" s="306"/>
      <c r="D781" s="306"/>
      <c r="E781" s="306"/>
      <c r="F781" s="328" t="s">
        <v>1554</v>
      </c>
      <c r="G781" s="329" t="s">
        <v>1555</v>
      </c>
      <c r="H781" s="205">
        <f>H675</f>
        <v>0</v>
      </c>
      <c r="I781" s="205">
        <f t="shared" ref="I781:BT784" si="148">I675</f>
        <v>0</v>
      </c>
      <c r="J781" s="205">
        <f t="shared" si="148"/>
        <v>0</v>
      </c>
      <c r="K781" s="205">
        <f t="shared" si="148"/>
        <v>0</v>
      </c>
      <c r="L781" s="205">
        <f t="shared" si="148"/>
        <v>0</v>
      </c>
      <c r="M781" s="205">
        <f t="shared" si="148"/>
        <v>0</v>
      </c>
      <c r="N781" s="205">
        <f t="shared" si="148"/>
        <v>2949585.33</v>
      </c>
      <c r="O781" s="205">
        <f t="shared" si="148"/>
        <v>0</v>
      </c>
      <c r="P781" s="205">
        <f t="shared" si="148"/>
        <v>0</v>
      </c>
      <c r="Q781" s="205">
        <f t="shared" si="148"/>
        <v>0</v>
      </c>
      <c r="R781" s="205">
        <f t="shared" si="148"/>
        <v>0</v>
      </c>
      <c r="S781" s="205">
        <f t="shared" si="148"/>
        <v>0</v>
      </c>
      <c r="T781" s="205">
        <f t="shared" si="148"/>
        <v>0</v>
      </c>
      <c r="U781" s="205">
        <f t="shared" si="148"/>
        <v>0</v>
      </c>
      <c r="V781" s="205">
        <f t="shared" si="148"/>
        <v>0</v>
      </c>
      <c r="W781" s="205">
        <f t="shared" si="148"/>
        <v>0</v>
      </c>
      <c r="X781" s="205">
        <f t="shared" si="148"/>
        <v>0</v>
      </c>
      <c r="Y781" s="205">
        <f t="shared" si="148"/>
        <v>0</v>
      </c>
      <c r="Z781" s="205">
        <f t="shared" si="148"/>
        <v>655000</v>
      </c>
      <c r="AA781" s="205">
        <f t="shared" si="148"/>
        <v>0</v>
      </c>
      <c r="AB781" s="205">
        <f t="shared" si="148"/>
        <v>36000</v>
      </c>
      <c r="AC781" s="205">
        <f t="shared" si="148"/>
        <v>0</v>
      </c>
      <c r="AD781" s="205">
        <f t="shared" si="148"/>
        <v>0</v>
      </c>
      <c r="AE781" s="205">
        <f t="shared" si="148"/>
        <v>0</v>
      </c>
      <c r="AF781" s="205">
        <f t="shared" si="148"/>
        <v>0</v>
      </c>
      <c r="AG781" s="205">
        <f t="shared" si="148"/>
        <v>0</v>
      </c>
      <c r="AH781" s="205">
        <f t="shared" si="148"/>
        <v>0</v>
      </c>
      <c r="AI781" s="205">
        <f t="shared" si="148"/>
        <v>0</v>
      </c>
      <c r="AJ781" s="205">
        <f t="shared" si="148"/>
        <v>0</v>
      </c>
      <c r="AK781" s="205">
        <f t="shared" si="148"/>
        <v>0</v>
      </c>
      <c r="AL781" s="205">
        <f t="shared" si="148"/>
        <v>0</v>
      </c>
      <c r="AM781" s="205">
        <f t="shared" si="148"/>
        <v>0</v>
      </c>
      <c r="AN781" s="205">
        <f t="shared" si="148"/>
        <v>0</v>
      </c>
      <c r="AO781" s="205">
        <f t="shared" si="148"/>
        <v>0</v>
      </c>
      <c r="AP781" s="205">
        <f t="shared" si="148"/>
        <v>0</v>
      </c>
      <c r="AQ781" s="205">
        <f t="shared" si="148"/>
        <v>0</v>
      </c>
      <c r="AR781" s="205">
        <f t="shared" si="148"/>
        <v>473657</v>
      </c>
      <c r="AS781" s="205">
        <f t="shared" si="148"/>
        <v>0</v>
      </c>
      <c r="AT781" s="205">
        <f t="shared" si="148"/>
        <v>328090</v>
      </c>
      <c r="AU781" s="205">
        <f t="shared" si="148"/>
        <v>0</v>
      </c>
      <c r="AV781" s="205">
        <f t="shared" si="148"/>
        <v>0</v>
      </c>
      <c r="AW781" s="205">
        <f t="shared" si="148"/>
        <v>0</v>
      </c>
      <c r="AX781" s="205">
        <f t="shared" si="148"/>
        <v>0</v>
      </c>
      <c r="AY781" s="205">
        <f t="shared" si="148"/>
        <v>0</v>
      </c>
      <c r="AZ781" s="205">
        <f t="shared" si="148"/>
        <v>0</v>
      </c>
      <c r="BA781" s="205">
        <f t="shared" si="148"/>
        <v>0</v>
      </c>
      <c r="BB781" s="205">
        <f t="shared" si="148"/>
        <v>0</v>
      </c>
      <c r="BC781" s="205">
        <f t="shared" si="148"/>
        <v>0</v>
      </c>
      <c r="BD781" s="205">
        <f t="shared" si="148"/>
        <v>0</v>
      </c>
      <c r="BE781" s="205">
        <f t="shared" si="148"/>
        <v>0</v>
      </c>
      <c r="BF781" s="205">
        <f t="shared" si="148"/>
        <v>0</v>
      </c>
      <c r="BG781" s="205">
        <f t="shared" si="148"/>
        <v>0</v>
      </c>
      <c r="BH781" s="205">
        <f t="shared" si="148"/>
        <v>0</v>
      </c>
      <c r="BI781" s="205">
        <f t="shared" si="148"/>
        <v>0</v>
      </c>
      <c r="BJ781" s="205">
        <f t="shared" si="148"/>
        <v>0</v>
      </c>
      <c r="BK781" s="205">
        <f t="shared" si="148"/>
        <v>0</v>
      </c>
      <c r="BL781" s="205">
        <f t="shared" si="148"/>
        <v>0</v>
      </c>
      <c r="BM781" s="205">
        <f t="shared" si="148"/>
        <v>0</v>
      </c>
      <c r="BN781" s="205">
        <f t="shared" si="148"/>
        <v>0</v>
      </c>
      <c r="BO781" s="205">
        <f t="shared" si="148"/>
        <v>0</v>
      </c>
      <c r="BP781" s="205">
        <f t="shared" si="148"/>
        <v>0</v>
      </c>
      <c r="BQ781" s="205">
        <f t="shared" si="148"/>
        <v>0</v>
      </c>
      <c r="BR781" s="205">
        <f t="shared" si="148"/>
        <v>0</v>
      </c>
      <c r="BS781" s="205">
        <f t="shared" si="148"/>
        <v>0</v>
      </c>
      <c r="BT781" s="205">
        <f t="shared" si="148"/>
        <v>1470257.5</v>
      </c>
      <c r="BU781" s="205">
        <f t="shared" ref="BU781:CB784" si="149">BU675</f>
        <v>0</v>
      </c>
      <c r="BV781" s="205">
        <f t="shared" si="149"/>
        <v>0</v>
      </c>
      <c r="BW781" s="205">
        <f t="shared" si="149"/>
        <v>0</v>
      </c>
      <c r="BX781" s="205">
        <f t="shared" si="149"/>
        <v>0</v>
      </c>
      <c r="BY781" s="205">
        <f t="shared" si="149"/>
        <v>0</v>
      </c>
      <c r="BZ781" s="205">
        <f t="shared" si="149"/>
        <v>0</v>
      </c>
      <c r="CA781" s="205">
        <f t="shared" si="149"/>
        <v>20974.45</v>
      </c>
      <c r="CB781" s="205">
        <f t="shared" si="149"/>
        <v>0</v>
      </c>
      <c r="CC781" s="205">
        <f t="shared" si="130"/>
        <v>5933564.2800000003</v>
      </c>
      <c r="CD781" s="288"/>
      <c r="CE781" s="288"/>
      <c r="CF781" s="288"/>
      <c r="CG781" s="288"/>
      <c r="CH781" s="288"/>
      <c r="CI781" s="288"/>
    </row>
    <row r="782" spans="1:87" s="293" customFormat="1">
      <c r="A782" s="323"/>
      <c r="B782" s="322"/>
      <c r="C782" s="306"/>
      <c r="D782" s="306"/>
      <c r="E782" s="306"/>
      <c r="F782" s="328" t="s">
        <v>1556</v>
      </c>
      <c r="G782" s="329" t="s">
        <v>1557</v>
      </c>
      <c r="H782" s="205">
        <f t="shared" ref="H782:W784" si="150">H676</f>
        <v>0</v>
      </c>
      <c r="I782" s="205">
        <f t="shared" si="150"/>
        <v>175372.89</v>
      </c>
      <c r="J782" s="205">
        <f t="shared" si="150"/>
        <v>200109</v>
      </c>
      <c r="K782" s="205">
        <f t="shared" si="150"/>
        <v>14980</v>
      </c>
      <c r="L782" s="205">
        <f t="shared" si="150"/>
        <v>0</v>
      </c>
      <c r="M782" s="205">
        <f t="shared" si="150"/>
        <v>25488.63</v>
      </c>
      <c r="N782" s="205">
        <f t="shared" si="150"/>
        <v>7989552.9699999997</v>
      </c>
      <c r="O782" s="205">
        <f t="shared" si="150"/>
        <v>649269.06999999995</v>
      </c>
      <c r="P782" s="205">
        <f t="shared" si="150"/>
        <v>0</v>
      </c>
      <c r="Q782" s="205">
        <f t="shared" si="150"/>
        <v>2902325.5</v>
      </c>
      <c r="R782" s="205">
        <f t="shared" si="150"/>
        <v>51732.6</v>
      </c>
      <c r="S782" s="205">
        <f t="shared" si="150"/>
        <v>299667.40000000002</v>
      </c>
      <c r="T782" s="205">
        <f t="shared" si="150"/>
        <v>488159.35</v>
      </c>
      <c r="U782" s="205">
        <f t="shared" si="150"/>
        <v>133667.29</v>
      </c>
      <c r="V782" s="205">
        <f t="shared" si="150"/>
        <v>22360</v>
      </c>
      <c r="W782" s="205">
        <f t="shared" si="150"/>
        <v>124000</v>
      </c>
      <c r="X782" s="205">
        <f t="shared" si="148"/>
        <v>0</v>
      </c>
      <c r="Y782" s="205">
        <f t="shared" si="148"/>
        <v>85371</v>
      </c>
      <c r="Z782" s="205">
        <f t="shared" si="148"/>
        <v>8818062.0099999998</v>
      </c>
      <c r="AA782" s="205">
        <f t="shared" si="148"/>
        <v>903368.1</v>
      </c>
      <c r="AB782" s="205">
        <f t="shared" si="148"/>
        <v>841892.45</v>
      </c>
      <c r="AC782" s="205">
        <f t="shared" si="148"/>
        <v>701769.4</v>
      </c>
      <c r="AD782" s="205">
        <f t="shared" si="148"/>
        <v>395039.5</v>
      </c>
      <c r="AE782" s="205">
        <f t="shared" si="148"/>
        <v>150617</v>
      </c>
      <c r="AF782" s="205">
        <f t="shared" si="148"/>
        <v>0</v>
      </c>
      <c r="AG782" s="205">
        <f t="shared" si="148"/>
        <v>720278.75</v>
      </c>
      <c r="AH782" s="205">
        <f t="shared" si="148"/>
        <v>0</v>
      </c>
      <c r="AI782" s="205">
        <f t="shared" si="148"/>
        <v>5571748.96</v>
      </c>
      <c r="AJ782" s="205">
        <f t="shared" si="148"/>
        <v>28112</v>
      </c>
      <c r="AK782" s="205">
        <f t="shared" si="148"/>
        <v>122480</v>
      </c>
      <c r="AL782" s="205">
        <f t="shared" si="148"/>
        <v>0</v>
      </c>
      <c r="AM782" s="205">
        <f t="shared" si="148"/>
        <v>227148</v>
      </c>
      <c r="AN782" s="205">
        <f t="shared" si="148"/>
        <v>285560</v>
      </c>
      <c r="AO782" s="205">
        <f t="shared" si="148"/>
        <v>0</v>
      </c>
      <c r="AP782" s="205">
        <f t="shared" si="148"/>
        <v>169654.6</v>
      </c>
      <c r="AQ782" s="205">
        <f t="shared" si="148"/>
        <v>409104</v>
      </c>
      <c r="AR782" s="205">
        <f t="shared" si="148"/>
        <v>104750</v>
      </c>
      <c r="AS782" s="205">
        <f t="shared" si="148"/>
        <v>0</v>
      </c>
      <c r="AT782" s="205">
        <f t="shared" si="148"/>
        <v>308046.40000000002</v>
      </c>
      <c r="AU782" s="205">
        <f t="shared" si="148"/>
        <v>1072192</v>
      </c>
      <c r="AV782" s="205">
        <f t="shared" si="148"/>
        <v>0</v>
      </c>
      <c r="AW782" s="205">
        <f t="shared" si="148"/>
        <v>0</v>
      </c>
      <c r="AX782" s="205">
        <f t="shared" si="148"/>
        <v>0</v>
      </c>
      <c r="AY782" s="205">
        <f t="shared" si="148"/>
        <v>0</v>
      </c>
      <c r="AZ782" s="205">
        <f t="shared" si="148"/>
        <v>0</v>
      </c>
      <c r="BA782" s="205">
        <f t="shared" si="148"/>
        <v>40013</v>
      </c>
      <c r="BB782" s="205">
        <f t="shared" si="148"/>
        <v>2799578.83</v>
      </c>
      <c r="BC782" s="205">
        <f t="shared" si="148"/>
        <v>226831</v>
      </c>
      <c r="BD782" s="205">
        <f t="shared" si="148"/>
        <v>158345</v>
      </c>
      <c r="BE782" s="205">
        <f t="shared" si="148"/>
        <v>356519</v>
      </c>
      <c r="BF782" s="205">
        <f t="shared" si="148"/>
        <v>0</v>
      </c>
      <c r="BG782" s="205">
        <f t="shared" si="148"/>
        <v>236303.25</v>
      </c>
      <c r="BH782" s="205">
        <f t="shared" si="148"/>
        <v>0</v>
      </c>
      <c r="BI782" s="205">
        <f t="shared" si="148"/>
        <v>750150</v>
      </c>
      <c r="BJ782" s="205">
        <f t="shared" si="148"/>
        <v>162403.5</v>
      </c>
      <c r="BK782" s="205">
        <f t="shared" si="148"/>
        <v>27120</v>
      </c>
      <c r="BL782" s="205">
        <f t="shared" si="148"/>
        <v>46660</v>
      </c>
      <c r="BM782" s="205">
        <f t="shared" si="148"/>
        <v>0</v>
      </c>
      <c r="BN782" s="205">
        <f t="shared" si="148"/>
        <v>670020.75</v>
      </c>
      <c r="BO782" s="205">
        <f t="shared" si="148"/>
        <v>23555</v>
      </c>
      <c r="BP782" s="205">
        <f t="shared" si="148"/>
        <v>271201</v>
      </c>
      <c r="BQ782" s="205">
        <f t="shared" si="148"/>
        <v>0</v>
      </c>
      <c r="BR782" s="205">
        <f t="shared" si="148"/>
        <v>0</v>
      </c>
      <c r="BS782" s="205">
        <f t="shared" si="148"/>
        <v>180875</v>
      </c>
      <c r="BT782" s="205">
        <f t="shared" si="148"/>
        <v>551774</v>
      </c>
      <c r="BU782" s="205">
        <f t="shared" si="149"/>
        <v>0</v>
      </c>
      <c r="BV782" s="205">
        <f t="shared" si="149"/>
        <v>295270.42</v>
      </c>
      <c r="BW782" s="205">
        <f t="shared" si="149"/>
        <v>0</v>
      </c>
      <c r="BX782" s="205">
        <f t="shared" si="149"/>
        <v>0</v>
      </c>
      <c r="BY782" s="205">
        <f t="shared" si="149"/>
        <v>0</v>
      </c>
      <c r="BZ782" s="205">
        <f t="shared" si="149"/>
        <v>0</v>
      </c>
      <c r="CA782" s="205">
        <f t="shared" si="149"/>
        <v>252174.6</v>
      </c>
      <c r="CB782" s="205">
        <f t="shared" si="149"/>
        <v>0</v>
      </c>
      <c r="CC782" s="205">
        <f t="shared" si="130"/>
        <v>41040673.220000006</v>
      </c>
      <c r="CD782" s="288"/>
      <c r="CE782" s="288"/>
      <c r="CF782" s="288"/>
      <c r="CG782" s="288"/>
      <c r="CH782" s="288"/>
      <c r="CI782" s="288"/>
    </row>
    <row r="783" spans="1:87" s="293" customFormat="1">
      <c r="A783" s="323"/>
      <c r="B783" s="322"/>
      <c r="C783" s="306"/>
      <c r="D783" s="306"/>
      <c r="E783" s="306"/>
      <c r="F783" s="328" t="s">
        <v>1558</v>
      </c>
      <c r="G783" s="329" t="s">
        <v>1559</v>
      </c>
      <c r="H783" s="205">
        <f t="shared" si="150"/>
        <v>0</v>
      </c>
      <c r="I783" s="205">
        <f t="shared" si="150"/>
        <v>0</v>
      </c>
      <c r="J783" s="205">
        <f t="shared" si="150"/>
        <v>0</v>
      </c>
      <c r="K783" s="205">
        <f t="shared" si="150"/>
        <v>0</v>
      </c>
      <c r="L783" s="205">
        <f t="shared" si="150"/>
        <v>0</v>
      </c>
      <c r="M783" s="205">
        <f t="shared" si="150"/>
        <v>0</v>
      </c>
      <c r="N783" s="205">
        <f t="shared" si="150"/>
        <v>0</v>
      </c>
      <c r="O783" s="205">
        <f t="shared" si="150"/>
        <v>0</v>
      </c>
      <c r="P783" s="205">
        <f t="shared" si="150"/>
        <v>0</v>
      </c>
      <c r="Q783" s="205">
        <f t="shared" si="150"/>
        <v>0</v>
      </c>
      <c r="R783" s="205">
        <f t="shared" si="150"/>
        <v>0</v>
      </c>
      <c r="S783" s="205">
        <f t="shared" si="150"/>
        <v>0</v>
      </c>
      <c r="T783" s="205">
        <f t="shared" si="150"/>
        <v>0</v>
      </c>
      <c r="U783" s="205">
        <f t="shared" si="150"/>
        <v>0</v>
      </c>
      <c r="V783" s="205">
        <f t="shared" si="150"/>
        <v>0</v>
      </c>
      <c r="W783" s="205">
        <f t="shared" si="150"/>
        <v>0</v>
      </c>
      <c r="X783" s="205">
        <f t="shared" si="148"/>
        <v>0</v>
      </c>
      <c r="Y783" s="205">
        <f t="shared" si="148"/>
        <v>0</v>
      </c>
      <c r="Z783" s="205">
        <f t="shared" si="148"/>
        <v>0</v>
      </c>
      <c r="AA783" s="205">
        <f t="shared" si="148"/>
        <v>0</v>
      </c>
      <c r="AB783" s="205">
        <f t="shared" si="148"/>
        <v>0</v>
      </c>
      <c r="AC783" s="205">
        <f t="shared" si="148"/>
        <v>0</v>
      </c>
      <c r="AD783" s="205">
        <f t="shared" si="148"/>
        <v>0</v>
      </c>
      <c r="AE783" s="205">
        <f t="shared" si="148"/>
        <v>0</v>
      </c>
      <c r="AF783" s="205">
        <f t="shared" si="148"/>
        <v>0</v>
      </c>
      <c r="AG783" s="205">
        <f t="shared" si="148"/>
        <v>0</v>
      </c>
      <c r="AH783" s="205">
        <f t="shared" si="148"/>
        <v>0</v>
      </c>
      <c r="AI783" s="205">
        <f t="shared" si="148"/>
        <v>0</v>
      </c>
      <c r="AJ783" s="205">
        <f t="shared" si="148"/>
        <v>0</v>
      </c>
      <c r="AK783" s="205">
        <f t="shared" si="148"/>
        <v>0</v>
      </c>
      <c r="AL783" s="205">
        <f t="shared" si="148"/>
        <v>0</v>
      </c>
      <c r="AM783" s="205">
        <f t="shared" si="148"/>
        <v>0</v>
      </c>
      <c r="AN783" s="205">
        <f t="shared" si="148"/>
        <v>0</v>
      </c>
      <c r="AO783" s="205">
        <f t="shared" si="148"/>
        <v>0</v>
      </c>
      <c r="AP783" s="205">
        <f t="shared" si="148"/>
        <v>0</v>
      </c>
      <c r="AQ783" s="205">
        <f t="shared" si="148"/>
        <v>0</v>
      </c>
      <c r="AR783" s="205">
        <f t="shared" si="148"/>
        <v>0</v>
      </c>
      <c r="AS783" s="205">
        <f t="shared" si="148"/>
        <v>0</v>
      </c>
      <c r="AT783" s="205">
        <f t="shared" si="148"/>
        <v>0</v>
      </c>
      <c r="AU783" s="205">
        <f t="shared" si="148"/>
        <v>347278</v>
      </c>
      <c r="AV783" s="205">
        <f t="shared" si="148"/>
        <v>0</v>
      </c>
      <c r="AW783" s="205">
        <f t="shared" si="148"/>
        <v>0</v>
      </c>
      <c r="AX783" s="205">
        <f t="shared" si="148"/>
        <v>0</v>
      </c>
      <c r="AY783" s="205">
        <f t="shared" si="148"/>
        <v>0</v>
      </c>
      <c r="AZ783" s="205">
        <f t="shared" si="148"/>
        <v>0</v>
      </c>
      <c r="BA783" s="205">
        <f t="shared" si="148"/>
        <v>0</v>
      </c>
      <c r="BB783" s="205">
        <f t="shared" si="148"/>
        <v>0</v>
      </c>
      <c r="BC783" s="205">
        <f t="shared" si="148"/>
        <v>0</v>
      </c>
      <c r="BD783" s="205">
        <f t="shared" si="148"/>
        <v>0</v>
      </c>
      <c r="BE783" s="205">
        <f t="shared" si="148"/>
        <v>0</v>
      </c>
      <c r="BF783" s="205">
        <f t="shared" si="148"/>
        <v>0</v>
      </c>
      <c r="BG783" s="205">
        <f t="shared" si="148"/>
        <v>0</v>
      </c>
      <c r="BH783" s="205">
        <f t="shared" si="148"/>
        <v>0</v>
      </c>
      <c r="BI783" s="205">
        <f t="shared" si="148"/>
        <v>0</v>
      </c>
      <c r="BJ783" s="205">
        <f t="shared" si="148"/>
        <v>0</v>
      </c>
      <c r="BK783" s="205">
        <f t="shared" si="148"/>
        <v>0</v>
      </c>
      <c r="BL783" s="205">
        <f t="shared" si="148"/>
        <v>0</v>
      </c>
      <c r="BM783" s="205">
        <f t="shared" si="148"/>
        <v>0</v>
      </c>
      <c r="BN783" s="205">
        <f t="shared" si="148"/>
        <v>0</v>
      </c>
      <c r="BO783" s="205">
        <f t="shared" si="148"/>
        <v>0</v>
      </c>
      <c r="BP783" s="205">
        <f t="shared" si="148"/>
        <v>0</v>
      </c>
      <c r="BQ783" s="205">
        <f t="shared" si="148"/>
        <v>0</v>
      </c>
      <c r="BR783" s="205">
        <f t="shared" si="148"/>
        <v>0</v>
      </c>
      <c r="BS783" s="205">
        <f t="shared" si="148"/>
        <v>0</v>
      </c>
      <c r="BT783" s="205">
        <f t="shared" si="148"/>
        <v>29750</v>
      </c>
      <c r="BU783" s="205">
        <f t="shared" si="149"/>
        <v>0</v>
      </c>
      <c r="BV783" s="205">
        <f t="shared" si="149"/>
        <v>0</v>
      </c>
      <c r="BW783" s="205">
        <f t="shared" si="149"/>
        <v>0</v>
      </c>
      <c r="BX783" s="205">
        <f t="shared" si="149"/>
        <v>0</v>
      </c>
      <c r="BY783" s="205">
        <f t="shared" si="149"/>
        <v>0</v>
      </c>
      <c r="BZ783" s="205">
        <f t="shared" si="149"/>
        <v>0</v>
      </c>
      <c r="CA783" s="205">
        <f t="shared" si="149"/>
        <v>0</v>
      </c>
      <c r="CB783" s="205">
        <f t="shared" si="149"/>
        <v>0</v>
      </c>
      <c r="CC783" s="205">
        <f t="shared" si="130"/>
        <v>377028</v>
      </c>
      <c r="CD783" s="288"/>
      <c r="CE783" s="288"/>
      <c r="CF783" s="288"/>
      <c r="CG783" s="288"/>
      <c r="CH783" s="288"/>
      <c r="CI783" s="288"/>
    </row>
    <row r="784" spans="1:87" s="293" customFormat="1">
      <c r="A784" s="323"/>
      <c r="B784" s="322"/>
      <c r="C784" s="306"/>
      <c r="D784" s="306"/>
      <c r="E784" s="306"/>
      <c r="F784" s="328" t="s">
        <v>1560</v>
      </c>
      <c r="G784" s="329" t="s">
        <v>1561</v>
      </c>
      <c r="H784" s="205">
        <f t="shared" si="150"/>
        <v>0</v>
      </c>
      <c r="I784" s="205">
        <f t="shared" si="148"/>
        <v>0</v>
      </c>
      <c r="J784" s="205">
        <f t="shared" si="148"/>
        <v>0</v>
      </c>
      <c r="K784" s="205">
        <f t="shared" si="148"/>
        <v>0</v>
      </c>
      <c r="L784" s="205">
        <f t="shared" si="148"/>
        <v>0</v>
      </c>
      <c r="M784" s="205">
        <f t="shared" si="148"/>
        <v>0</v>
      </c>
      <c r="N784" s="205">
        <f t="shared" si="148"/>
        <v>9600</v>
      </c>
      <c r="O784" s="205">
        <f t="shared" si="148"/>
        <v>0</v>
      </c>
      <c r="P784" s="205">
        <f t="shared" si="148"/>
        <v>0</v>
      </c>
      <c r="Q784" s="205">
        <f t="shared" si="148"/>
        <v>0</v>
      </c>
      <c r="R784" s="205">
        <f t="shared" si="148"/>
        <v>0</v>
      </c>
      <c r="S784" s="205">
        <f t="shared" si="148"/>
        <v>0</v>
      </c>
      <c r="T784" s="205">
        <f t="shared" si="148"/>
        <v>0</v>
      </c>
      <c r="U784" s="205">
        <f t="shared" si="148"/>
        <v>0</v>
      </c>
      <c r="V784" s="205">
        <f t="shared" si="148"/>
        <v>0</v>
      </c>
      <c r="W784" s="205">
        <f t="shared" si="148"/>
        <v>0</v>
      </c>
      <c r="X784" s="205">
        <f t="shared" si="148"/>
        <v>0</v>
      </c>
      <c r="Y784" s="205">
        <f t="shared" si="148"/>
        <v>0</v>
      </c>
      <c r="Z784" s="205">
        <f t="shared" si="148"/>
        <v>96000</v>
      </c>
      <c r="AA784" s="205">
        <f t="shared" si="148"/>
        <v>0</v>
      </c>
      <c r="AB784" s="205">
        <f t="shared" si="148"/>
        <v>0</v>
      </c>
      <c r="AC784" s="205">
        <f t="shared" si="148"/>
        <v>0</v>
      </c>
      <c r="AD784" s="205">
        <f t="shared" si="148"/>
        <v>0</v>
      </c>
      <c r="AE784" s="205">
        <f t="shared" si="148"/>
        <v>0</v>
      </c>
      <c r="AF784" s="205">
        <f t="shared" si="148"/>
        <v>0</v>
      </c>
      <c r="AG784" s="205">
        <f t="shared" si="148"/>
        <v>0</v>
      </c>
      <c r="AH784" s="205">
        <f t="shared" si="148"/>
        <v>0</v>
      </c>
      <c r="AI784" s="205">
        <f t="shared" si="148"/>
        <v>0</v>
      </c>
      <c r="AJ784" s="205">
        <f t="shared" si="148"/>
        <v>0</v>
      </c>
      <c r="AK784" s="205">
        <f t="shared" si="148"/>
        <v>0</v>
      </c>
      <c r="AL784" s="205">
        <f t="shared" si="148"/>
        <v>0</v>
      </c>
      <c r="AM784" s="205">
        <f t="shared" si="148"/>
        <v>0</v>
      </c>
      <c r="AN784" s="205">
        <f t="shared" si="148"/>
        <v>0</v>
      </c>
      <c r="AO784" s="205">
        <f t="shared" si="148"/>
        <v>0</v>
      </c>
      <c r="AP784" s="205">
        <f t="shared" si="148"/>
        <v>0</v>
      </c>
      <c r="AQ784" s="205">
        <f t="shared" si="148"/>
        <v>0</v>
      </c>
      <c r="AR784" s="205">
        <f t="shared" si="148"/>
        <v>0</v>
      </c>
      <c r="AS784" s="205">
        <f t="shared" si="148"/>
        <v>0</v>
      </c>
      <c r="AT784" s="205">
        <f t="shared" si="148"/>
        <v>0</v>
      </c>
      <c r="AU784" s="205">
        <f t="shared" si="148"/>
        <v>0</v>
      </c>
      <c r="AV784" s="205">
        <f t="shared" si="148"/>
        <v>0</v>
      </c>
      <c r="AW784" s="205">
        <f t="shared" si="148"/>
        <v>0</v>
      </c>
      <c r="AX784" s="205">
        <f t="shared" si="148"/>
        <v>0</v>
      </c>
      <c r="AY784" s="205">
        <f t="shared" si="148"/>
        <v>0</v>
      </c>
      <c r="AZ784" s="205">
        <f t="shared" si="148"/>
        <v>0</v>
      </c>
      <c r="BA784" s="205">
        <f t="shared" si="148"/>
        <v>0</v>
      </c>
      <c r="BB784" s="205">
        <f t="shared" si="148"/>
        <v>0</v>
      </c>
      <c r="BC784" s="205">
        <f t="shared" si="148"/>
        <v>0</v>
      </c>
      <c r="BD784" s="205">
        <f t="shared" si="148"/>
        <v>0</v>
      </c>
      <c r="BE784" s="205">
        <f t="shared" si="148"/>
        <v>0</v>
      </c>
      <c r="BF784" s="205">
        <f t="shared" si="148"/>
        <v>0</v>
      </c>
      <c r="BG784" s="205">
        <f t="shared" si="148"/>
        <v>0</v>
      </c>
      <c r="BH784" s="205">
        <f t="shared" si="148"/>
        <v>0</v>
      </c>
      <c r="BI784" s="205">
        <f t="shared" si="148"/>
        <v>0</v>
      </c>
      <c r="BJ784" s="205">
        <f t="shared" si="148"/>
        <v>0</v>
      </c>
      <c r="BK784" s="205">
        <f t="shared" si="148"/>
        <v>0</v>
      </c>
      <c r="BL784" s="205">
        <f t="shared" si="148"/>
        <v>0</v>
      </c>
      <c r="BM784" s="205">
        <f t="shared" si="148"/>
        <v>0</v>
      </c>
      <c r="BN784" s="205">
        <f t="shared" si="148"/>
        <v>0</v>
      </c>
      <c r="BO784" s="205">
        <f t="shared" si="148"/>
        <v>0</v>
      </c>
      <c r="BP784" s="205">
        <f t="shared" si="148"/>
        <v>0</v>
      </c>
      <c r="BQ784" s="205">
        <f t="shared" si="148"/>
        <v>0</v>
      </c>
      <c r="BR784" s="205">
        <f t="shared" si="148"/>
        <v>0</v>
      </c>
      <c r="BS784" s="205">
        <f t="shared" si="148"/>
        <v>0</v>
      </c>
      <c r="BT784" s="205">
        <f t="shared" si="148"/>
        <v>0</v>
      </c>
      <c r="BU784" s="205">
        <f t="shared" si="149"/>
        <v>0</v>
      </c>
      <c r="BV784" s="205">
        <f t="shared" si="149"/>
        <v>0</v>
      </c>
      <c r="BW784" s="205">
        <f t="shared" si="149"/>
        <v>0</v>
      </c>
      <c r="BX784" s="205">
        <f t="shared" si="149"/>
        <v>0</v>
      </c>
      <c r="BY784" s="205">
        <f t="shared" si="149"/>
        <v>0</v>
      </c>
      <c r="BZ784" s="205">
        <f t="shared" si="149"/>
        <v>0</v>
      </c>
      <c r="CA784" s="205">
        <f t="shared" si="149"/>
        <v>0</v>
      </c>
      <c r="CB784" s="205">
        <f t="shared" si="149"/>
        <v>0</v>
      </c>
      <c r="CC784" s="205">
        <f t="shared" si="130"/>
        <v>105600</v>
      </c>
      <c r="CD784" s="288"/>
      <c r="CE784" s="288"/>
      <c r="CF784" s="288"/>
      <c r="CG784" s="288"/>
      <c r="CH784" s="288"/>
      <c r="CI784" s="288"/>
    </row>
    <row r="785" spans="1:87" s="293" customFormat="1">
      <c r="A785" s="323"/>
      <c r="B785" s="322"/>
      <c r="C785" s="306"/>
      <c r="D785" s="306"/>
      <c r="E785" s="306"/>
      <c r="F785" s="324" t="s">
        <v>1636</v>
      </c>
      <c r="G785" s="325" t="s">
        <v>1637</v>
      </c>
      <c r="H785" s="255">
        <v>0</v>
      </c>
      <c r="I785" s="255">
        <v>0</v>
      </c>
      <c r="J785" s="255">
        <v>0</v>
      </c>
      <c r="K785" s="255">
        <v>0</v>
      </c>
      <c r="L785" s="255">
        <v>0</v>
      </c>
      <c r="M785" s="255">
        <v>0</v>
      </c>
      <c r="N785" s="255">
        <v>0</v>
      </c>
      <c r="O785" s="255">
        <v>0</v>
      </c>
      <c r="P785" s="255">
        <v>0</v>
      </c>
      <c r="Q785" s="255">
        <v>0</v>
      </c>
      <c r="R785" s="255">
        <v>0</v>
      </c>
      <c r="S785" s="255">
        <v>0</v>
      </c>
      <c r="T785" s="255">
        <v>0</v>
      </c>
      <c r="U785" s="255">
        <v>0</v>
      </c>
      <c r="V785" s="255">
        <v>0</v>
      </c>
      <c r="W785" s="255">
        <v>0</v>
      </c>
      <c r="X785" s="255">
        <v>0</v>
      </c>
      <c r="Y785" s="255">
        <v>0</v>
      </c>
      <c r="Z785" s="255">
        <v>0</v>
      </c>
      <c r="AA785" s="255">
        <v>0</v>
      </c>
      <c r="AB785" s="255">
        <v>0</v>
      </c>
      <c r="AC785" s="255">
        <v>0</v>
      </c>
      <c r="AD785" s="255">
        <v>0</v>
      </c>
      <c r="AE785" s="255">
        <v>0</v>
      </c>
      <c r="AF785" s="255">
        <v>0</v>
      </c>
      <c r="AG785" s="255">
        <v>0</v>
      </c>
      <c r="AH785" s="255">
        <v>0</v>
      </c>
      <c r="AI785" s="255">
        <v>0</v>
      </c>
      <c r="AJ785" s="255">
        <v>0</v>
      </c>
      <c r="AK785" s="255">
        <v>0</v>
      </c>
      <c r="AL785" s="255">
        <v>0</v>
      </c>
      <c r="AM785" s="255">
        <v>0</v>
      </c>
      <c r="AN785" s="255">
        <v>0</v>
      </c>
      <c r="AO785" s="255">
        <v>0</v>
      </c>
      <c r="AP785" s="255">
        <v>0</v>
      </c>
      <c r="AQ785" s="255">
        <v>0</v>
      </c>
      <c r="AR785" s="255">
        <v>0</v>
      </c>
      <c r="AS785" s="255">
        <v>0</v>
      </c>
      <c r="AT785" s="255">
        <v>0</v>
      </c>
      <c r="AU785" s="255">
        <v>0</v>
      </c>
      <c r="AV785" s="255">
        <v>0</v>
      </c>
      <c r="AW785" s="255">
        <v>0</v>
      </c>
      <c r="AX785" s="255">
        <v>0</v>
      </c>
      <c r="AY785" s="255">
        <v>0</v>
      </c>
      <c r="AZ785" s="255">
        <v>0</v>
      </c>
      <c r="BA785" s="255">
        <v>0</v>
      </c>
      <c r="BB785" s="255">
        <v>0</v>
      </c>
      <c r="BC785" s="255">
        <v>0</v>
      </c>
      <c r="BD785" s="255">
        <v>0</v>
      </c>
      <c r="BE785" s="255">
        <v>0</v>
      </c>
      <c r="BF785" s="255">
        <v>0</v>
      </c>
      <c r="BG785" s="255">
        <v>0</v>
      </c>
      <c r="BH785" s="255">
        <v>0</v>
      </c>
      <c r="BI785" s="255">
        <v>0</v>
      </c>
      <c r="BJ785" s="255">
        <v>0</v>
      </c>
      <c r="BK785" s="255">
        <v>0</v>
      </c>
      <c r="BL785" s="255">
        <v>0</v>
      </c>
      <c r="BM785" s="255">
        <v>0</v>
      </c>
      <c r="BN785" s="255">
        <v>0</v>
      </c>
      <c r="BO785" s="255">
        <v>0</v>
      </c>
      <c r="BP785" s="255">
        <v>0</v>
      </c>
      <c r="BQ785" s="255">
        <v>0</v>
      </c>
      <c r="BR785" s="255">
        <v>0</v>
      </c>
      <c r="BS785" s="255">
        <v>0</v>
      </c>
      <c r="BT785" s="255">
        <v>0</v>
      </c>
      <c r="BU785" s="255">
        <v>0</v>
      </c>
      <c r="BV785" s="255">
        <v>0</v>
      </c>
      <c r="BW785" s="255">
        <v>0</v>
      </c>
      <c r="BX785" s="255">
        <v>0</v>
      </c>
      <c r="BY785" s="255">
        <v>0</v>
      </c>
      <c r="BZ785" s="255">
        <v>0</v>
      </c>
      <c r="CA785" s="255">
        <v>0</v>
      </c>
      <c r="CB785" s="255">
        <v>0</v>
      </c>
      <c r="CC785" s="205">
        <f t="shared" si="130"/>
        <v>0</v>
      </c>
      <c r="CD785" s="288"/>
      <c r="CE785" s="288"/>
      <c r="CF785" s="288"/>
      <c r="CG785" s="288"/>
      <c r="CH785" s="288"/>
      <c r="CI785" s="288"/>
    </row>
    <row r="786" spans="1:87" s="293" customFormat="1">
      <c r="A786" s="323"/>
      <c r="B786" s="322"/>
      <c r="C786" s="306"/>
      <c r="D786" s="306"/>
      <c r="E786" s="306"/>
      <c r="F786" s="324" t="s">
        <v>1638</v>
      </c>
      <c r="G786" s="325" t="s">
        <v>1639</v>
      </c>
      <c r="H786" s="255">
        <v>0</v>
      </c>
      <c r="I786" s="255">
        <v>0</v>
      </c>
      <c r="J786" s="255">
        <v>0</v>
      </c>
      <c r="K786" s="255">
        <v>0</v>
      </c>
      <c r="L786" s="255">
        <v>0</v>
      </c>
      <c r="M786" s="255">
        <v>0</v>
      </c>
      <c r="N786" s="255">
        <v>0</v>
      </c>
      <c r="O786" s="255">
        <v>0</v>
      </c>
      <c r="P786" s="255">
        <v>0</v>
      </c>
      <c r="Q786" s="255">
        <v>0</v>
      </c>
      <c r="R786" s="255">
        <v>0</v>
      </c>
      <c r="S786" s="255">
        <v>0</v>
      </c>
      <c r="T786" s="255">
        <v>0</v>
      </c>
      <c r="U786" s="255">
        <v>0</v>
      </c>
      <c r="V786" s="255">
        <v>0</v>
      </c>
      <c r="W786" s="255">
        <v>0</v>
      </c>
      <c r="X786" s="255">
        <v>0</v>
      </c>
      <c r="Y786" s="255">
        <v>0</v>
      </c>
      <c r="Z786" s="255">
        <v>0</v>
      </c>
      <c r="AA786" s="255">
        <v>0</v>
      </c>
      <c r="AB786" s="255">
        <v>0</v>
      </c>
      <c r="AC786" s="255">
        <v>0</v>
      </c>
      <c r="AD786" s="255">
        <v>0</v>
      </c>
      <c r="AE786" s="255">
        <v>0</v>
      </c>
      <c r="AF786" s="255">
        <v>0</v>
      </c>
      <c r="AG786" s="255">
        <v>0</v>
      </c>
      <c r="AH786" s="255">
        <v>0</v>
      </c>
      <c r="AI786" s="255">
        <v>0</v>
      </c>
      <c r="AJ786" s="255">
        <v>0</v>
      </c>
      <c r="AK786" s="255">
        <v>0</v>
      </c>
      <c r="AL786" s="255">
        <v>0</v>
      </c>
      <c r="AM786" s="255">
        <v>0</v>
      </c>
      <c r="AN786" s="255">
        <v>0</v>
      </c>
      <c r="AO786" s="255">
        <v>0</v>
      </c>
      <c r="AP786" s="255">
        <v>0</v>
      </c>
      <c r="AQ786" s="255">
        <v>0</v>
      </c>
      <c r="AR786" s="255">
        <v>0</v>
      </c>
      <c r="AS786" s="255">
        <v>0</v>
      </c>
      <c r="AT786" s="255">
        <v>0</v>
      </c>
      <c r="AU786" s="255">
        <v>0</v>
      </c>
      <c r="AV786" s="255">
        <v>0</v>
      </c>
      <c r="AW786" s="255">
        <v>0</v>
      </c>
      <c r="AX786" s="255">
        <v>0</v>
      </c>
      <c r="AY786" s="255">
        <v>0</v>
      </c>
      <c r="AZ786" s="255">
        <v>0</v>
      </c>
      <c r="BA786" s="255">
        <v>0</v>
      </c>
      <c r="BB786" s="255">
        <v>0</v>
      </c>
      <c r="BC786" s="255">
        <v>0</v>
      </c>
      <c r="BD786" s="255">
        <v>0</v>
      </c>
      <c r="BE786" s="255">
        <v>0</v>
      </c>
      <c r="BF786" s="255">
        <v>0</v>
      </c>
      <c r="BG786" s="255">
        <v>0</v>
      </c>
      <c r="BH786" s="255">
        <v>0</v>
      </c>
      <c r="BI786" s="255">
        <v>0</v>
      </c>
      <c r="BJ786" s="255">
        <v>0</v>
      </c>
      <c r="BK786" s="255">
        <v>0</v>
      </c>
      <c r="BL786" s="255">
        <v>0</v>
      </c>
      <c r="BM786" s="255">
        <v>0</v>
      </c>
      <c r="BN786" s="255">
        <v>0</v>
      </c>
      <c r="BO786" s="255">
        <v>0</v>
      </c>
      <c r="BP786" s="255">
        <v>0</v>
      </c>
      <c r="BQ786" s="255">
        <v>0</v>
      </c>
      <c r="BR786" s="255">
        <v>0</v>
      </c>
      <c r="BS786" s="255">
        <v>0</v>
      </c>
      <c r="BT786" s="255">
        <v>0</v>
      </c>
      <c r="BU786" s="255">
        <v>0</v>
      </c>
      <c r="BV786" s="255">
        <v>0</v>
      </c>
      <c r="BW786" s="255">
        <v>0</v>
      </c>
      <c r="BX786" s="255">
        <v>0</v>
      </c>
      <c r="BY786" s="255">
        <v>0</v>
      </c>
      <c r="BZ786" s="255">
        <v>0</v>
      </c>
      <c r="CA786" s="255">
        <v>0</v>
      </c>
      <c r="CB786" s="255">
        <v>0</v>
      </c>
      <c r="CC786" s="205">
        <f t="shared" si="130"/>
        <v>0</v>
      </c>
      <c r="CD786" s="288"/>
      <c r="CE786" s="288"/>
      <c r="CF786" s="288"/>
      <c r="CG786" s="288"/>
      <c r="CH786" s="288"/>
      <c r="CI786" s="288"/>
    </row>
    <row r="787" spans="1:87" s="293" customFormat="1">
      <c r="A787" s="323"/>
      <c r="B787" s="322"/>
      <c r="C787" s="306"/>
      <c r="D787" s="306"/>
      <c r="E787" s="306"/>
      <c r="F787" s="324" t="s">
        <v>1640</v>
      </c>
      <c r="G787" s="325" t="s">
        <v>1641</v>
      </c>
      <c r="H787" s="255">
        <v>0</v>
      </c>
      <c r="I787" s="255">
        <v>0</v>
      </c>
      <c r="J787" s="255">
        <v>0</v>
      </c>
      <c r="K787" s="255">
        <v>0</v>
      </c>
      <c r="L787" s="255">
        <v>0</v>
      </c>
      <c r="M787" s="255">
        <v>0</v>
      </c>
      <c r="N787" s="255">
        <v>0</v>
      </c>
      <c r="O787" s="255">
        <v>0</v>
      </c>
      <c r="P787" s="255">
        <v>0</v>
      </c>
      <c r="Q787" s="255">
        <v>0</v>
      </c>
      <c r="R787" s="255">
        <v>0</v>
      </c>
      <c r="S787" s="255">
        <v>0</v>
      </c>
      <c r="T787" s="255">
        <v>0</v>
      </c>
      <c r="U787" s="255">
        <v>0</v>
      </c>
      <c r="V787" s="255">
        <v>0</v>
      </c>
      <c r="W787" s="255">
        <v>0</v>
      </c>
      <c r="X787" s="255">
        <v>0</v>
      </c>
      <c r="Y787" s="255">
        <v>0</v>
      </c>
      <c r="Z787" s="255">
        <v>0</v>
      </c>
      <c r="AA787" s="255">
        <v>0</v>
      </c>
      <c r="AB787" s="255">
        <v>0</v>
      </c>
      <c r="AC787" s="255">
        <v>0</v>
      </c>
      <c r="AD787" s="255">
        <v>0</v>
      </c>
      <c r="AE787" s="255">
        <v>0</v>
      </c>
      <c r="AF787" s="255">
        <v>0</v>
      </c>
      <c r="AG787" s="255">
        <v>0</v>
      </c>
      <c r="AH787" s="255">
        <v>0</v>
      </c>
      <c r="AI787" s="255">
        <v>0</v>
      </c>
      <c r="AJ787" s="255">
        <v>0</v>
      </c>
      <c r="AK787" s="255">
        <v>0</v>
      </c>
      <c r="AL787" s="255">
        <v>0</v>
      </c>
      <c r="AM787" s="255">
        <v>0</v>
      </c>
      <c r="AN787" s="255">
        <v>0</v>
      </c>
      <c r="AO787" s="255">
        <v>0</v>
      </c>
      <c r="AP787" s="255">
        <v>0</v>
      </c>
      <c r="AQ787" s="255">
        <v>0</v>
      </c>
      <c r="AR787" s="255">
        <v>0</v>
      </c>
      <c r="AS787" s="255">
        <v>0</v>
      </c>
      <c r="AT787" s="255">
        <v>0</v>
      </c>
      <c r="AU787" s="255">
        <v>0</v>
      </c>
      <c r="AV787" s="255">
        <v>0</v>
      </c>
      <c r="AW787" s="255">
        <v>0</v>
      </c>
      <c r="AX787" s="255">
        <v>0</v>
      </c>
      <c r="AY787" s="255">
        <v>0</v>
      </c>
      <c r="AZ787" s="255">
        <v>0</v>
      </c>
      <c r="BA787" s="255">
        <v>0</v>
      </c>
      <c r="BB787" s="255">
        <v>0</v>
      </c>
      <c r="BC787" s="255">
        <v>0</v>
      </c>
      <c r="BD787" s="255">
        <v>0</v>
      </c>
      <c r="BE787" s="255">
        <v>0</v>
      </c>
      <c r="BF787" s="255">
        <v>0</v>
      </c>
      <c r="BG787" s="255">
        <v>0</v>
      </c>
      <c r="BH787" s="255">
        <v>0</v>
      </c>
      <c r="BI787" s="255">
        <v>0</v>
      </c>
      <c r="BJ787" s="255">
        <v>0</v>
      </c>
      <c r="BK787" s="255">
        <v>0</v>
      </c>
      <c r="BL787" s="255">
        <v>0</v>
      </c>
      <c r="BM787" s="255">
        <v>0</v>
      </c>
      <c r="BN787" s="255">
        <v>0</v>
      </c>
      <c r="BO787" s="255">
        <v>0</v>
      </c>
      <c r="BP787" s="255">
        <v>0</v>
      </c>
      <c r="BQ787" s="255">
        <v>0</v>
      </c>
      <c r="BR787" s="255">
        <v>0</v>
      </c>
      <c r="BS787" s="255">
        <v>0</v>
      </c>
      <c r="BT787" s="255">
        <v>0</v>
      </c>
      <c r="BU787" s="255">
        <v>0</v>
      </c>
      <c r="BV787" s="255">
        <v>0</v>
      </c>
      <c r="BW787" s="255">
        <v>0</v>
      </c>
      <c r="BX787" s="255">
        <v>0</v>
      </c>
      <c r="BY787" s="255">
        <v>0</v>
      </c>
      <c r="BZ787" s="255">
        <v>0</v>
      </c>
      <c r="CA787" s="255">
        <v>0</v>
      </c>
      <c r="CB787" s="255">
        <v>0</v>
      </c>
      <c r="CC787" s="205">
        <f t="shared" si="130"/>
        <v>0</v>
      </c>
      <c r="CD787" s="288"/>
      <c r="CE787" s="288"/>
      <c r="CF787" s="288"/>
      <c r="CG787" s="288"/>
      <c r="CH787" s="288"/>
      <c r="CI787" s="288"/>
    </row>
    <row r="788" spans="1:87" s="108" customFormat="1">
      <c r="A788" s="107"/>
      <c r="B788" s="333" t="s">
        <v>71</v>
      </c>
      <c r="C788" s="416" t="s">
        <v>1572</v>
      </c>
      <c r="D788" s="417"/>
      <c r="E788" s="417"/>
      <c r="F788" s="417"/>
      <c r="G788" s="150"/>
      <c r="H788" s="211">
        <f t="shared" ref="H788:BS788" si="151">SUM(H698:H787)</f>
        <v>461874597.88999993</v>
      </c>
      <c r="I788" s="211">
        <f t="shared" si="151"/>
        <v>75424115.710000008</v>
      </c>
      <c r="J788" s="211">
        <f t="shared" si="151"/>
        <v>189638110.09000003</v>
      </c>
      <c r="K788" s="211">
        <f t="shared" si="151"/>
        <v>33674321.399999991</v>
      </c>
      <c r="L788" s="211">
        <f t="shared" si="151"/>
        <v>32997559.059999999</v>
      </c>
      <c r="M788" s="211">
        <f t="shared" si="151"/>
        <v>56087543.909999996</v>
      </c>
      <c r="N788" s="211">
        <f t="shared" si="151"/>
        <v>872426975.38</v>
      </c>
      <c r="O788" s="211">
        <f t="shared" si="151"/>
        <v>41728704.009999998</v>
      </c>
      <c r="P788" s="211">
        <f t="shared" si="151"/>
        <v>19855154.84</v>
      </c>
      <c r="Q788" s="211">
        <f t="shared" si="151"/>
        <v>152664949.81999999</v>
      </c>
      <c r="R788" s="211">
        <f t="shared" si="151"/>
        <v>19536126.030000005</v>
      </c>
      <c r="S788" s="211">
        <f t="shared" si="151"/>
        <v>38147137.420000002</v>
      </c>
      <c r="T788" s="211">
        <f t="shared" si="151"/>
        <v>143696301.77000001</v>
      </c>
      <c r="U788" s="211">
        <f t="shared" si="151"/>
        <v>93003796.890000001</v>
      </c>
      <c r="V788" s="211">
        <f t="shared" si="151"/>
        <v>6270682.1600000001</v>
      </c>
      <c r="W788" s="211">
        <f t="shared" si="151"/>
        <v>35401744.629999995</v>
      </c>
      <c r="X788" s="211">
        <f t="shared" si="151"/>
        <v>16780122.75</v>
      </c>
      <c r="Y788" s="211">
        <f t="shared" si="151"/>
        <v>17675472.166999999</v>
      </c>
      <c r="Z788" s="211">
        <f t="shared" si="151"/>
        <v>350781100.33000004</v>
      </c>
      <c r="AA788" s="211">
        <f t="shared" si="151"/>
        <v>114812223.16999999</v>
      </c>
      <c r="AB788" s="211">
        <f t="shared" si="151"/>
        <v>16560739.09</v>
      </c>
      <c r="AC788" s="211">
        <f t="shared" si="151"/>
        <v>112191015.87</v>
      </c>
      <c r="AD788" s="211">
        <f t="shared" si="151"/>
        <v>27193850.799999997</v>
      </c>
      <c r="AE788" s="211">
        <f t="shared" si="151"/>
        <v>21514235.550000001</v>
      </c>
      <c r="AF788" s="211">
        <f t="shared" si="151"/>
        <v>85794518.890000001</v>
      </c>
      <c r="AG788" s="211">
        <f t="shared" si="151"/>
        <v>20981490.859999999</v>
      </c>
      <c r="AH788" s="211">
        <f t="shared" si="151"/>
        <v>21911584.620000001</v>
      </c>
      <c r="AI788" s="211">
        <f t="shared" si="151"/>
        <v>388473713.25</v>
      </c>
      <c r="AJ788" s="211">
        <f t="shared" si="151"/>
        <v>18056565.219999999</v>
      </c>
      <c r="AK788" s="211">
        <f t="shared" si="151"/>
        <v>11683266.91</v>
      </c>
      <c r="AL788" s="211">
        <f t="shared" si="151"/>
        <v>9912956.0500000007</v>
      </c>
      <c r="AM788" s="211">
        <f t="shared" si="151"/>
        <v>9824125.709999999</v>
      </c>
      <c r="AN788" s="211">
        <f t="shared" si="151"/>
        <v>16240780.83</v>
      </c>
      <c r="AO788" s="211">
        <f t="shared" si="151"/>
        <v>18708725.890000001</v>
      </c>
      <c r="AP788" s="211">
        <f t="shared" si="151"/>
        <v>14372161.27</v>
      </c>
      <c r="AQ788" s="211">
        <f t="shared" si="151"/>
        <v>32138481.619999997</v>
      </c>
      <c r="AR788" s="211">
        <f t="shared" si="151"/>
        <v>13862880.41</v>
      </c>
      <c r="AS788" s="211">
        <f t="shared" si="151"/>
        <v>19214043.140000004</v>
      </c>
      <c r="AT788" s="211">
        <f t="shared" si="151"/>
        <v>13397877.720000001</v>
      </c>
      <c r="AU788" s="211">
        <f t="shared" si="151"/>
        <v>123022582.47999999</v>
      </c>
      <c r="AV788" s="211">
        <f t="shared" si="151"/>
        <v>5613622.6499999994</v>
      </c>
      <c r="AW788" s="211">
        <f t="shared" si="151"/>
        <v>14110546.6</v>
      </c>
      <c r="AX788" s="211">
        <f t="shared" si="151"/>
        <v>8515104.5600000005</v>
      </c>
      <c r="AY788" s="211">
        <f t="shared" si="151"/>
        <v>11409678.800000001</v>
      </c>
      <c r="AZ788" s="211">
        <f t="shared" si="151"/>
        <v>2585108.5800000005</v>
      </c>
      <c r="BA788" s="211">
        <f t="shared" si="151"/>
        <v>3346344.44</v>
      </c>
      <c r="BB788" s="211">
        <f t="shared" si="151"/>
        <v>339634923.86999995</v>
      </c>
      <c r="BC788" s="211">
        <f t="shared" si="151"/>
        <v>21203626.350000005</v>
      </c>
      <c r="BD788" s="211">
        <f t="shared" si="151"/>
        <v>28073332.460000001</v>
      </c>
      <c r="BE788" s="211">
        <f t="shared" si="151"/>
        <v>32660424.829999998</v>
      </c>
      <c r="BF788" s="211">
        <f t="shared" si="151"/>
        <v>39022273.660000004</v>
      </c>
      <c r="BG788" s="211">
        <f t="shared" si="151"/>
        <v>22320746.719999999</v>
      </c>
      <c r="BH788" s="211">
        <f t="shared" si="151"/>
        <v>66618817.178900003</v>
      </c>
      <c r="BI788" s="211">
        <f t="shared" si="151"/>
        <v>49280010.699999988</v>
      </c>
      <c r="BJ788" s="211">
        <f t="shared" si="151"/>
        <v>19168135.789999999</v>
      </c>
      <c r="BK788" s="211">
        <f t="shared" si="151"/>
        <v>11070368.520000003</v>
      </c>
      <c r="BL788" s="211">
        <f t="shared" si="151"/>
        <v>8084366.5500000007</v>
      </c>
      <c r="BM788" s="211">
        <f t="shared" si="151"/>
        <v>312188589.56999999</v>
      </c>
      <c r="BN788" s="211">
        <f t="shared" si="151"/>
        <v>152033238.19000003</v>
      </c>
      <c r="BO788" s="211">
        <f t="shared" si="151"/>
        <v>14328399.199999999</v>
      </c>
      <c r="BP788" s="211">
        <f t="shared" si="151"/>
        <v>9850576.4399999995</v>
      </c>
      <c r="BQ788" s="211">
        <f t="shared" si="151"/>
        <v>12552591.980000002</v>
      </c>
      <c r="BR788" s="211">
        <f t="shared" si="151"/>
        <v>29914458.209999997</v>
      </c>
      <c r="BS788" s="211">
        <f t="shared" si="151"/>
        <v>12925750.82</v>
      </c>
      <c r="BT788" s="211">
        <f t="shared" ref="BT788:CC788" si="152">SUM(BT698:BT787)</f>
        <v>107266117.51000001</v>
      </c>
      <c r="BU788" s="211">
        <f t="shared" si="152"/>
        <v>17430432.090000004</v>
      </c>
      <c r="BV788" s="211">
        <f t="shared" si="152"/>
        <v>16943137.48</v>
      </c>
      <c r="BW788" s="211">
        <f t="shared" si="152"/>
        <v>22906702.430000007</v>
      </c>
      <c r="BX788" s="211">
        <f t="shared" si="152"/>
        <v>23024125.230000004</v>
      </c>
      <c r="BY788" s="211">
        <f t="shared" si="152"/>
        <v>74597896.219999999</v>
      </c>
      <c r="BZ788" s="211">
        <f t="shared" si="152"/>
        <v>18581336.939999998</v>
      </c>
      <c r="CA788" s="211">
        <f t="shared" si="152"/>
        <v>10465873.949999997</v>
      </c>
      <c r="CB788" s="211">
        <f t="shared" si="152"/>
        <v>11097851.889999999</v>
      </c>
      <c r="CC788" s="211">
        <f t="shared" si="152"/>
        <v>5296356846.0159006</v>
      </c>
      <c r="CD788" s="107"/>
      <c r="CE788" s="107"/>
      <c r="CF788" s="107"/>
      <c r="CG788" s="107"/>
      <c r="CH788" s="107"/>
      <c r="CI788" s="107"/>
    </row>
    <row r="789" spans="1:87" s="131" customFormat="1">
      <c r="B789" s="338"/>
      <c r="C789" s="401" t="s">
        <v>1642</v>
      </c>
      <c r="D789" s="402"/>
      <c r="E789" s="402"/>
      <c r="F789" s="402"/>
      <c r="G789" s="403"/>
      <c r="H789" s="173">
        <f t="shared" ref="H789:BS789" si="153">H697-H788</f>
        <v>-354644673.39999992</v>
      </c>
      <c r="I789" s="173">
        <f t="shared" si="153"/>
        <v>9228549.4199999869</v>
      </c>
      <c r="J789" s="173">
        <f t="shared" si="153"/>
        <v>424358479.6099999</v>
      </c>
      <c r="K789" s="173">
        <f t="shared" si="153"/>
        <v>22437456.800000012</v>
      </c>
      <c r="L789" s="173">
        <f t="shared" si="153"/>
        <v>-2898888.8699999973</v>
      </c>
      <c r="M789" s="173">
        <f t="shared" si="153"/>
        <v>66418652.729999989</v>
      </c>
      <c r="N789" s="173">
        <f t="shared" si="153"/>
        <v>246465386.90999997</v>
      </c>
      <c r="O789" s="173">
        <f t="shared" si="153"/>
        <v>118662019.47</v>
      </c>
      <c r="P789" s="173">
        <f t="shared" si="153"/>
        <v>13001734.809999999</v>
      </c>
      <c r="Q789" s="173">
        <f t="shared" si="153"/>
        <v>243512832.43000001</v>
      </c>
      <c r="R789" s="173">
        <f t="shared" si="153"/>
        <v>9939353.6099999957</v>
      </c>
      <c r="S789" s="173">
        <f t="shared" si="153"/>
        <v>32066807.649999991</v>
      </c>
      <c r="T789" s="173">
        <f t="shared" si="153"/>
        <v>111779870.28999996</v>
      </c>
      <c r="U789" s="173">
        <f t="shared" si="153"/>
        <v>111924057.11999999</v>
      </c>
      <c r="V789" s="173">
        <f t="shared" si="153"/>
        <v>22574338.489999998</v>
      </c>
      <c r="W789" s="173">
        <f t="shared" si="153"/>
        <v>127730456.13</v>
      </c>
      <c r="X789" s="173">
        <f t="shared" si="153"/>
        <v>68904425.770000011</v>
      </c>
      <c r="Y789" s="173">
        <f t="shared" si="153"/>
        <v>36508883.906000003</v>
      </c>
      <c r="Z789" s="173">
        <f t="shared" si="153"/>
        <v>546080127.53999996</v>
      </c>
      <c r="AA789" s="173">
        <f t="shared" si="153"/>
        <v>-98462282.439999983</v>
      </c>
      <c r="AB789" s="173">
        <f t="shared" si="153"/>
        <v>28691396.73</v>
      </c>
      <c r="AC789" s="173">
        <f t="shared" si="153"/>
        <v>-55575356.240000002</v>
      </c>
      <c r="AD789" s="173">
        <f t="shared" si="153"/>
        <v>-9852453.0899999961</v>
      </c>
      <c r="AE789" s="173">
        <f t="shared" si="153"/>
        <v>43459358.060000002</v>
      </c>
      <c r="AF789" s="173">
        <f t="shared" si="153"/>
        <v>-39970408.149999999</v>
      </c>
      <c r="AG789" s="173">
        <f t="shared" si="153"/>
        <v>-4188042.129999999</v>
      </c>
      <c r="AH789" s="173">
        <f t="shared" si="153"/>
        <v>82721937.280000016</v>
      </c>
      <c r="AI789" s="173">
        <f t="shared" si="153"/>
        <v>-136320556.88</v>
      </c>
      <c r="AJ789" s="173">
        <f t="shared" si="153"/>
        <v>5753144.4100000001</v>
      </c>
      <c r="AK789" s="173">
        <f t="shared" si="153"/>
        <v>18137175.340000004</v>
      </c>
      <c r="AL789" s="173">
        <f t="shared" si="153"/>
        <v>13463174.529999997</v>
      </c>
      <c r="AM789" s="173">
        <f t="shared" si="153"/>
        <v>19478226.400000006</v>
      </c>
      <c r="AN789" s="173">
        <f t="shared" si="153"/>
        <v>7625552.8199999984</v>
      </c>
      <c r="AO789" s="173">
        <f t="shared" si="153"/>
        <v>-9902816.7899999991</v>
      </c>
      <c r="AP789" s="173">
        <f t="shared" si="153"/>
        <v>7337184.2300000042</v>
      </c>
      <c r="AQ789" s="173">
        <f t="shared" si="153"/>
        <v>-9382359.6099999957</v>
      </c>
      <c r="AR789" s="173">
        <f t="shared" si="153"/>
        <v>9380591.6900000013</v>
      </c>
      <c r="AS789" s="173">
        <f t="shared" si="153"/>
        <v>2132545.7399999984</v>
      </c>
      <c r="AT789" s="173">
        <f t="shared" si="153"/>
        <v>16270688.130000001</v>
      </c>
      <c r="AU789" s="173">
        <f t="shared" si="153"/>
        <v>35841807.569999993</v>
      </c>
      <c r="AV789" s="173">
        <f t="shared" si="153"/>
        <v>11889527.270000003</v>
      </c>
      <c r="AW789" s="173">
        <f t="shared" si="153"/>
        <v>2677503.5999999996</v>
      </c>
      <c r="AX789" s="173">
        <f t="shared" si="153"/>
        <v>9551638.4899999965</v>
      </c>
      <c r="AY789" s="173">
        <f t="shared" si="153"/>
        <v>8007165.879999999</v>
      </c>
      <c r="AZ789" s="173">
        <f t="shared" si="153"/>
        <v>10083575.35</v>
      </c>
      <c r="BA789" s="173">
        <f t="shared" si="153"/>
        <v>15528830.17</v>
      </c>
      <c r="BB789" s="173">
        <f t="shared" si="153"/>
        <v>-666296.54999989271</v>
      </c>
      <c r="BC789" s="173">
        <f t="shared" si="153"/>
        <v>5743100.7399999946</v>
      </c>
      <c r="BD789" s="173">
        <f t="shared" si="153"/>
        <v>44540224.43</v>
      </c>
      <c r="BE789" s="173">
        <f t="shared" si="153"/>
        <v>-14529445.18</v>
      </c>
      <c r="BF789" s="173">
        <f t="shared" si="153"/>
        <v>28515908.659999989</v>
      </c>
      <c r="BG789" s="173">
        <f t="shared" si="153"/>
        <v>3499555.3100000024</v>
      </c>
      <c r="BH789" s="173">
        <f t="shared" si="153"/>
        <v>4584039.3508999944</v>
      </c>
      <c r="BI789" s="173">
        <f t="shared" si="153"/>
        <v>-31125506.899999987</v>
      </c>
      <c r="BJ789" s="173">
        <f t="shared" si="153"/>
        <v>-5546859.6599999983</v>
      </c>
      <c r="BK789" s="173">
        <f t="shared" si="153"/>
        <v>-1931776.5400000047</v>
      </c>
      <c r="BL789" s="173">
        <f t="shared" si="153"/>
        <v>23076282.209999997</v>
      </c>
      <c r="BM789" s="173">
        <f t="shared" si="153"/>
        <v>-30543157.860000014</v>
      </c>
      <c r="BN789" s="173">
        <f t="shared" si="153"/>
        <v>13789788.279999971</v>
      </c>
      <c r="BO789" s="173">
        <f t="shared" si="153"/>
        <v>10836189.350000001</v>
      </c>
      <c r="BP789" s="173">
        <f t="shared" si="153"/>
        <v>1619554.0500000007</v>
      </c>
      <c r="BQ789" s="173">
        <f t="shared" si="153"/>
        <v>11792086.979999999</v>
      </c>
      <c r="BR789" s="173">
        <f t="shared" si="153"/>
        <v>-6699061.6399999969</v>
      </c>
      <c r="BS789" s="173">
        <f t="shared" si="153"/>
        <v>1035148.4600000009</v>
      </c>
      <c r="BT789" s="173">
        <f t="shared" ref="BT789:CC789" si="154">BT697-BT788</f>
        <v>192381201.83000004</v>
      </c>
      <c r="BU789" s="173">
        <f t="shared" si="154"/>
        <v>4636167.6599999964</v>
      </c>
      <c r="BV789" s="173">
        <f t="shared" si="154"/>
        <v>39368151.5</v>
      </c>
      <c r="BW789" s="173">
        <f t="shared" si="154"/>
        <v>-10314172.910000008</v>
      </c>
      <c r="BX789" s="173">
        <f t="shared" si="154"/>
        <v>18860318.879999995</v>
      </c>
      <c r="BY789" s="173">
        <f t="shared" si="154"/>
        <v>9931770.0899999887</v>
      </c>
      <c r="BZ789" s="173">
        <f t="shared" si="154"/>
        <v>16334078.740000002</v>
      </c>
      <c r="CA789" s="173">
        <f t="shared" si="154"/>
        <v>16063486.670000004</v>
      </c>
      <c r="CB789" s="173">
        <f t="shared" si="154"/>
        <v>12486760.130000001</v>
      </c>
      <c r="CC789" s="173">
        <f t="shared" si="154"/>
        <v>2196164154.8569031</v>
      </c>
    </row>
    <row r="790" spans="1:87">
      <c r="B790" s="339"/>
      <c r="C790" s="340"/>
      <c r="D790" s="341"/>
      <c r="E790" s="110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  <c r="T790" s="111"/>
      <c r="U790" s="111"/>
      <c r="V790" s="111"/>
      <c r="W790" s="111"/>
      <c r="X790" s="111"/>
      <c r="Y790" s="111"/>
      <c r="Z790" s="111"/>
      <c r="AA790" s="111"/>
      <c r="AB790" s="111"/>
      <c r="AC790" s="111"/>
      <c r="AD790" s="111"/>
      <c r="AE790" s="111"/>
      <c r="AF790" s="111"/>
      <c r="AG790" s="111"/>
      <c r="AH790" s="111"/>
      <c r="AI790" s="111"/>
      <c r="AJ790" s="111"/>
      <c r="AK790" s="111"/>
      <c r="AL790" s="111"/>
      <c r="AM790" s="111"/>
      <c r="AN790" s="111"/>
      <c r="AO790" s="111"/>
      <c r="AP790" s="111"/>
      <c r="AQ790" s="111"/>
      <c r="AR790" s="111"/>
      <c r="AS790" s="111"/>
      <c r="AT790" s="111"/>
      <c r="AU790" s="111"/>
      <c r="AV790" s="111"/>
      <c r="AW790" s="111"/>
      <c r="AX790" s="111"/>
      <c r="AY790" s="111"/>
      <c r="AZ790" s="111"/>
      <c r="BA790" s="111"/>
      <c r="BB790" s="111"/>
      <c r="BC790" s="111"/>
      <c r="BD790" s="111"/>
      <c r="BE790" s="111"/>
      <c r="BF790" s="111"/>
      <c r="BG790" s="111"/>
      <c r="BH790" s="111"/>
      <c r="BI790" s="111"/>
      <c r="BJ790" s="111"/>
      <c r="BK790" s="111"/>
      <c r="BL790" s="111"/>
      <c r="BM790" s="111"/>
      <c r="BN790" s="111"/>
      <c r="BO790" s="111"/>
      <c r="BP790" s="111"/>
      <c r="BQ790" s="111"/>
      <c r="BR790" s="111"/>
      <c r="BS790" s="111"/>
      <c r="BT790" s="111"/>
      <c r="BU790" s="111"/>
      <c r="BV790" s="111"/>
      <c r="BW790" s="111"/>
      <c r="BX790" s="111"/>
      <c r="BY790" s="111"/>
      <c r="BZ790" s="111"/>
      <c r="CA790" s="111"/>
      <c r="CB790" s="111"/>
      <c r="CC790" s="132"/>
    </row>
  </sheetData>
  <autoFilter ref="A3:CC789" xr:uid="{00000000-0009-0000-0000-000007000000}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682:G682"/>
    <mergeCell ref="C683:G683"/>
    <mergeCell ref="C684:C686"/>
    <mergeCell ref="C699:C701"/>
    <mergeCell ref="C788:F788"/>
    <mergeCell ref="C789:G789"/>
    <mergeCell ref="B466:G466"/>
    <mergeCell ref="C467:G467"/>
    <mergeCell ref="C468:G468"/>
    <mergeCell ref="C469:G469"/>
    <mergeCell ref="C470:C471"/>
    <mergeCell ref="C585:G585"/>
    <mergeCell ref="B405:G405"/>
    <mergeCell ref="B453:G453"/>
    <mergeCell ref="B462:G462"/>
    <mergeCell ref="B463:G463"/>
    <mergeCell ref="C464:F464"/>
    <mergeCell ref="C465:F465"/>
    <mergeCell ref="B245:G245"/>
    <mergeCell ref="B276:G276"/>
    <mergeCell ref="B318:G318"/>
    <mergeCell ref="B324:G324"/>
    <mergeCell ref="B338:G338"/>
    <mergeCell ref="B389:G389"/>
    <mergeCell ref="B181:G181"/>
    <mergeCell ref="B185:G185"/>
    <mergeCell ref="B187:G187"/>
    <mergeCell ref="B189:G189"/>
    <mergeCell ref="B211:G211"/>
    <mergeCell ref="B218:G218"/>
    <mergeCell ref="B119:G119"/>
    <mergeCell ref="B121:G121"/>
    <mergeCell ref="B164:G164"/>
    <mergeCell ref="B172:G172"/>
    <mergeCell ref="B178:G178"/>
    <mergeCell ref="B179:G179"/>
    <mergeCell ref="B40:G40"/>
    <mergeCell ref="B47:G47"/>
    <mergeCell ref="B56:G56"/>
    <mergeCell ref="B62:G62"/>
    <mergeCell ref="B78:G78"/>
    <mergeCell ref="B95:G95"/>
    <mergeCell ref="AU3:BA3"/>
    <mergeCell ref="BB3:BL3"/>
    <mergeCell ref="BM3:BS3"/>
    <mergeCell ref="BT3:CB3"/>
    <mergeCell ref="CC4:CC5"/>
    <mergeCell ref="B38:G38"/>
    <mergeCell ref="B1:G1"/>
    <mergeCell ref="B2:G2"/>
    <mergeCell ref="H3:M3"/>
    <mergeCell ref="N3:Y3"/>
    <mergeCell ref="Z3:AH3"/>
    <mergeCell ref="AI3:AT3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B0F0"/>
  </sheetPr>
  <dimension ref="A1:O54"/>
  <sheetViews>
    <sheetView showGridLines="0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48" sqref="K48"/>
    </sheetView>
  </sheetViews>
  <sheetFormatPr defaultColWidth="9" defaultRowHeight="12.75"/>
  <cols>
    <col min="1" max="1" width="7.125" style="33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1" width="16.75" style="1" bestFit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372" t="s">
        <v>134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15" ht="12.75" customHeight="1">
      <c r="B2" s="439" t="s">
        <v>1815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</row>
    <row r="3" spans="1:15">
      <c r="B3" s="440"/>
      <c r="C3" s="441"/>
    </row>
    <row r="4" spans="1:15" s="32" customFormat="1" ht="25.5">
      <c r="A4" s="9" t="s">
        <v>1</v>
      </c>
      <c r="B4" s="9" t="s">
        <v>2</v>
      </c>
      <c r="C4" s="9" t="s">
        <v>135</v>
      </c>
      <c r="D4" s="9" t="s">
        <v>108</v>
      </c>
      <c r="E4" s="34" t="s">
        <v>109</v>
      </c>
      <c r="F4" s="34" t="s">
        <v>110</v>
      </c>
      <c r="G4" s="34" t="s">
        <v>111</v>
      </c>
      <c r="H4" s="34" t="s">
        <v>136</v>
      </c>
      <c r="I4" s="34" t="s">
        <v>113</v>
      </c>
      <c r="J4" s="34" t="s">
        <v>114</v>
      </c>
      <c r="K4" s="34" t="s">
        <v>115</v>
      </c>
      <c r="L4" s="9" t="s">
        <v>137</v>
      </c>
    </row>
    <row r="5" spans="1:15">
      <c r="A5" s="377" t="s">
        <v>5</v>
      </c>
      <c r="B5" s="379"/>
      <c r="C5" s="69"/>
      <c r="D5" s="70"/>
      <c r="E5" s="71"/>
      <c r="F5" s="71"/>
      <c r="G5" s="71"/>
      <c r="H5" s="71"/>
      <c r="I5" s="71"/>
      <c r="J5" s="71"/>
      <c r="K5" s="71"/>
      <c r="L5" s="72"/>
    </row>
    <row r="6" spans="1:15">
      <c r="A6" s="35" t="s">
        <v>6</v>
      </c>
      <c r="B6" s="82" t="s">
        <v>7</v>
      </c>
      <c r="C6" s="74">
        <v>345664609.41999966</v>
      </c>
      <c r="D6" s="75">
        <v>38714753.120000005</v>
      </c>
      <c r="E6" s="75">
        <v>53354649.370000005</v>
      </c>
      <c r="F6" s="75">
        <v>70312289.88000001</v>
      </c>
      <c r="G6" s="75">
        <v>75702116.680000007</v>
      </c>
      <c r="H6" s="75">
        <v>129503873.12000005</v>
      </c>
      <c r="I6" s="75">
        <v>52994820.43999999</v>
      </c>
      <c r="J6" s="75">
        <v>34791903.179999992</v>
      </c>
      <c r="K6" s="75">
        <v>33843570.699999996</v>
      </c>
      <c r="L6" s="346">
        <f>SUM(C6:K6)</f>
        <v>834882585.90999961</v>
      </c>
    </row>
    <row r="7" spans="1:15">
      <c r="A7" s="35" t="s">
        <v>8</v>
      </c>
      <c r="B7" s="82" t="s">
        <v>9</v>
      </c>
      <c r="C7" s="75">
        <v>791824</v>
      </c>
      <c r="D7" s="75">
        <v>99500</v>
      </c>
      <c r="E7" s="75">
        <v>401350</v>
      </c>
      <c r="F7" s="75">
        <v>311550</v>
      </c>
      <c r="G7" s="75">
        <v>525500</v>
      </c>
      <c r="H7" s="75">
        <v>471250</v>
      </c>
      <c r="I7" s="75">
        <v>298250</v>
      </c>
      <c r="J7" s="75">
        <v>238200</v>
      </c>
      <c r="K7" s="75">
        <v>90950</v>
      </c>
      <c r="L7" s="346">
        <f t="shared" ref="L7:L15" si="0">SUM(C7:K7)</f>
        <v>3228374</v>
      </c>
    </row>
    <row r="8" spans="1:15">
      <c r="A8" s="35" t="s">
        <v>10</v>
      </c>
      <c r="B8" s="82" t="s">
        <v>11</v>
      </c>
      <c r="C8" s="75">
        <v>1948782</v>
      </c>
      <c r="D8" s="75">
        <v>36261</v>
      </c>
      <c r="E8" s="75">
        <v>6446</v>
      </c>
      <c r="F8" s="75">
        <v>4811.7</v>
      </c>
      <c r="G8" s="75">
        <v>108972.32</v>
      </c>
      <c r="H8" s="75">
        <v>754035.55</v>
      </c>
      <c r="I8" s="75">
        <v>18618.010000000002</v>
      </c>
      <c r="J8" s="75">
        <v>15741.5</v>
      </c>
      <c r="K8" s="75">
        <v>29546</v>
      </c>
      <c r="L8" s="346">
        <f t="shared" si="0"/>
        <v>2923214.08</v>
      </c>
    </row>
    <row r="9" spans="1:15">
      <c r="A9" s="35" t="s">
        <v>12</v>
      </c>
      <c r="B9" s="82" t="s">
        <v>13</v>
      </c>
      <c r="C9" s="75">
        <v>13093032.83</v>
      </c>
      <c r="D9" s="75">
        <v>340038.76</v>
      </c>
      <c r="E9" s="75">
        <v>306852.26</v>
      </c>
      <c r="F9" s="75">
        <v>733523.82</v>
      </c>
      <c r="G9" s="75">
        <v>1226321.96</v>
      </c>
      <c r="H9" s="75">
        <v>3696851.2699999996</v>
      </c>
      <c r="I9" s="75">
        <v>542420.43999999994</v>
      </c>
      <c r="J9" s="75">
        <v>243488</v>
      </c>
      <c r="K9" s="75">
        <v>188121.42</v>
      </c>
      <c r="L9" s="346">
        <f t="shared" si="0"/>
        <v>20370650.760000002</v>
      </c>
    </row>
    <row r="10" spans="1:15">
      <c r="A10" s="35" t="s">
        <v>14</v>
      </c>
      <c r="B10" s="82" t="s">
        <v>15</v>
      </c>
      <c r="C10" s="75">
        <v>94266633.140000015</v>
      </c>
      <c r="D10" s="75">
        <v>3008473.9499999997</v>
      </c>
      <c r="E10" s="75">
        <v>3870430.72</v>
      </c>
      <c r="F10" s="75">
        <v>4015281.68</v>
      </c>
      <c r="G10" s="75">
        <v>10200395.67</v>
      </c>
      <c r="H10" s="75">
        <v>34129113.879999995</v>
      </c>
      <c r="I10" s="75">
        <v>2394498.9699999997</v>
      </c>
      <c r="J10" s="75">
        <v>1236311.1000000001</v>
      </c>
      <c r="K10" s="75">
        <v>2278447.42</v>
      </c>
      <c r="L10" s="346">
        <f t="shared" si="0"/>
        <v>155399586.53</v>
      </c>
    </row>
    <row r="11" spans="1:15">
      <c r="A11" s="35" t="s">
        <v>16</v>
      </c>
      <c r="B11" s="82" t="s">
        <v>17</v>
      </c>
      <c r="C11" s="75">
        <v>78488802.439999998</v>
      </c>
      <c r="D11" s="75">
        <v>1672528.75</v>
      </c>
      <c r="E11" s="75">
        <v>1228477.02</v>
      </c>
      <c r="F11" s="75">
        <v>2399002.66</v>
      </c>
      <c r="G11" s="75">
        <v>5227905.0999999996</v>
      </c>
      <c r="H11" s="75">
        <v>12920323.999999998</v>
      </c>
      <c r="I11" s="75">
        <v>1168262.93</v>
      </c>
      <c r="J11" s="75">
        <v>1544543.79</v>
      </c>
      <c r="K11" s="75">
        <v>1740468.08</v>
      </c>
      <c r="L11" s="346">
        <f t="shared" si="0"/>
        <v>106390314.77</v>
      </c>
    </row>
    <row r="12" spans="1:15">
      <c r="A12" s="35" t="s">
        <v>18</v>
      </c>
      <c r="B12" s="82" t="s">
        <v>19</v>
      </c>
      <c r="C12" s="75">
        <v>10474818.83</v>
      </c>
      <c r="D12" s="75">
        <v>511729.93</v>
      </c>
      <c r="E12" s="75">
        <v>411278</v>
      </c>
      <c r="F12" s="75">
        <v>1285928.51</v>
      </c>
      <c r="G12" s="75">
        <v>6386523.1699999999</v>
      </c>
      <c r="H12" s="75">
        <v>1831823.6600000001</v>
      </c>
      <c r="I12" s="75">
        <v>552871.25</v>
      </c>
      <c r="J12" s="75">
        <v>117885</v>
      </c>
      <c r="K12" s="75">
        <v>0</v>
      </c>
      <c r="L12" s="346">
        <f t="shared" si="0"/>
        <v>21572858.349999998</v>
      </c>
      <c r="O12" s="36"/>
    </row>
    <row r="13" spans="1:15">
      <c r="A13" s="35" t="s">
        <v>20</v>
      </c>
      <c r="B13" s="82" t="s">
        <v>21</v>
      </c>
      <c r="C13" s="75">
        <v>97301140.810000017</v>
      </c>
      <c r="D13" s="75">
        <v>4000043.33</v>
      </c>
      <c r="E13" s="75">
        <v>8196642.75</v>
      </c>
      <c r="F13" s="75">
        <v>10204142.01</v>
      </c>
      <c r="G13" s="75">
        <v>10322239.289999999</v>
      </c>
      <c r="H13" s="75">
        <v>35427819.979999997</v>
      </c>
      <c r="I13" s="75">
        <v>3263571.47</v>
      </c>
      <c r="J13" s="75">
        <v>2328365.25</v>
      </c>
      <c r="K13" s="75">
        <v>3129348.04</v>
      </c>
      <c r="L13" s="346">
        <f t="shared" si="0"/>
        <v>174173312.93000001</v>
      </c>
      <c r="O13" s="36"/>
    </row>
    <row r="14" spans="1:15">
      <c r="A14" s="35" t="s">
        <v>22</v>
      </c>
      <c r="B14" s="82" t="s">
        <v>23</v>
      </c>
      <c r="C14" s="75">
        <v>177817274.27000001</v>
      </c>
      <c r="D14" s="75">
        <v>27213526.57</v>
      </c>
      <c r="E14" s="75">
        <v>24830523.719999999</v>
      </c>
      <c r="F14" s="75">
        <v>42551629.75</v>
      </c>
      <c r="G14" s="75">
        <v>44874933.299999997</v>
      </c>
      <c r="H14" s="75">
        <v>80735452.989999995</v>
      </c>
      <c r="I14" s="75">
        <v>26752853.329999998</v>
      </c>
      <c r="J14" s="75">
        <v>9841481.6199999992</v>
      </c>
      <c r="K14" s="75">
        <v>10813971.42</v>
      </c>
      <c r="L14" s="346">
        <f t="shared" si="0"/>
        <v>445431646.97000003</v>
      </c>
      <c r="O14" s="37"/>
    </row>
    <row r="15" spans="1:15">
      <c r="A15" s="35" t="s">
        <v>24</v>
      </c>
      <c r="B15" s="82" t="s">
        <v>25</v>
      </c>
      <c r="C15" s="75">
        <v>62334438.150000006</v>
      </c>
      <c r="D15" s="75">
        <v>5240249.6899999995</v>
      </c>
      <c r="E15" s="75">
        <v>6400791.9500000002</v>
      </c>
      <c r="F15" s="75">
        <v>7756739.2400000002</v>
      </c>
      <c r="G15" s="75">
        <v>9858048.3499999996</v>
      </c>
      <c r="H15" s="75">
        <v>28453971.75</v>
      </c>
      <c r="I15" s="75">
        <v>5317283</v>
      </c>
      <c r="J15" s="75">
        <v>3428346.04</v>
      </c>
      <c r="K15" s="75">
        <v>7014046.0599999996</v>
      </c>
      <c r="L15" s="346">
        <f t="shared" si="0"/>
        <v>135803914.22999999</v>
      </c>
    </row>
    <row r="16" spans="1:15">
      <c r="A16" s="174" t="s">
        <v>1652</v>
      </c>
      <c r="B16" s="175" t="s">
        <v>1653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346">
        <f t="shared" ref="L16" si="1">SUM(C16:K16)</f>
        <v>0</v>
      </c>
    </row>
    <row r="17" spans="1:12">
      <c r="A17" s="35" t="s">
        <v>26</v>
      </c>
      <c r="B17" s="82" t="s">
        <v>27</v>
      </c>
      <c r="C17" s="75">
        <v>80295118.060000002</v>
      </c>
      <c r="D17" s="75">
        <v>2311076.7400000002</v>
      </c>
      <c r="E17" s="75">
        <v>0</v>
      </c>
      <c r="F17" s="75">
        <v>4542708.7699999996</v>
      </c>
      <c r="G17" s="75">
        <v>4829664.58</v>
      </c>
      <c r="H17" s="75">
        <v>11098182.82</v>
      </c>
      <c r="I17" s="75">
        <v>2059868.22</v>
      </c>
      <c r="J17" s="75">
        <v>3113194.09</v>
      </c>
      <c r="K17" s="75">
        <v>1447212.68</v>
      </c>
      <c r="L17" s="346">
        <f>SUM(C17:K17)</f>
        <v>109697025.96000001</v>
      </c>
    </row>
    <row r="18" spans="1:12" s="40" customFormat="1">
      <c r="A18" s="38" t="s">
        <v>28</v>
      </c>
      <c r="B18" s="39" t="s">
        <v>29</v>
      </c>
      <c r="C18" s="351">
        <f>SUM(C6:C17)</f>
        <v>962476473.94999957</v>
      </c>
      <c r="D18" s="351">
        <f>SUM(D6:D17)</f>
        <v>83148181.839999989</v>
      </c>
      <c r="E18" s="351">
        <f t="shared" ref="E18:K18" si="2">SUM(E6:E17)</f>
        <v>99007441.790000007</v>
      </c>
      <c r="F18" s="351">
        <f t="shared" si="2"/>
        <v>144117608.02000004</v>
      </c>
      <c r="G18" s="351">
        <f t="shared" si="2"/>
        <v>169262620.42000002</v>
      </c>
      <c r="H18" s="351">
        <f>SUM(H6:H17)</f>
        <v>339022699.02000004</v>
      </c>
      <c r="I18" s="351">
        <f t="shared" si="2"/>
        <v>95363318.059999973</v>
      </c>
      <c r="J18" s="351">
        <f t="shared" si="2"/>
        <v>56899459.569999993</v>
      </c>
      <c r="K18" s="351">
        <f t="shared" si="2"/>
        <v>60575681.82</v>
      </c>
      <c r="L18" s="351">
        <f>SUM(L6:L17)</f>
        <v>2009873484.4899998</v>
      </c>
    </row>
    <row r="19" spans="1:12" s="40" customFormat="1">
      <c r="A19" s="38" t="s">
        <v>1573</v>
      </c>
      <c r="B19" s="39" t="s">
        <v>150</v>
      </c>
      <c r="C19" s="351">
        <f>C18-C17</f>
        <v>882181355.88999963</v>
      </c>
      <c r="D19" s="351">
        <f t="shared" ref="D19:L19" si="3">D18-D17</f>
        <v>80837105.099999994</v>
      </c>
      <c r="E19" s="351">
        <f t="shared" si="3"/>
        <v>99007441.790000007</v>
      </c>
      <c r="F19" s="351">
        <f t="shared" si="3"/>
        <v>139574899.25000003</v>
      </c>
      <c r="G19" s="351">
        <f t="shared" si="3"/>
        <v>164432955.84</v>
      </c>
      <c r="H19" s="351">
        <f t="shared" si="3"/>
        <v>327924516.20000005</v>
      </c>
      <c r="I19" s="351">
        <f t="shared" si="3"/>
        <v>93303449.839999974</v>
      </c>
      <c r="J19" s="351">
        <f t="shared" si="3"/>
        <v>53786265.479999989</v>
      </c>
      <c r="K19" s="351">
        <f t="shared" si="3"/>
        <v>59128469.140000001</v>
      </c>
      <c r="L19" s="351">
        <f t="shared" si="3"/>
        <v>1900176458.5299997</v>
      </c>
    </row>
    <row r="20" spans="1:12">
      <c r="A20" s="377" t="s">
        <v>30</v>
      </c>
      <c r="B20" s="378"/>
      <c r="C20" s="352"/>
      <c r="D20" s="352"/>
      <c r="E20" s="352"/>
      <c r="F20" s="352"/>
      <c r="G20" s="352"/>
      <c r="H20" s="352"/>
      <c r="I20" s="352"/>
      <c r="J20" s="352"/>
      <c r="K20" s="352"/>
      <c r="L20" s="353"/>
    </row>
    <row r="21" spans="1:12">
      <c r="A21" s="35" t="s">
        <v>31</v>
      </c>
      <c r="B21" s="82" t="s">
        <v>32</v>
      </c>
      <c r="C21" s="75">
        <v>124666868.88</v>
      </c>
      <c r="D21" s="75">
        <v>6932883.4900000002</v>
      </c>
      <c r="E21" s="75">
        <v>7965280.5999999996</v>
      </c>
      <c r="F21" s="75">
        <v>11908292.26</v>
      </c>
      <c r="G21" s="75">
        <v>11677322.58</v>
      </c>
      <c r="H21" s="75">
        <v>44961980.5</v>
      </c>
      <c r="I21" s="75">
        <v>10133468.99</v>
      </c>
      <c r="J21" s="75">
        <v>3423104.97</v>
      </c>
      <c r="K21" s="75">
        <v>4261522.08</v>
      </c>
      <c r="L21" s="346">
        <f>SUM(C21:K21)</f>
        <v>225930724.35000002</v>
      </c>
    </row>
    <row r="22" spans="1:12">
      <c r="A22" s="35" t="s">
        <v>33</v>
      </c>
      <c r="B22" s="82" t="s">
        <v>34</v>
      </c>
      <c r="C22" s="75">
        <v>61105679.169999994</v>
      </c>
      <c r="D22" s="75">
        <v>1734068.96</v>
      </c>
      <c r="E22" s="75">
        <v>3060037.13</v>
      </c>
      <c r="F22" s="75">
        <v>2195055.6</v>
      </c>
      <c r="G22" s="75">
        <v>2989619.46</v>
      </c>
      <c r="H22" s="75">
        <v>10792407.57</v>
      </c>
      <c r="I22" s="75">
        <v>2052523.02</v>
      </c>
      <c r="J22" s="75">
        <v>1408117.41</v>
      </c>
      <c r="K22" s="75">
        <v>1192527.1099999999</v>
      </c>
      <c r="L22" s="346">
        <f t="shared" ref="L22:L34" si="4">SUM(C22:K22)</f>
        <v>86530035.429999977</v>
      </c>
    </row>
    <row r="23" spans="1:12">
      <c r="A23" s="35" t="s">
        <v>35</v>
      </c>
      <c r="B23" s="82" t="s">
        <v>36</v>
      </c>
      <c r="C23" s="75">
        <v>1096253.68</v>
      </c>
      <c r="D23" s="75">
        <v>233197.88</v>
      </c>
      <c r="E23" s="75">
        <v>341158.37</v>
      </c>
      <c r="F23" s="75">
        <v>405007.19</v>
      </c>
      <c r="G23" s="75">
        <v>316891.14</v>
      </c>
      <c r="H23" s="75">
        <v>318179.15999999997</v>
      </c>
      <c r="I23" s="75">
        <v>310810.23</v>
      </c>
      <c r="J23" s="75">
        <v>212897.51</v>
      </c>
      <c r="K23" s="75">
        <v>226975.59</v>
      </c>
      <c r="L23" s="346">
        <f t="shared" si="4"/>
        <v>3461370.75</v>
      </c>
    </row>
    <row r="24" spans="1:12">
      <c r="A24" s="35" t="s">
        <v>37</v>
      </c>
      <c r="B24" s="82" t="s">
        <v>38</v>
      </c>
      <c r="C24" s="75">
        <v>22186934.34</v>
      </c>
      <c r="D24" s="75">
        <v>2329095.75</v>
      </c>
      <c r="E24" s="75">
        <v>888146.03</v>
      </c>
      <c r="F24" s="75">
        <v>3798452.08</v>
      </c>
      <c r="G24" s="75">
        <v>4259137.58</v>
      </c>
      <c r="H24" s="75">
        <v>11542174</v>
      </c>
      <c r="I24" s="75">
        <v>2903422.95</v>
      </c>
      <c r="J24" s="75">
        <v>1583248.98</v>
      </c>
      <c r="K24" s="75">
        <v>1357723</v>
      </c>
      <c r="L24" s="346">
        <f t="shared" si="4"/>
        <v>50848334.710000001</v>
      </c>
    </row>
    <row r="25" spans="1:12">
      <c r="A25" s="35" t="s">
        <v>39</v>
      </c>
      <c r="B25" s="82" t="s">
        <v>40</v>
      </c>
      <c r="C25" s="75">
        <v>177966040.27999997</v>
      </c>
      <c r="D25" s="75">
        <v>27238532.969999999</v>
      </c>
      <c r="E25" s="75">
        <v>24835023.720000003</v>
      </c>
      <c r="F25" s="75">
        <v>42583090.239999995</v>
      </c>
      <c r="G25" s="75">
        <v>44893871.130000003</v>
      </c>
      <c r="H25" s="75">
        <v>80787419.309999987</v>
      </c>
      <c r="I25" s="75">
        <v>26752853.329999998</v>
      </c>
      <c r="J25" s="75">
        <v>9841481.6199999992</v>
      </c>
      <c r="K25" s="75">
        <v>10813971.42</v>
      </c>
      <c r="L25" s="346">
        <f t="shared" si="4"/>
        <v>445712284.01999998</v>
      </c>
    </row>
    <row r="26" spans="1:12">
      <c r="A26" s="35" t="s">
        <v>41</v>
      </c>
      <c r="B26" s="82" t="s">
        <v>42</v>
      </c>
      <c r="C26" s="75">
        <v>72670353.340000004</v>
      </c>
      <c r="D26" s="75">
        <v>7343028.209999999</v>
      </c>
      <c r="E26" s="75">
        <v>8945210</v>
      </c>
      <c r="F26" s="75">
        <v>14885024.18</v>
      </c>
      <c r="G26" s="75">
        <v>16026298.300000001</v>
      </c>
      <c r="H26" s="75">
        <v>25978259</v>
      </c>
      <c r="I26" s="75">
        <v>9076805.9499999993</v>
      </c>
      <c r="J26" s="75">
        <v>6380228.79</v>
      </c>
      <c r="K26" s="75">
        <v>5939969</v>
      </c>
      <c r="L26" s="346">
        <f t="shared" si="4"/>
        <v>167245176.76999995</v>
      </c>
    </row>
    <row r="27" spans="1:12">
      <c r="A27" s="35" t="s">
        <v>43</v>
      </c>
      <c r="B27" s="82" t="s">
        <v>44</v>
      </c>
      <c r="C27" s="75">
        <v>133115341.25999999</v>
      </c>
      <c r="D27" s="75">
        <v>11213165.280000001</v>
      </c>
      <c r="E27" s="75">
        <v>15137611.5</v>
      </c>
      <c r="F27" s="75">
        <v>24398292</v>
      </c>
      <c r="G27" s="75">
        <v>22831181</v>
      </c>
      <c r="H27" s="75">
        <v>52251744</v>
      </c>
      <c r="I27" s="75">
        <v>16460721</v>
      </c>
      <c r="J27" s="75">
        <v>10653804</v>
      </c>
      <c r="K27" s="75">
        <v>8224574.5</v>
      </c>
      <c r="L27" s="346">
        <f t="shared" si="4"/>
        <v>294286434.53999996</v>
      </c>
    </row>
    <row r="28" spans="1:12">
      <c r="A28" s="35" t="s">
        <v>45</v>
      </c>
      <c r="B28" s="82" t="s">
        <v>46</v>
      </c>
      <c r="C28" s="75">
        <v>15927347.09</v>
      </c>
      <c r="D28" s="75">
        <v>1398863.16</v>
      </c>
      <c r="E28" s="75">
        <v>1564872.19</v>
      </c>
      <c r="F28" s="75">
        <v>2966182.67</v>
      </c>
      <c r="G28" s="75">
        <v>2559300.75</v>
      </c>
      <c r="H28" s="75">
        <v>5617182.9800000004</v>
      </c>
      <c r="I28" s="75">
        <v>1901147.14</v>
      </c>
      <c r="J28" s="75">
        <v>946904.21</v>
      </c>
      <c r="K28" s="75">
        <v>1052549.0699999998</v>
      </c>
      <c r="L28" s="346">
        <f t="shared" si="4"/>
        <v>33934349.259999998</v>
      </c>
    </row>
    <row r="29" spans="1:12">
      <c r="A29" s="35" t="s">
        <v>47</v>
      </c>
      <c r="B29" s="82" t="s">
        <v>48</v>
      </c>
      <c r="C29" s="75">
        <v>71198626.530000001</v>
      </c>
      <c r="D29" s="75">
        <v>2636977.92</v>
      </c>
      <c r="E29" s="75">
        <v>3163463.0799999996</v>
      </c>
      <c r="F29" s="75">
        <v>9140884.5700000003</v>
      </c>
      <c r="G29" s="75">
        <v>5194570.22</v>
      </c>
      <c r="H29" s="75">
        <v>33777917.199999996</v>
      </c>
      <c r="I29" s="75">
        <v>7034987.04</v>
      </c>
      <c r="J29" s="75">
        <v>7885951.9399999995</v>
      </c>
      <c r="K29" s="75">
        <v>4107726.29</v>
      </c>
      <c r="L29" s="346">
        <f t="shared" si="4"/>
        <v>144141104.78999999</v>
      </c>
    </row>
    <row r="30" spans="1:12">
      <c r="A30" s="35" t="s">
        <v>49</v>
      </c>
      <c r="B30" s="82" t="s">
        <v>50</v>
      </c>
      <c r="C30" s="75">
        <v>22791082.899999999</v>
      </c>
      <c r="D30" s="75">
        <v>1960016.5899999999</v>
      </c>
      <c r="E30" s="75">
        <v>1934942.45</v>
      </c>
      <c r="F30" s="75">
        <v>5460728.3800000008</v>
      </c>
      <c r="G30" s="75">
        <v>4033621.43</v>
      </c>
      <c r="H30" s="75">
        <v>8881405.7599999998</v>
      </c>
      <c r="I30" s="75">
        <v>3047971.29</v>
      </c>
      <c r="J30" s="75">
        <v>1117344.22</v>
      </c>
      <c r="K30" s="75">
        <v>1111620.8</v>
      </c>
      <c r="L30" s="346">
        <f t="shared" si="4"/>
        <v>50338733.819999993</v>
      </c>
    </row>
    <row r="31" spans="1:12">
      <c r="A31" s="35" t="s">
        <v>51</v>
      </c>
      <c r="B31" s="82" t="s">
        <v>52</v>
      </c>
      <c r="C31" s="75">
        <v>21516188.849999998</v>
      </c>
      <c r="D31" s="75">
        <v>2427336.4500000002</v>
      </c>
      <c r="E31" s="75">
        <v>3265585.6500000004</v>
      </c>
      <c r="F31" s="75">
        <v>4262662.5500000007</v>
      </c>
      <c r="G31" s="75">
        <v>4263959.2699999996</v>
      </c>
      <c r="H31" s="75">
        <v>12625796.289999999</v>
      </c>
      <c r="I31" s="75">
        <v>2361262.37</v>
      </c>
      <c r="J31" s="75">
        <v>2740836.1500000004</v>
      </c>
      <c r="K31" s="75">
        <v>1818068.24</v>
      </c>
      <c r="L31" s="346">
        <f t="shared" si="4"/>
        <v>55281695.819999993</v>
      </c>
    </row>
    <row r="32" spans="1:12">
      <c r="A32" s="35" t="s">
        <v>53</v>
      </c>
      <c r="B32" s="82" t="s">
        <v>54</v>
      </c>
      <c r="C32" s="75">
        <v>69849446.730000019</v>
      </c>
      <c r="D32" s="75">
        <v>5633707.9700000007</v>
      </c>
      <c r="E32" s="75">
        <v>8128151.1800000025</v>
      </c>
      <c r="F32" s="75">
        <v>11158493.610000003</v>
      </c>
      <c r="G32" s="75">
        <v>7254442.9800000004</v>
      </c>
      <c r="H32" s="75">
        <v>16375682.759999998</v>
      </c>
      <c r="I32" s="75">
        <v>6387134.790000001</v>
      </c>
      <c r="J32" s="75">
        <v>4585559.5200000005</v>
      </c>
      <c r="K32" s="75">
        <v>5637436.0299999993</v>
      </c>
      <c r="L32" s="346">
        <f t="shared" si="4"/>
        <v>135010055.57000002</v>
      </c>
    </row>
    <row r="33" spans="1:12">
      <c r="A33" s="35" t="s">
        <v>55</v>
      </c>
      <c r="B33" s="82" t="s">
        <v>56</v>
      </c>
      <c r="C33" s="75">
        <v>8971760.3500000015</v>
      </c>
      <c r="D33" s="75">
        <v>204800.27000000002</v>
      </c>
      <c r="E33" s="75">
        <v>593877.06000000006</v>
      </c>
      <c r="F33" s="75">
        <v>1497396.74</v>
      </c>
      <c r="G33" s="75">
        <v>752691.06</v>
      </c>
      <c r="H33" s="75">
        <v>2855675.9000000004</v>
      </c>
      <c r="I33" s="75">
        <v>514413.36000000004</v>
      </c>
      <c r="J33" s="75">
        <v>626383.44999999995</v>
      </c>
      <c r="K33" s="75">
        <v>272006.63</v>
      </c>
      <c r="L33" s="346">
        <f t="shared" si="4"/>
        <v>16289004.820000002</v>
      </c>
    </row>
    <row r="34" spans="1:12">
      <c r="A34" s="35" t="s">
        <v>57</v>
      </c>
      <c r="B34" s="82" t="s">
        <v>58</v>
      </c>
      <c r="C34" s="75">
        <v>35192505.189999998</v>
      </c>
      <c r="D34" s="75">
        <v>7309595.4500000002</v>
      </c>
      <c r="E34" s="75">
        <v>9498390.7300000004</v>
      </c>
      <c r="F34" s="75">
        <v>10157045.34</v>
      </c>
      <c r="G34" s="75">
        <v>25873744.489999998</v>
      </c>
      <c r="H34" s="75">
        <v>9190797.5</v>
      </c>
      <c r="I34" s="75">
        <v>7338109.6500000004</v>
      </c>
      <c r="J34" s="75">
        <v>6013560.4800000004</v>
      </c>
      <c r="K34" s="75">
        <v>3843396.45</v>
      </c>
      <c r="L34" s="346">
        <f t="shared" si="4"/>
        <v>114417145.28000002</v>
      </c>
    </row>
    <row r="35" spans="1:12">
      <c r="A35" s="174" t="s">
        <v>1654</v>
      </c>
      <c r="B35" s="175" t="s">
        <v>1655</v>
      </c>
      <c r="C35" s="75">
        <v>294026.81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346">
        <f t="shared" ref="L35" si="5">SUM(C35:K35)</f>
        <v>294026.81</v>
      </c>
    </row>
    <row r="36" spans="1:12" s="40" customFormat="1">
      <c r="A36" s="38" t="s">
        <v>59</v>
      </c>
      <c r="B36" s="39" t="s">
        <v>60</v>
      </c>
      <c r="C36" s="351">
        <f>SUM(C21:C35)</f>
        <v>838548455.39999986</v>
      </c>
      <c r="D36" s="351">
        <f t="shared" ref="D36:L36" si="6">SUM(D21:D35)</f>
        <v>78595270.349999994</v>
      </c>
      <c r="E36" s="351">
        <f t="shared" si="6"/>
        <v>89321749.690000013</v>
      </c>
      <c r="F36" s="351">
        <f t="shared" si="6"/>
        <v>144816607.41</v>
      </c>
      <c r="G36" s="351">
        <f t="shared" si="6"/>
        <v>152926651.39000002</v>
      </c>
      <c r="H36" s="351">
        <f t="shared" si="6"/>
        <v>315956621.92999995</v>
      </c>
      <c r="I36" s="351">
        <f t="shared" si="6"/>
        <v>96275631.110000029</v>
      </c>
      <c r="J36" s="351">
        <f t="shared" si="6"/>
        <v>57419423.25</v>
      </c>
      <c r="K36" s="351">
        <f t="shared" si="6"/>
        <v>49860066.210000008</v>
      </c>
      <c r="L36" s="351">
        <f t="shared" si="6"/>
        <v>1823720476.7399995</v>
      </c>
    </row>
    <row r="37" spans="1:12" s="40" customFormat="1">
      <c r="A37" s="38" t="s">
        <v>1574</v>
      </c>
      <c r="B37" s="39" t="s">
        <v>151</v>
      </c>
      <c r="C37" s="351">
        <f>C36-C32</f>
        <v>768699008.66999984</v>
      </c>
      <c r="D37" s="351">
        <f t="shared" ref="D37:K37" si="7">D36-D32</f>
        <v>72961562.379999995</v>
      </c>
      <c r="E37" s="351">
        <f t="shared" si="7"/>
        <v>81193598.510000005</v>
      </c>
      <c r="F37" s="351">
        <f t="shared" si="7"/>
        <v>133658113.8</v>
      </c>
      <c r="G37" s="351">
        <f t="shared" si="7"/>
        <v>145672208.41000003</v>
      </c>
      <c r="H37" s="351">
        <f t="shared" si="7"/>
        <v>299580939.16999996</v>
      </c>
      <c r="I37" s="351">
        <f t="shared" si="7"/>
        <v>89888496.320000023</v>
      </c>
      <c r="J37" s="351">
        <f t="shared" si="7"/>
        <v>52833863.729999997</v>
      </c>
      <c r="K37" s="351">
        <f t="shared" si="7"/>
        <v>44222630.180000007</v>
      </c>
      <c r="L37" s="351">
        <f>L36-L32</f>
        <v>1688710421.1699996</v>
      </c>
    </row>
    <row r="38" spans="1:12" s="42" customFormat="1">
      <c r="A38" s="38" t="s">
        <v>61</v>
      </c>
      <c r="B38" s="41" t="s">
        <v>138</v>
      </c>
      <c r="C38" s="354">
        <f>C18-C36</f>
        <v>123928018.54999971</v>
      </c>
      <c r="D38" s="354">
        <f t="shared" ref="D38:L38" si="8">D18-D36</f>
        <v>4552911.4899999946</v>
      </c>
      <c r="E38" s="354">
        <f t="shared" si="8"/>
        <v>9685692.099999994</v>
      </c>
      <c r="F38" s="354">
        <f t="shared" si="8"/>
        <v>-698999.38999995589</v>
      </c>
      <c r="G38" s="354">
        <f t="shared" si="8"/>
        <v>16335969.030000001</v>
      </c>
      <c r="H38" s="354">
        <f t="shared" si="8"/>
        <v>23066077.090000093</v>
      </c>
      <c r="I38" s="354">
        <f t="shared" si="8"/>
        <v>-912313.05000005662</v>
      </c>
      <c r="J38" s="354">
        <f t="shared" si="8"/>
        <v>-519963.68000000715</v>
      </c>
      <c r="K38" s="354">
        <f t="shared" si="8"/>
        <v>10715615.609999992</v>
      </c>
      <c r="L38" s="354">
        <f t="shared" si="8"/>
        <v>186153007.75000024</v>
      </c>
    </row>
    <row r="39" spans="1:12" s="42" customFormat="1">
      <c r="A39" s="38" t="s">
        <v>63</v>
      </c>
      <c r="B39" s="41" t="s">
        <v>139</v>
      </c>
      <c r="C39" s="354">
        <f>C38-C17+C32</f>
        <v>113482347.21999973</v>
      </c>
      <c r="D39" s="354">
        <f t="shared" ref="D39:L39" si="9">D38-D17+D32</f>
        <v>7875542.7199999951</v>
      </c>
      <c r="E39" s="354">
        <f t="shared" si="9"/>
        <v>17813843.279999997</v>
      </c>
      <c r="F39" s="354">
        <f t="shared" si="9"/>
        <v>5916785.4500000477</v>
      </c>
      <c r="G39" s="354">
        <f t="shared" si="9"/>
        <v>18760747.43</v>
      </c>
      <c r="H39" s="354">
        <f t="shared" si="9"/>
        <v>28343577.030000091</v>
      </c>
      <c r="I39" s="354">
        <f t="shared" si="9"/>
        <v>3414953.5199999446</v>
      </c>
      <c r="J39" s="354">
        <f t="shared" si="9"/>
        <v>952401.74999999348</v>
      </c>
      <c r="K39" s="354">
        <f t="shared" si="9"/>
        <v>14905838.959999992</v>
      </c>
      <c r="L39" s="354">
        <f t="shared" si="9"/>
        <v>211466037.36000025</v>
      </c>
    </row>
    <row r="40" spans="1:12" s="43" customFormat="1">
      <c r="A40" s="35" t="s">
        <v>65</v>
      </c>
      <c r="B40" s="82" t="s">
        <v>66</v>
      </c>
      <c r="C40" s="355"/>
      <c r="D40" s="355"/>
      <c r="E40" s="355"/>
      <c r="F40" s="355"/>
      <c r="G40" s="355"/>
      <c r="H40" s="355"/>
      <c r="I40" s="355"/>
      <c r="J40" s="355"/>
      <c r="K40" s="355"/>
      <c r="L40" s="355"/>
    </row>
    <row r="41" spans="1:12" s="43" customFormat="1">
      <c r="A41" s="35"/>
      <c r="B41" s="82" t="s">
        <v>67</v>
      </c>
      <c r="C41" s="355"/>
      <c r="D41" s="355"/>
      <c r="E41" s="355"/>
      <c r="F41" s="355"/>
      <c r="G41" s="355"/>
      <c r="H41" s="355"/>
      <c r="I41" s="355"/>
      <c r="J41" s="355"/>
      <c r="K41" s="355"/>
      <c r="L41" s="355"/>
    </row>
    <row r="42" spans="1:12" s="43" customFormat="1">
      <c r="A42" s="35"/>
      <c r="B42" s="82" t="s">
        <v>68</v>
      </c>
      <c r="C42" s="355"/>
      <c r="D42" s="355"/>
      <c r="E42" s="355"/>
      <c r="F42" s="355"/>
      <c r="G42" s="355"/>
      <c r="H42" s="355"/>
      <c r="I42" s="355"/>
      <c r="J42" s="355"/>
      <c r="K42" s="355"/>
      <c r="L42" s="355"/>
    </row>
    <row r="43" spans="1:12" s="43" customFormat="1">
      <c r="A43" s="35"/>
      <c r="B43" s="44" t="s">
        <v>140</v>
      </c>
      <c r="C43" s="355"/>
      <c r="D43" s="355"/>
      <c r="E43" s="355"/>
      <c r="F43" s="355"/>
      <c r="G43" s="355"/>
      <c r="H43" s="355"/>
      <c r="I43" s="355"/>
      <c r="J43" s="355"/>
      <c r="K43" s="355"/>
      <c r="L43" s="355"/>
    </row>
    <row r="44" spans="1:12">
      <c r="A44" s="35" t="s">
        <v>69</v>
      </c>
      <c r="B44" s="66" t="s">
        <v>142</v>
      </c>
      <c r="C44" s="113">
        <v>348461476.99000001</v>
      </c>
      <c r="D44" s="113">
        <v>15726681.25</v>
      </c>
      <c r="E44" s="113">
        <v>57095606.680000007</v>
      </c>
      <c r="F44" s="113">
        <v>7042313.7099999972</v>
      </c>
      <c r="G44" s="113">
        <v>35609332.349999994</v>
      </c>
      <c r="H44" s="113">
        <v>76266605.810000002</v>
      </c>
      <c r="I44" s="113">
        <v>29616338.180000007</v>
      </c>
      <c r="J44" s="113">
        <v>23679464.600000009</v>
      </c>
      <c r="K44" s="113">
        <v>20295920.06000001</v>
      </c>
      <c r="L44" s="346">
        <f>SUM(C44:K44)</f>
        <v>613793739.63000011</v>
      </c>
    </row>
    <row r="45" spans="1:12">
      <c r="A45" s="35" t="s">
        <v>70</v>
      </c>
      <c r="B45" s="66" t="s">
        <v>143</v>
      </c>
      <c r="C45" s="113">
        <v>299647319.34000003</v>
      </c>
      <c r="D45" s="113">
        <v>22066599.75</v>
      </c>
      <c r="E45" s="113">
        <v>56311288.980000004</v>
      </c>
      <c r="F45" s="113">
        <v>12592529.52</v>
      </c>
      <c r="G45" s="113">
        <v>41884444.109999999</v>
      </c>
      <c r="H45" s="113">
        <v>84529666.309999987</v>
      </c>
      <c r="I45" s="113">
        <v>34915415.68</v>
      </c>
      <c r="J45" s="113">
        <v>26529360.620000001</v>
      </c>
      <c r="K45" s="113">
        <v>23584612.02</v>
      </c>
      <c r="L45" s="346">
        <f>SUM(C45:K45)</f>
        <v>602061236.33000004</v>
      </c>
    </row>
    <row r="46" spans="1:12">
      <c r="A46" s="35" t="s">
        <v>71</v>
      </c>
      <c r="B46" s="66" t="s">
        <v>144</v>
      </c>
      <c r="C46" s="257">
        <f>C47-C45</f>
        <v>-107266117.50999999</v>
      </c>
      <c r="D46" s="257">
        <f t="shared" ref="D46:K46" si="10">D47-D45</f>
        <v>-17430432.090000004</v>
      </c>
      <c r="E46" s="257">
        <f t="shared" si="10"/>
        <v>-16943137.480000004</v>
      </c>
      <c r="F46" s="257">
        <f t="shared" si="10"/>
        <v>-22906702.430000007</v>
      </c>
      <c r="G46" s="257">
        <f t="shared" si="10"/>
        <v>-23024125.230000004</v>
      </c>
      <c r="H46" s="257">
        <f t="shared" si="10"/>
        <v>-74597896.219999999</v>
      </c>
      <c r="I46" s="257">
        <f t="shared" si="10"/>
        <v>-18581336.939999998</v>
      </c>
      <c r="J46" s="257">
        <f t="shared" si="10"/>
        <v>-10465873.949999997</v>
      </c>
      <c r="K46" s="257">
        <f t="shared" si="10"/>
        <v>-11097851.889999999</v>
      </c>
      <c r="L46" s="356">
        <f>SUM(C46:K46)</f>
        <v>-302313473.73999995</v>
      </c>
    </row>
    <row r="47" spans="1:12">
      <c r="A47" s="35" t="s">
        <v>1672</v>
      </c>
      <c r="B47" s="2" t="s">
        <v>148</v>
      </c>
      <c r="C47" s="122">
        <v>192381201.83000004</v>
      </c>
      <c r="D47" s="122">
        <v>4636167.6599999964</v>
      </c>
      <c r="E47" s="122">
        <v>39368151.5</v>
      </c>
      <c r="F47" s="345">
        <v>-10314172.910000008</v>
      </c>
      <c r="G47" s="122">
        <v>18860318.879999995</v>
      </c>
      <c r="H47" s="122">
        <v>9931770.0899999887</v>
      </c>
      <c r="I47" s="122">
        <v>16334078.740000002</v>
      </c>
      <c r="J47" s="122">
        <v>16063486.670000004</v>
      </c>
      <c r="K47" s="122">
        <v>12486760.130000001</v>
      </c>
      <c r="L47" s="346">
        <f>SUM(C47:K47)</f>
        <v>299747762.59000003</v>
      </c>
    </row>
    <row r="48" spans="1:12">
      <c r="B48" s="7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9" s="65" customFormat="1">
      <c r="A49" s="68"/>
      <c r="B49" s="387" t="s">
        <v>1824</v>
      </c>
      <c r="C49" s="387"/>
      <c r="I49" s="73"/>
    </row>
    <row r="51" spans="1:9">
      <c r="C51" s="45"/>
      <c r="G51" s="36"/>
    </row>
    <row r="52" spans="1:9">
      <c r="C52" s="45"/>
      <c r="G52" s="36"/>
    </row>
    <row r="53" spans="1:9">
      <c r="C53" s="45"/>
    </row>
    <row r="54" spans="1:9">
      <c r="C54" s="45"/>
    </row>
  </sheetData>
  <mergeCells count="6">
    <mergeCell ref="B49:C49"/>
    <mergeCell ref="B1:L1"/>
    <mergeCell ref="B2:L2"/>
    <mergeCell ref="B3:C3"/>
    <mergeCell ref="A5:B5"/>
    <mergeCell ref="A20:B20"/>
  </mergeCells>
  <phoneticPr fontId="89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ColWidth="9" defaultRowHeight="12.75"/>
  <cols>
    <col min="1" max="1" width="8.625" style="54" bestFit="1" customWidth="1"/>
    <col min="2" max="2" width="36.875" style="55" customWidth="1"/>
    <col min="3" max="3" width="22.125" style="55" customWidth="1"/>
    <col min="4" max="4" width="17.25" style="55" customWidth="1"/>
    <col min="5" max="5" width="16.375" style="55" bestFit="1" customWidth="1"/>
    <col min="6" max="6" width="16" style="55" customWidth="1"/>
    <col min="7" max="7" width="16.75" style="8" bestFit="1" customWidth="1"/>
    <col min="8" max="8" width="7.75" style="55" bestFit="1" customWidth="1"/>
    <col min="9" max="9" width="16.75" style="55" bestFit="1" customWidth="1"/>
    <col min="10" max="10" width="16.875" style="55" bestFit="1" customWidth="1"/>
    <col min="11" max="11" width="17.125" style="160" bestFit="1" customWidth="1"/>
    <col min="12" max="12" width="19.875" style="160" customWidth="1"/>
    <col min="13" max="13" width="17.625" style="160" bestFit="1" customWidth="1"/>
    <col min="14" max="16384" width="9" style="55"/>
  </cols>
  <sheetData>
    <row r="1" spans="1:13" ht="12.75" customHeight="1">
      <c r="B1" s="372" t="s">
        <v>134</v>
      </c>
      <c r="C1" s="372"/>
      <c r="D1" s="372"/>
      <c r="E1" s="372"/>
      <c r="F1" s="8" t="s">
        <v>1779</v>
      </c>
      <c r="G1" s="119" t="s">
        <v>155</v>
      </c>
      <c r="H1" s="1"/>
      <c r="I1" s="97" t="s">
        <v>175</v>
      </c>
    </row>
    <row r="2" spans="1:13" s="54" customFormat="1">
      <c r="B2" s="389" t="s">
        <v>108</v>
      </c>
      <c r="C2" s="389" t="s">
        <v>108</v>
      </c>
      <c r="D2" s="389" t="s">
        <v>108</v>
      </c>
      <c r="E2" s="389" t="s">
        <v>108</v>
      </c>
      <c r="F2" s="8" t="s">
        <v>1780</v>
      </c>
      <c r="G2" s="8" t="s">
        <v>170</v>
      </c>
      <c r="H2" s="1"/>
      <c r="I2" s="96" t="s">
        <v>159</v>
      </c>
      <c r="K2" s="161"/>
      <c r="L2" s="161"/>
      <c r="M2" s="161"/>
    </row>
    <row r="3" spans="1:13" ht="12.75" customHeight="1">
      <c r="B3" s="372" t="s">
        <v>1812</v>
      </c>
      <c r="C3" s="372"/>
      <c r="D3" s="372"/>
      <c r="E3" s="372"/>
      <c r="F3" s="8" t="s">
        <v>1781</v>
      </c>
      <c r="G3" s="8" t="s">
        <v>1660</v>
      </c>
      <c r="H3" s="1"/>
    </row>
    <row r="4" spans="1:13">
      <c r="B4" s="390"/>
      <c r="C4" s="390"/>
      <c r="D4" s="390"/>
      <c r="F4" s="8" t="s">
        <v>1782</v>
      </c>
      <c r="G4" s="8" t="s">
        <v>1818</v>
      </c>
      <c r="H4" s="1"/>
    </row>
    <row r="5" spans="1:13" s="54" customFormat="1" ht="12.75" customHeight="1">
      <c r="B5" s="373" t="s">
        <v>1666</v>
      </c>
      <c r="C5" s="374"/>
      <c r="D5" s="374"/>
      <c r="E5" s="374"/>
      <c r="G5" s="8"/>
      <c r="K5" s="161"/>
      <c r="L5" s="161"/>
      <c r="M5" s="161"/>
    </row>
    <row r="6" spans="1:13" s="14" customFormat="1">
      <c r="A6" s="10" t="s">
        <v>116</v>
      </c>
      <c r="B6" s="367" t="s">
        <v>2</v>
      </c>
      <c r="C6" s="185" t="s">
        <v>1667</v>
      </c>
      <c r="D6" s="11" t="s">
        <v>1668</v>
      </c>
      <c r="E6" s="179" t="s">
        <v>117</v>
      </c>
      <c r="F6" s="383" t="s">
        <v>1581</v>
      </c>
      <c r="G6" s="384"/>
      <c r="H6" s="180" t="s">
        <v>118</v>
      </c>
      <c r="I6" s="12" t="s">
        <v>119</v>
      </c>
      <c r="J6" s="13" t="s">
        <v>120</v>
      </c>
      <c r="K6" s="152" t="s">
        <v>117</v>
      </c>
      <c r="L6" s="153" t="s">
        <v>121</v>
      </c>
      <c r="M6" s="153" t="s">
        <v>121</v>
      </c>
    </row>
    <row r="7" spans="1:13" s="14" customFormat="1">
      <c r="A7" s="15" t="s">
        <v>2</v>
      </c>
      <c r="B7" s="368"/>
      <c r="C7" s="186" t="s">
        <v>3</v>
      </c>
      <c r="D7" s="16" t="s">
        <v>4</v>
      </c>
      <c r="E7" s="17" t="s">
        <v>1669</v>
      </c>
      <c r="F7" s="385" t="s">
        <v>175</v>
      </c>
      <c r="G7" s="386"/>
      <c r="H7" s="182" t="s">
        <v>122</v>
      </c>
      <c r="I7" s="18" t="s">
        <v>1813</v>
      </c>
      <c r="J7" s="19" t="s">
        <v>1814</v>
      </c>
      <c r="K7" s="154" t="s">
        <v>120</v>
      </c>
      <c r="L7" s="155" t="s">
        <v>123</v>
      </c>
      <c r="M7" s="155" t="s">
        <v>124</v>
      </c>
    </row>
    <row r="8" spans="1:13" s="14" customFormat="1">
      <c r="A8" s="15"/>
      <c r="B8" s="368"/>
      <c r="C8" s="187" t="s">
        <v>1670</v>
      </c>
      <c r="D8" s="118" t="s">
        <v>1770</v>
      </c>
      <c r="E8" s="181" t="s">
        <v>1671</v>
      </c>
      <c r="F8" s="67" t="s">
        <v>146</v>
      </c>
      <c r="G8" s="67" t="s">
        <v>145</v>
      </c>
      <c r="H8" s="182">
        <v>2563</v>
      </c>
      <c r="I8" s="20"/>
      <c r="J8" s="19"/>
      <c r="K8" s="154"/>
      <c r="L8" s="155" t="s">
        <v>125</v>
      </c>
      <c r="M8" s="155" t="s">
        <v>125</v>
      </c>
    </row>
    <row r="9" spans="1:13" s="14" customFormat="1">
      <c r="A9" s="21"/>
      <c r="B9" s="369"/>
      <c r="C9" s="22" t="s">
        <v>126</v>
      </c>
      <c r="D9" s="22" t="s">
        <v>127</v>
      </c>
      <c r="E9" s="24" t="s">
        <v>128</v>
      </c>
      <c r="F9" s="46" t="s">
        <v>147</v>
      </c>
      <c r="G9" s="46" t="s">
        <v>147</v>
      </c>
      <c r="H9" s="23"/>
      <c r="I9" s="24" t="s">
        <v>129</v>
      </c>
      <c r="J9" s="25" t="s">
        <v>130</v>
      </c>
      <c r="K9" s="156" t="s">
        <v>131</v>
      </c>
      <c r="L9" s="157" t="s">
        <v>132</v>
      </c>
      <c r="M9" s="157" t="s">
        <v>133</v>
      </c>
    </row>
    <row r="10" spans="1:13" s="54" customFormat="1">
      <c r="A10" s="377" t="s">
        <v>5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9"/>
    </row>
    <row r="11" spans="1:13">
      <c r="A11" s="56" t="s">
        <v>6</v>
      </c>
      <c r="B11" s="57" t="s">
        <v>7</v>
      </c>
      <c r="C11" s="3">
        <v>39507455.230000012</v>
      </c>
      <c r="D11" s="3">
        <v>38246986.460000001</v>
      </c>
      <c r="E11" s="26">
        <f>D11-C11</f>
        <v>-1260468.7700000107</v>
      </c>
      <c r="F11" s="26">
        <v>35739351.610893607</v>
      </c>
      <c r="G11" s="347">
        <v>9202646.1500063296</v>
      </c>
      <c r="H11" s="47">
        <v>1</v>
      </c>
      <c r="I11" s="350">
        <f>(D11/12)*11</f>
        <v>35059737.588333331</v>
      </c>
      <c r="J11" s="27">
        <f>'ผลการดำเนินงาน Planfin 63'!D6</f>
        <v>38714753.120000005</v>
      </c>
      <c r="K11" s="158">
        <f>J11-I11</f>
        <v>3655015.5316666737</v>
      </c>
      <c r="L11" s="158">
        <f>(J11*100)/I11-100</f>
        <v>10.425108067217636</v>
      </c>
      <c r="M11" s="158">
        <f>(J11*100)/D11</f>
        <v>101.22301572828283</v>
      </c>
    </row>
    <row r="12" spans="1:13">
      <c r="A12" s="56" t="s">
        <v>8</v>
      </c>
      <c r="B12" s="57" t="s">
        <v>9</v>
      </c>
      <c r="C12" s="3">
        <v>131250</v>
      </c>
      <c r="D12" s="3">
        <v>131250</v>
      </c>
      <c r="E12" s="26">
        <f t="shared" ref="E12:E22" si="0">D12-C12</f>
        <v>0</v>
      </c>
      <c r="F12" s="26">
        <v>162451.43348936169</v>
      </c>
      <c r="G12" s="347">
        <v>313248.85950291704</v>
      </c>
      <c r="H12" s="47">
        <v>0</v>
      </c>
      <c r="I12" s="350">
        <f t="shared" ref="I12:I22" si="1">(D12/12)*11</f>
        <v>120312.5</v>
      </c>
      <c r="J12" s="27">
        <f>'ผลการดำเนินงาน Planfin 63'!D7</f>
        <v>99500</v>
      </c>
      <c r="K12" s="158">
        <f>J12-I12</f>
        <v>-20812.5</v>
      </c>
      <c r="L12" s="158">
        <f t="shared" ref="L12:L22" si="2">(J12*100)/I12-100</f>
        <v>-17.298701298701303</v>
      </c>
      <c r="M12" s="158">
        <f t="shared" ref="M12:M22" si="3">(J12*100)/D12</f>
        <v>75.80952380952381</v>
      </c>
    </row>
    <row r="13" spans="1:13">
      <c r="A13" s="56" t="s">
        <v>10</v>
      </c>
      <c r="B13" s="57" t="s">
        <v>11</v>
      </c>
      <c r="C13" s="3">
        <v>12466</v>
      </c>
      <c r="D13" s="3">
        <v>20000</v>
      </c>
      <c r="E13" s="26">
        <f t="shared" si="0"/>
        <v>7534</v>
      </c>
      <c r="F13" s="26">
        <v>93397.443803418762</v>
      </c>
      <c r="G13" s="347">
        <v>182771.10723803291</v>
      </c>
      <c r="H13" s="47">
        <v>0</v>
      </c>
      <c r="I13" s="350">
        <f t="shared" si="1"/>
        <v>18333.333333333336</v>
      </c>
      <c r="J13" s="27">
        <f>'ผลการดำเนินงาน Planfin 63'!D8</f>
        <v>36261</v>
      </c>
      <c r="K13" s="158">
        <f t="shared" ref="K13:K23" si="4">J13-I13</f>
        <v>17927.666666666664</v>
      </c>
      <c r="L13" s="158">
        <f t="shared" si="2"/>
        <v>97.787272727272693</v>
      </c>
      <c r="M13" s="158">
        <f t="shared" si="3"/>
        <v>181.30500000000001</v>
      </c>
    </row>
    <row r="14" spans="1:13">
      <c r="A14" s="56" t="s">
        <v>12</v>
      </c>
      <c r="B14" s="57" t="s">
        <v>13</v>
      </c>
      <c r="C14" s="3">
        <v>419517.75</v>
      </c>
      <c r="D14" s="3">
        <v>474972.75</v>
      </c>
      <c r="E14" s="26">
        <f t="shared" si="0"/>
        <v>55455</v>
      </c>
      <c r="F14" s="26">
        <v>732850.80587234057</v>
      </c>
      <c r="G14" s="347">
        <v>428315.31715334876</v>
      </c>
      <c r="H14" s="47">
        <v>0</v>
      </c>
      <c r="I14" s="350">
        <f t="shared" si="1"/>
        <v>435391.6875</v>
      </c>
      <c r="J14" s="27">
        <f>'ผลการดำเนินงาน Planfin 63'!D9</f>
        <v>340038.76</v>
      </c>
      <c r="K14" s="158">
        <f t="shared" si="4"/>
        <v>-95352.927499999991</v>
      </c>
      <c r="L14" s="158">
        <f t="shared" si="2"/>
        <v>-21.900493334521911</v>
      </c>
      <c r="M14" s="158">
        <f t="shared" si="3"/>
        <v>71.591214443354914</v>
      </c>
    </row>
    <row r="15" spans="1:13">
      <c r="A15" s="56" t="s">
        <v>14</v>
      </c>
      <c r="B15" s="57" t="s">
        <v>15</v>
      </c>
      <c r="C15" s="3">
        <v>2984107.66</v>
      </c>
      <c r="D15" s="3">
        <v>2984107.66</v>
      </c>
      <c r="E15" s="26">
        <f t="shared" si="0"/>
        <v>0</v>
      </c>
      <c r="F15" s="26">
        <v>4808458.4832765954</v>
      </c>
      <c r="G15" s="347">
        <v>2822235.4583503013</v>
      </c>
      <c r="H15" s="47">
        <v>0</v>
      </c>
      <c r="I15" s="350">
        <f t="shared" si="1"/>
        <v>2735432.0216666665</v>
      </c>
      <c r="J15" s="27">
        <f>'ผลการดำเนินงาน Planfin 63'!D10</f>
        <v>3008473.9499999997</v>
      </c>
      <c r="K15" s="158">
        <f t="shared" si="4"/>
        <v>273041.92833333323</v>
      </c>
      <c r="L15" s="158">
        <f t="shared" si="2"/>
        <v>9.9816747837503357</v>
      </c>
      <c r="M15" s="158">
        <f t="shared" si="3"/>
        <v>100.81653521843779</v>
      </c>
    </row>
    <row r="16" spans="1:13">
      <c r="A16" s="56" t="s">
        <v>16</v>
      </c>
      <c r="B16" s="57" t="s">
        <v>17</v>
      </c>
      <c r="C16" s="3">
        <v>1813984.6</v>
      </c>
      <c r="D16" s="3">
        <v>1993984.6</v>
      </c>
      <c r="E16" s="26">
        <f t="shared" si="0"/>
        <v>180000</v>
      </c>
      <c r="F16" s="26">
        <v>1593696.1388936152</v>
      </c>
      <c r="G16" s="347">
        <v>1501263.3062719009</v>
      </c>
      <c r="H16" s="47">
        <v>1</v>
      </c>
      <c r="I16" s="350">
        <f t="shared" si="1"/>
        <v>1827819.2166666666</v>
      </c>
      <c r="J16" s="27">
        <f>'ผลการดำเนินงาน Planfin 63'!D11</f>
        <v>1672528.75</v>
      </c>
      <c r="K16" s="158">
        <f t="shared" si="4"/>
        <v>-155290.46666666656</v>
      </c>
      <c r="L16" s="158">
        <f t="shared" si="2"/>
        <v>-8.4959423366750997</v>
      </c>
      <c r="M16" s="158">
        <f t="shared" si="3"/>
        <v>83.878719524714484</v>
      </c>
    </row>
    <row r="17" spans="1:13">
      <c r="A17" s="56" t="s">
        <v>18</v>
      </c>
      <c r="B17" s="57" t="s">
        <v>19</v>
      </c>
      <c r="C17" s="3">
        <v>1740246.2</v>
      </c>
      <c r="D17" s="3">
        <v>973578.1</v>
      </c>
      <c r="E17" s="26">
        <f t="shared" si="0"/>
        <v>-766668.1</v>
      </c>
      <c r="F17" s="26">
        <v>423876.92259574484</v>
      </c>
      <c r="G17" s="347">
        <v>1002445.2852091236</v>
      </c>
      <c r="H17" s="47">
        <v>1</v>
      </c>
      <c r="I17" s="350">
        <f t="shared" si="1"/>
        <v>892446.59166666667</v>
      </c>
      <c r="J17" s="27">
        <f>'ผลการดำเนินงาน Planfin 63'!D12</f>
        <v>511729.93</v>
      </c>
      <c r="K17" s="158">
        <f t="shared" si="4"/>
        <v>-380716.66166666668</v>
      </c>
      <c r="L17" s="158">
        <f t="shared" si="2"/>
        <v>-42.659881859783745</v>
      </c>
      <c r="M17" s="158">
        <f t="shared" si="3"/>
        <v>52.561774961864899</v>
      </c>
    </row>
    <row r="18" spans="1:13">
      <c r="A18" s="56" t="s">
        <v>20</v>
      </c>
      <c r="B18" s="57" t="s">
        <v>21</v>
      </c>
      <c r="C18" s="3">
        <v>5506129.0300000003</v>
      </c>
      <c r="D18" s="3">
        <v>4857091.76</v>
      </c>
      <c r="E18" s="26">
        <f t="shared" si="0"/>
        <v>-649037.27000000048</v>
      </c>
      <c r="F18" s="26">
        <v>4253439.9503829787</v>
      </c>
      <c r="G18" s="347">
        <v>4437337.7735344935</v>
      </c>
      <c r="H18" s="47">
        <v>1</v>
      </c>
      <c r="I18" s="350">
        <f t="shared" si="1"/>
        <v>4452334.1133333333</v>
      </c>
      <c r="J18" s="27">
        <f>'ผลการดำเนินงาน Planfin 63'!D13</f>
        <v>4000043.33</v>
      </c>
      <c r="K18" s="158">
        <f t="shared" si="4"/>
        <v>-452290.78333333321</v>
      </c>
      <c r="L18" s="158">
        <f t="shared" si="2"/>
        <v>-10.158509487840661</v>
      </c>
      <c r="M18" s="158">
        <f t="shared" si="3"/>
        <v>82.354699636146051</v>
      </c>
    </row>
    <row r="19" spans="1:13">
      <c r="A19" s="56" t="s">
        <v>22</v>
      </c>
      <c r="B19" s="57" t="s">
        <v>23</v>
      </c>
      <c r="C19" s="3">
        <v>29906833.859999999</v>
      </c>
      <c r="D19" s="3">
        <v>31462679.890000001</v>
      </c>
      <c r="E19" s="26">
        <f t="shared" si="0"/>
        <v>1555846.0300000012</v>
      </c>
      <c r="F19" s="26">
        <v>29326450.057021275</v>
      </c>
      <c r="G19" s="347">
        <v>7799684.5428452129</v>
      </c>
      <c r="H19" s="47">
        <v>1</v>
      </c>
      <c r="I19" s="350">
        <f t="shared" si="1"/>
        <v>28840789.899166666</v>
      </c>
      <c r="J19" s="27">
        <f>'ผลการดำเนินงาน Planfin 63'!D14</f>
        <v>27213526.57</v>
      </c>
      <c r="K19" s="158">
        <f t="shared" si="4"/>
        <v>-1627263.3291666657</v>
      </c>
      <c r="L19" s="158">
        <f t="shared" si="2"/>
        <v>-5.6422287144558538</v>
      </c>
      <c r="M19" s="158">
        <f t="shared" si="3"/>
        <v>86.494623678415465</v>
      </c>
    </row>
    <row r="20" spans="1:13">
      <c r="A20" s="56" t="s">
        <v>24</v>
      </c>
      <c r="B20" s="57" t="s">
        <v>25</v>
      </c>
      <c r="C20" s="3">
        <v>5921703.5899999999</v>
      </c>
      <c r="D20" s="3">
        <v>5993402.7599999998</v>
      </c>
      <c r="E20" s="26">
        <f t="shared" si="0"/>
        <v>71699.169999999925</v>
      </c>
      <c r="F20" s="26">
        <v>7239744.8073191456</v>
      </c>
      <c r="G20" s="347">
        <v>3836757.1152588027</v>
      </c>
      <c r="H20" s="47">
        <v>0</v>
      </c>
      <c r="I20" s="350">
        <f t="shared" si="1"/>
        <v>5493952.5299999993</v>
      </c>
      <c r="J20" s="27">
        <f>'ผลการดำเนินงาน Planfin 63'!D15</f>
        <v>5240249.6899999995</v>
      </c>
      <c r="K20" s="158">
        <f t="shared" si="4"/>
        <v>-253702.83999999985</v>
      </c>
      <c r="L20" s="158">
        <f t="shared" si="2"/>
        <v>-4.617856426946588</v>
      </c>
      <c r="M20" s="158">
        <f t="shared" si="3"/>
        <v>87.433631608632282</v>
      </c>
    </row>
    <row r="21" spans="1:13" s="8" customFormat="1">
      <c r="A21" s="174" t="s">
        <v>1652</v>
      </c>
      <c r="B21" s="175" t="s">
        <v>1653</v>
      </c>
      <c r="C21" s="3">
        <v>0</v>
      </c>
      <c r="D21" s="3">
        <v>0</v>
      </c>
      <c r="E21" s="26">
        <f t="shared" si="0"/>
        <v>0</v>
      </c>
      <c r="F21" s="26">
        <v>917575</v>
      </c>
      <c r="G21" s="347">
        <v>364124.63697201264</v>
      </c>
      <c r="H21" s="47">
        <v>0</v>
      </c>
      <c r="I21" s="350">
        <f t="shared" si="1"/>
        <v>0</v>
      </c>
      <c r="J21" s="27">
        <f>'ผลการดำเนินงาน Planfin 63'!D16</f>
        <v>0</v>
      </c>
      <c r="K21" s="158">
        <f t="shared" si="4"/>
        <v>0</v>
      </c>
      <c r="L21" s="158" t="e">
        <f t="shared" si="2"/>
        <v>#DIV/0!</v>
      </c>
      <c r="M21" s="158" t="e">
        <f t="shared" si="3"/>
        <v>#DIV/0!</v>
      </c>
    </row>
    <row r="22" spans="1:13">
      <c r="A22" s="56" t="s">
        <v>26</v>
      </c>
      <c r="B22" s="57" t="s">
        <v>27</v>
      </c>
      <c r="C22" s="3">
        <v>3000228.81</v>
      </c>
      <c r="D22" s="3">
        <v>2554076.7400000002</v>
      </c>
      <c r="E22" s="26">
        <f t="shared" si="0"/>
        <v>-446152.06999999983</v>
      </c>
      <c r="F22" s="26">
        <v>3011583.5701276585</v>
      </c>
      <c r="G22" s="347">
        <v>4162170.3963061096</v>
      </c>
      <c r="H22" s="47">
        <v>0</v>
      </c>
      <c r="I22" s="350">
        <f t="shared" si="1"/>
        <v>2341237.0116666672</v>
      </c>
      <c r="J22" s="27">
        <f>'ผลการดำเนินงาน Planfin 63'!D17</f>
        <v>2311076.7400000002</v>
      </c>
      <c r="K22" s="158">
        <f>J22-I22</f>
        <v>-30160.271666666958</v>
      </c>
      <c r="L22" s="158">
        <f t="shared" si="2"/>
        <v>-1.2882194974867787</v>
      </c>
      <c r="M22" s="158">
        <f t="shared" si="3"/>
        <v>90.48579879397046</v>
      </c>
    </row>
    <row r="23" spans="1:13">
      <c r="A23" s="86" t="s">
        <v>28</v>
      </c>
      <c r="B23" s="58" t="s">
        <v>29</v>
      </c>
      <c r="C23" s="5">
        <f>SUM(C11:C22)</f>
        <v>90943922.730000019</v>
      </c>
      <c r="D23" s="5">
        <f>SUM(D11:D22)</f>
        <v>89692130.719999999</v>
      </c>
      <c r="E23" s="28">
        <f>D23-C23</f>
        <v>-1251792.0100000203</v>
      </c>
      <c r="F23" s="28">
        <v>88302876.223675758</v>
      </c>
      <c r="G23" s="348">
        <v>36052999.948648587</v>
      </c>
      <c r="H23" s="48">
        <v>1</v>
      </c>
      <c r="I23" s="5">
        <f>SUM(I11:I22)</f>
        <v>82217786.493333355</v>
      </c>
      <c r="J23" s="31">
        <f>'ผลการดำเนินงาน Planfin 63'!D18</f>
        <v>83148181.839999989</v>
      </c>
      <c r="K23" s="29">
        <f t="shared" si="4"/>
        <v>930395.34666663408</v>
      </c>
      <c r="L23" s="29">
        <f>(J23*100)/I23-100</f>
        <v>1.1316229569645202</v>
      </c>
      <c r="M23" s="29">
        <f>(J23*100)/D23</f>
        <v>92.703987710550834</v>
      </c>
    </row>
    <row r="24" spans="1:13" s="8" customFormat="1">
      <c r="A24" s="81" t="s">
        <v>1573</v>
      </c>
      <c r="B24" s="76" t="s">
        <v>150</v>
      </c>
      <c r="C24" s="77">
        <f>C23-C22</f>
        <v>87943693.920000017</v>
      </c>
      <c r="D24" s="77">
        <f>D23-D22</f>
        <v>87138053.980000004</v>
      </c>
      <c r="E24" s="78">
        <f>D24-C24</f>
        <v>-805639.94000001252</v>
      </c>
      <c r="F24" s="78"/>
      <c r="G24" s="349"/>
      <c r="H24" s="79"/>
      <c r="I24" s="77">
        <f>I23-I22</f>
        <v>79876549.481666684</v>
      </c>
      <c r="J24" s="80">
        <f>'ผลการดำเนินงาน Planfin 63'!D19</f>
        <v>80837105.099999994</v>
      </c>
      <c r="K24" s="159">
        <f>J24-I24</f>
        <v>960555.61833330989</v>
      </c>
      <c r="L24" s="159">
        <f>(J24*100)/I24-100</f>
        <v>1.2025502160102377</v>
      </c>
      <c r="M24" s="159">
        <f>(J24*100)/D24</f>
        <v>92.769004364676064</v>
      </c>
    </row>
    <row r="25" spans="1:13" s="1" customFormat="1" ht="25.5">
      <c r="A25" s="218"/>
      <c r="B25" s="219" t="s">
        <v>1754</v>
      </c>
      <c r="C25" s="220">
        <f>C24-C21</f>
        <v>87943693.920000017</v>
      </c>
      <c r="D25" s="220">
        <f>D24-D21</f>
        <v>87138053.980000004</v>
      </c>
      <c r="E25" s="221">
        <f>D25-C25</f>
        <v>-805639.94000001252</v>
      </c>
      <c r="F25" s="220"/>
      <c r="G25" s="222"/>
      <c r="H25" s="223"/>
      <c r="I25" s="220">
        <f>I24-I21</f>
        <v>79876549.481666684</v>
      </c>
      <c r="J25" s="220">
        <f>J24-J21</f>
        <v>80837105.099999994</v>
      </c>
      <c r="K25" s="220">
        <f>K24-K21</f>
        <v>960555.61833330989</v>
      </c>
      <c r="L25" s="224">
        <f>(J25*100)/I25-100</f>
        <v>1.2025502160102377</v>
      </c>
      <c r="M25" s="224">
        <f>(J25*100)/D25</f>
        <v>92.769004364676064</v>
      </c>
    </row>
    <row r="26" spans="1:13" s="54" customFormat="1">
      <c r="A26" s="377" t="s">
        <v>30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9"/>
    </row>
    <row r="27" spans="1:13">
      <c r="A27" s="56" t="s">
        <v>31</v>
      </c>
      <c r="B27" s="57" t="s">
        <v>32</v>
      </c>
      <c r="C27" s="3">
        <v>7638027.2599999998</v>
      </c>
      <c r="D27" s="3">
        <v>5742528.9500000002</v>
      </c>
      <c r="E27" s="26">
        <f t="shared" ref="E27:E42" si="5">D27-C27</f>
        <v>-1895498.3099999996</v>
      </c>
      <c r="F27" s="26">
        <v>6467987.492808505</v>
      </c>
      <c r="G27" s="347">
        <v>2336534.728860477</v>
      </c>
      <c r="H27" s="47">
        <v>0</v>
      </c>
      <c r="I27" s="350">
        <f>(D27/12)*11</f>
        <v>5263984.8708333336</v>
      </c>
      <c r="J27" s="27">
        <f>'ผลการดำเนินงาน Planfin 63'!D21</f>
        <v>6932883.4900000002</v>
      </c>
      <c r="K27" s="158">
        <f t="shared" ref="K27:K39" si="6">J27-I27</f>
        <v>1668898.6191666666</v>
      </c>
      <c r="L27" s="158">
        <f t="shared" ref="L27:L39" si="7">(J27*100)/I27-100</f>
        <v>31.704092244141748</v>
      </c>
      <c r="M27" s="158">
        <f t="shared" ref="M27:M43" si="8">(J27*100)/D27</f>
        <v>120.72875122379661</v>
      </c>
    </row>
    <row r="28" spans="1:13">
      <c r="A28" s="56" t="s">
        <v>33</v>
      </c>
      <c r="B28" s="57" t="s">
        <v>34</v>
      </c>
      <c r="C28" s="3">
        <v>2005870.06</v>
      </c>
      <c r="D28" s="3">
        <v>2064370.06</v>
      </c>
      <c r="E28" s="26">
        <f t="shared" si="5"/>
        <v>58500</v>
      </c>
      <c r="F28" s="26">
        <v>1845792.4135744683</v>
      </c>
      <c r="G28" s="347">
        <v>743695.77659134229</v>
      </c>
      <c r="H28" s="47">
        <v>1</v>
      </c>
      <c r="I28" s="350">
        <f t="shared" ref="I28:I41" si="9">(D28/12)*11</f>
        <v>1892339.2216666669</v>
      </c>
      <c r="J28" s="27">
        <f>'ผลการดำเนินงาน Planfin 63'!D22</f>
        <v>1734068.96</v>
      </c>
      <c r="K28" s="158">
        <f t="shared" si="6"/>
        <v>-158270.26166666695</v>
      </c>
      <c r="L28" s="158">
        <f t="shared" si="7"/>
        <v>-8.3637362611588912</v>
      </c>
      <c r="M28" s="158">
        <f t="shared" si="8"/>
        <v>83.999908427271023</v>
      </c>
    </row>
    <row r="29" spans="1:13">
      <c r="A29" s="56" t="s">
        <v>35</v>
      </c>
      <c r="B29" s="57" t="s">
        <v>36</v>
      </c>
      <c r="C29" s="3">
        <v>290982</v>
      </c>
      <c r="D29" s="3">
        <v>240982</v>
      </c>
      <c r="E29" s="26">
        <f t="shared" si="5"/>
        <v>-50000</v>
      </c>
      <c r="F29" s="26">
        <v>361937.49494893645</v>
      </c>
      <c r="G29" s="347">
        <v>230735.23678407969</v>
      </c>
      <c r="H29" s="47">
        <v>0</v>
      </c>
      <c r="I29" s="350">
        <f t="shared" si="9"/>
        <v>220900.16666666666</v>
      </c>
      <c r="J29" s="27">
        <f>'ผลการดำเนินงาน Planfin 63'!D23</f>
        <v>233197.88</v>
      </c>
      <c r="K29" s="158">
        <f t="shared" si="6"/>
        <v>12297.713333333348</v>
      </c>
      <c r="L29" s="158">
        <f t="shared" si="7"/>
        <v>5.5670910162283036</v>
      </c>
      <c r="M29" s="158">
        <f t="shared" si="8"/>
        <v>96.769833431542608</v>
      </c>
    </row>
    <row r="30" spans="1:13">
      <c r="A30" s="56" t="s">
        <v>37</v>
      </c>
      <c r="B30" s="57" t="s">
        <v>38</v>
      </c>
      <c r="C30" s="3">
        <v>3005478.28</v>
      </c>
      <c r="D30" s="3">
        <v>2545478.2799999998</v>
      </c>
      <c r="E30" s="26">
        <f t="shared" si="5"/>
        <v>-460000</v>
      </c>
      <c r="F30" s="26">
        <v>2408337.4297021297</v>
      </c>
      <c r="G30" s="347">
        <v>1004933.9091350734</v>
      </c>
      <c r="H30" s="47">
        <v>1</v>
      </c>
      <c r="I30" s="350">
        <f t="shared" si="9"/>
        <v>2333355.09</v>
      </c>
      <c r="J30" s="27">
        <f>'ผลการดำเนินงาน Planfin 63'!D24</f>
        <v>2329095.75</v>
      </c>
      <c r="K30" s="158">
        <f t="shared" si="6"/>
        <v>-4259.339999999851</v>
      </c>
      <c r="L30" s="158">
        <f t="shared" si="7"/>
        <v>-0.18254144078858303</v>
      </c>
      <c r="M30" s="158">
        <f t="shared" si="8"/>
        <v>91.499337012610468</v>
      </c>
    </row>
    <row r="31" spans="1:13">
      <c r="A31" s="56" t="s">
        <v>39</v>
      </c>
      <c r="B31" s="57" t="s">
        <v>40</v>
      </c>
      <c r="C31" s="3">
        <v>29918833.859999999</v>
      </c>
      <c r="D31" s="3">
        <v>31462679.890000001</v>
      </c>
      <c r="E31" s="26">
        <f t="shared" si="5"/>
        <v>1543846.0300000012</v>
      </c>
      <c r="F31" s="26">
        <v>29245819.335787229</v>
      </c>
      <c r="G31" s="347">
        <v>7759951.5352759203</v>
      </c>
      <c r="H31" s="47">
        <v>1</v>
      </c>
      <c r="I31" s="350">
        <f t="shared" si="9"/>
        <v>28840789.899166666</v>
      </c>
      <c r="J31" s="27">
        <f>'ผลการดำเนินงาน Planfin 63'!D25</f>
        <v>27238532.969999999</v>
      </c>
      <c r="K31" s="158">
        <f t="shared" si="6"/>
        <v>-1602256.9291666672</v>
      </c>
      <c r="L31" s="158">
        <f t="shared" si="7"/>
        <v>-5.5555237383181435</v>
      </c>
      <c r="M31" s="158">
        <f t="shared" si="8"/>
        <v>86.574103239875029</v>
      </c>
    </row>
    <row r="32" spans="1:13">
      <c r="A32" s="56" t="s">
        <v>41</v>
      </c>
      <c r="B32" s="57" t="s">
        <v>42</v>
      </c>
      <c r="C32" s="3">
        <v>7172426.2700000005</v>
      </c>
      <c r="D32" s="3">
        <v>7731916.5599999996</v>
      </c>
      <c r="E32" s="26">
        <f t="shared" si="5"/>
        <v>559490.28999999911</v>
      </c>
      <c r="F32" s="26">
        <v>7867487.0312765958</v>
      </c>
      <c r="G32" s="347">
        <v>2472976.9315040172</v>
      </c>
      <c r="H32" s="47">
        <v>0</v>
      </c>
      <c r="I32" s="350">
        <f t="shared" si="9"/>
        <v>7087590.1799999997</v>
      </c>
      <c r="J32" s="27">
        <f>'ผลการดำเนินงาน Planfin 63'!D26</f>
        <v>7343028.209999999</v>
      </c>
      <c r="K32" s="158">
        <f t="shared" si="6"/>
        <v>255438.02999999933</v>
      </c>
      <c r="L32" s="158">
        <f t="shared" si="7"/>
        <v>3.6040180585046073</v>
      </c>
      <c r="M32" s="158">
        <f t="shared" si="8"/>
        <v>94.970349886962552</v>
      </c>
    </row>
    <row r="33" spans="1:13">
      <c r="A33" s="56" t="s">
        <v>43</v>
      </c>
      <c r="B33" s="57" t="s">
        <v>44</v>
      </c>
      <c r="C33" s="3">
        <v>16279828.689999999</v>
      </c>
      <c r="D33" s="3">
        <v>13803615.689999999</v>
      </c>
      <c r="E33" s="26">
        <f t="shared" si="5"/>
        <v>-2476213</v>
      </c>
      <c r="F33" s="26">
        <v>14015717.651574468</v>
      </c>
      <c r="G33" s="347">
        <v>3392839.8582628174</v>
      </c>
      <c r="H33" s="47">
        <v>0</v>
      </c>
      <c r="I33" s="350">
        <f t="shared" si="9"/>
        <v>12653314.382499998</v>
      </c>
      <c r="J33" s="27">
        <f>'ผลการดำเนินงาน Planfin 63'!D27</f>
        <v>11213165.280000001</v>
      </c>
      <c r="K33" s="158">
        <f t="shared" si="6"/>
        <v>-1440149.1024999972</v>
      </c>
      <c r="L33" s="158">
        <f t="shared" si="7"/>
        <v>-11.381595833039427</v>
      </c>
      <c r="M33" s="158">
        <f t="shared" si="8"/>
        <v>81.23353715304718</v>
      </c>
    </row>
    <row r="34" spans="1:13">
      <c r="A34" s="56" t="s">
        <v>45</v>
      </c>
      <c r="B34" s="57" t="s">
        <v>46</v>
      </c>
      <c r="C34" s="3">
        <v>1750227.46</v>
      </c>
      <c r="D34" s="3">
        <v>1779041.63</v>
      </c>
      <c r="E34" s="26">
        <f t="shared" si="5"/>
        <v>28814.169999999925</v>
      </c>
      <c r="F34" s="26">
        <v>2011903.464468085</v>
      </c>
      <c r="G34" s="347">
        <v>620193.67015043076</v>
      </c>
      <c r="H34" s="47">
        <v>0</v>
      </c>
      <c r="I34" s="350">
        <f t="shared" si="9"/>
        <v>1630788.1608333332</v>
      </c>
      <c r="J34" s="27">
        <f>'ผลการดำเนินงาน Planfin 63'!D28</f>
        <v>1398863.16</v>
      </c>
      <c r="K34" s="158">
        <f t="shared" si="6"/>
        <v>-231925.00083333324</v>
      </c>
      <c r="L34" s="158">
        <f t="shared" si="7"/>
        <v>-14.221651003084261</v>
      </c>
      <c r="M34" s="158">
        <f t="shared" si="8"/>
        <v>78.630153247172757</v>
      </c>
    </row>
    <row r="35" spans="1:13">
      <c r="A35" s="56" t="s">
        <v>47</v>
      </c>
      <c r="B35" s="57" t="s">
        <v>48</v>
      </c>
      <c r="C35" s="3">
        <v>2894601.0399999996</v>
      </c>
      <c r="D35" s="3">
        <v>2512792.0699999998</v>
      </c>
      <c r="E35" s="26">
        <f t="shared" si="5"/>
        <v>-381808.96999999974</v>
      </c>
      <c r="F35" s="26">
        <v>3875980.4332765955</v>
      </c>
      <c r="G35" s="347">
        <v>2276167.6862750142</v>
      </c>
      <c r="H35" s="47">
        <v>0</v>
      </c>
      <c r="I35" s="350">
        <f t="shared" si="9"/>
        <v>2303392.730833333</v>
      </c>
      <c r="J35" s="27">
        <f>'ผลการดำเนินงาน Planfin 63'!D29</f>
        <v>2636977.92</v>
      </c>
      <c r="K35" s="158">
        <f t="shared" si="6"/>
        <v>333585.18916666694</v>
      </c>
      <c r="L35" s="158">
        <f t="shared" si="7"/>
        <v>14.482340970398951</v>
      </c>
      <c r="M35" s="158">
        <f t="shared" si="8"/>
        <v>104.94214588953237</v>
      </c>
    </row>
    <row r="36" spans="1:13">
      <c r="A36" s="56" t="s">
        <v>49</v>
      </c>
      <c r="B36" s="57" t="s">
        <v>50</v>
      </c>
      <c r="C36" s="3">
        <v>2357238.7000000002</v>
      </c>
      <c r="D36" s="3">
        <v>2582653.84</v>
      </c>
      <c r="E36" s="26">
        <f t="shared" si="5"/>
        <v>225415.13999999966</v>
      </c>
      <c r="F36" s="26">
        <v>1912745.1540851064</v>
      </c>
      <c r="G36" s="347">
        <v>549706.61502438539</v>
      </c>
      <c r="H36" s="47">
        <v>3</v>
      </c>
      <c r="I36" s="350">
        <f t="shared" si="9"/>
        <v>2367432.6866666665</v>
      </c>
      <c r="J36" s="27">
        <f>'ผลการดำเนินงาน Planfin 63'!D30</f>
        <v>1960016.5899999999</v>
      </c>
      <c r="K36" s="158">
        <f t="shared" si="6"/>
        <v>-407416.09666666668</v>
      </c>
      <c r="L36" s="158">
        <f t="shared" si="7"/>
        <v>-17.209194540618867</v>
      </c>
      <c r="M36" s="158">
        <f t="shared" si="8"/>
        <v>75.891571671099371</v>
      </c>
    </row>
    <row r="37" spans="1:13">
      <c r="A37" s="56" t="s">
        <v>51</v>
      </c>
      <c r="B37" s="57" t="s">
        <v>52</v>
      </c>
      <c r="C37" s="3">
        <v>2355359.62</v>
      </c>
      <c r="D37" s="3">
        <v>2557146.6</v>
      </c>
      <c r="E37" s="26">
        <f t="shared" si="5"/>
        <v>201786.97999999998</v>
      </c>
      <c r="F37" s="26">
        <v>2527259.9642127678</v>
      </c>
      <c r="G37" s="347">
        <v>960984.44051994057</v>
      </c>
      <c r="H37" s="47">
        <v>1</v>
      </c>
      <c r="I37" s="350">
        <f t="shared" si="9"/>
        <v>2344051.0500000003</v>
      </c>
      <c r="J37" s="27">
        <f>'ผลการดำเนินงาน Planfin 63'!D31</f>
        <v>2427336.4500000002</v>
      </c>
      <c r="K37" s="158">
        <f t="shared" si="6"/>
        <v>83285.399999999907</v>
      </c>
      <c r="L37" s="158">
        <f t="shared" si="7"/>
        <v>3.553054017317578</v>
      </c>
      <c r="M37" s="158">
        <f t="shared" si="8"/>
        <v>94.923632849207792</v>
      </c>
    </row>
    <row r="38" spans="1:13">
      <c r="A38" s="56" t="s">
        <v>53</v>
      </c>
      <c r="B38" s="57" t="s">
        <v>54</v>
      </c>
      <c r="C38" s="3">
        <v>4970127.3100000005</v>
      </c>
      <c r="D38" s="3">
        <v>5050658.28</v>
      </c>
      <c r="E38" s="26">
        <f t="shared" si="5"/>
        <v>80530.969999999739</v>
      </c>
      <c r="F38" s="26">
        <v>5043144.5743761696</v>
      </c>
      <c r="G38" s="347">
        <v>1882780.8253175162</v>
      </c>
      <c r="H38" s="47">
        <v>1</v>
      </c>
      <c r="I38" s="350">
        <f t="shared" si="9"/>
        <v>4629770.09</v>
      </c>
      <c r="J38" s="27">
        <f>'ผลการดำเนินงาน Planfin 63'!D32</f>
        <v>5633707.9700000007</v>
      </c>
      <c r="K38" s="158">
        <f t="shared" si="6"/>
        <v>1003937.8800000008</v>
      </c>
      <c r="L38" s="158">
        <f t="shared" si="7"/>
        <v>21.684400315437728</v>
      </c>
      <c r="M38" s="158">
        <f t="shared" si="8"/>
        <v>111.54403362248458</v>
      </c>
    </row>
    <row r="39" spans="1:13">
      <c r="A39" s="56" t="s">
        <v>55</v>
      </c>
      <c r="B39" s="57" t="s">
        <v>56</v>
      </c>
      <c r="C39" s="3">
        <v>1273490.3400000001</v>
      </c>
      <c r="D39" s="3">
        <v>552586</v>
      </c>
      <c r="E39" s="26">
        <f t="shared" si="5"/>
        <v>-720904.34000000008</v>
      </c>
      <c r="F39" s="26">
        <v>298835.2656652361</v>
      </c>
      <c r="G39" s="347">
        <v>634532.5992665079</v>
      </c>
      <c r="H39" s="47">
        <v>1</v>
      </c>
      <c r="I39" s="350">
        <f t="shared" si="9"/>
        <v>506537.16666666669</v>
      </c>
      <c r="J39" s="27">
        <f>'ผลการดำเนินงาน Planfin 63'!D33</f>
        <v>204800.27000000002</v>
      </c>
      <c r="K39" s="158">
        <f t="shared" si="6"/>
        <v>-301736.89666666667</v>
      </c>
      <c r="L39" s="158">
        <f t="shared" si="7"/>
        <v>-59.568560122110156</v>
      </c>
      <c r="M39" s="158">
        <f t="shared" si="8"/>
        <v>37.062153221399022</v>
      </c>
    </row>
    <row r="40" spans="1:13">
      <c r="A40" s="174" t="s">
        <v>57</v>
      </c>
      <c r="B40" s="57" t="s">
        <v>58</v>
      </c>
      <c r="C40" s="3">
        <v>8058817.6300000008</v>
      </c>
      <c r="D40" s="3">
        <v>8042218.3700000001</v>
      </c>
      <c r="E40" s="26">
        <f>D40-C40</f>
        <v>-16599.260000000708</v>
      </c>
      <c r="F40" s="26">
        <v>7032822.5194468051</v>
      </c>
      <c r="G40" s="347">
        <v>4139119.1870503169</v>
      </c>
      <c r="H40" s="47">
        <v>1</v>
      </c>
      <c r="I40" s="350">
        <f t="shared" si="9"/>
        <v>7372033.5058333334</v>
      </c>
      <c r="J40" s="27">
        <f>'ผลการดำเนินงาน Planfin 63'!D34</f>
        <v>7309595.4500000002</v>
      </c>
      <c r="K40" s="158">
        <f>J40-I40</f>
        <v>-62438.055833333172</v>
      </c>
      <c r="L40" s="158">
        <f>(J40*100)/I40-100</f>
        <v>-0.84695838378823396</v>
      </c>
      <c r="M40" s="158">
        <f>(J40*100)/D40</f>
        <v>90.890288148194117</v>
      </c>
    </row>
    <row r="41" spans="1:13" s="8" customFormat="1">
      <c r="A41" s="2" t="s">
        <v>1654</v>
      </c>
      <c r="B41" s="175" t="s">
        <v>1655</v>
      </c>
      <c r="C41" s="3">
        <v>0</v>
      </c>
      <c r="D41" s="3">
        <v>0</v>
      </c>
      <c r="E41" s="26">
        <f>D41-C41</f>
        <v>0</v>
      </c>
      <c r="F41" s="26">
        <v>39.76</v>
      </c>
      <c r="G41" s="347">
        <v>0</v>
      </c>
      <c r="H41" s="47">
        <v>0</v>
      </c>
      <c r="I41" s="350">
        <f t="shared" si="9"/>
        <v>0</v>
      </c>
      <c r="J41" s="27">
        <f>'ผลการดำเนินงาน Planfin 63'!D35</f>
        <v>0</v>
      </c>
      <c r="K41" s="158">
        <f>J41-I41</f>
        <v>0</v>
      </c>
      <c r="L41" s="158" t="e">
        <f>(J41*100)/I41-100</f>
        <v>#DIV/0!</v>
      </c>
      <c r="M41" s="158" t="e">
        <f>(J41*100)/D41</f>
        <v>#DIV/0!</v>
      </c>
    </row>
    <row r="42" spans="1:13">
      <c r="A42" s="30" t="s">
        <v>59</v>
      </c>
      <c r="B42" s="4" t="s">
        <v>60</v>
      </c>
      <c r="C42" s="5">
        <f>SUM(C27:C41)</f>
        <v>89971308.520000011</v>
      </c>
      <c r="D42" s="5">
        <f>SUM(D27:D41)</f>
        <v>86668668.219999999</v>
      </c>
      <c r="E42" s="28">
        <f t="shared" si="5"/>
        <v>-3302640.3000000119</v>
      </c>
      <c r="F42" s="28">
        <v>84915809.985203087</v>
      </c>
      <c r="G42" s="348">
        <v>29005153.000017833</v>
      </c>
      <c r="H42" s="48">
        <v>1</v>
      </c>
      <c r="I42" s="5">
        <f>SUM(I27:I41)</f>
        <v>79446279.201666668</v>
      </c>
      <c r="J42" s="31">
        <f>'ผลการดำเนินงาน Planfin 63'!D36</f>
        <v>78595270.349999994</v>
      </c>
      <c r="K42" s="29">
        <f>J42-I42</f>
        <v>-851008.85166667402</v>
      </c>
      <c r="L42" s="29">
        <f>(J42*100)/I42-100</f>
        <v>-1.0711752145200819</v>
      </c>
      <c r="M42" s="29">
        <f t="shared" si="8"/>
        <v>90.684756053356594</v>
      </c>
    </row>
    <row r="43" spans="1:13" s="8" customFormat="1" ht="25.5">
      <c r="A43" s="81" t="s">
        <v>1574</v>
      </c>
      <c r="B43" s="76" t="s">
        <v>151</v>
      </c>
      <c r="C43" s="77">
        <f>C42-C38</f>
        <v>85001181.210000008</v>
      </c>
      <c r="D43" s="77">
        <f>D42-D38</f>
        <v>81618009.939999998</v>
      </c>
      <c r="E43" s="78">
        <f>D43-C43</f>
        <v>-3383171.2700000107</v>
      </c>
      <c r="F43" s="78"/>
      <c r="G43" s="349"/>
      <c r="H43" s="79"/>
      <c r="I43" s="77">
        <f>I42-I38</f>
        <v>74816509.111666664</v>
      </c>
      <c r="J43" s="80">
        <f>'ผลการดำเนินงาน Planfin 63'!D37</f>
        <v>72961562.379999995</v>
      </c>
      <c r="K43" s="159">
        <f>J43-I43</f>
        <v>-1854946.7316666692</v>
      </c>
      <c r="L43" s="159">
        <f t="shared" ref="L43" si="10">(J43*100)/I43-100</f>
        <v>-2.4793280970889526</v>
      </c>
      <c r="M43" s="159">
        <f t="shared" si="8"/>
        <v>89.393949244335133</v>
      </c>
    </row>
    <row r="44" spans="1:13" s="184" customFormat="1" ht="25.5">
      <c r="A44" s="225"/>
      <c r="B44" s="219" t="s">
        <v>1755</v>
      </c>
      <c r="C44" s="226">
        <f>C43-C41</f>
        <v>85001181.210000008</v>
      </c>
      <c r="D44" s="226">
        <f>D43-D41</f>
        <v>81618009.939999998</v>
      </c>
      <c r="E44" s="227">
        <f>D44-C44</f>
        <v>-3383171.2700000107</v>
      </c>
      <c r="F44" s="227"/>
      <c r="G44" s="228"/>
      <c r="H44" s="227"/>
      <c r="I44" s="226">
        <f>I43-I41</f>
        <v>74816509.111666664</v>
      </c>
      <c r="J44" s="226">
        <f>J43-J41</f>
        <v>72961562.379999995</v>
      </c>
      <c r="K44" s="229">
        <f>J44-I44</f>
        <v>-1854946.7316666692</v>
      </c>
      <c r="L44" s="224">
        <f>(J44*100)/I44-100</f>
        <v>-2.4793280970889526</v>
      </c>
      <c r="M44" s="224">
        <f>(J44*100)/D44</f>
        <v>89.393949244335133</v>
      </c>
    </row>
    <row r="45" spans="1:13">
      <c r="A45" s="380"/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2"/>
    </row>
    <row r="46" spans="1:13" s="8" customFormat="1">
      <c r="A46" s="170" t="s">
        <v>61</v>
      </c>
      <c r="B46" s="230" t="s">
        <v>62</v>
      </c>
      <c r="C46" s="5">
        <f t="shared" ref="C46:D48" si="11">C23-C42</f>
        <v>972614.21000000834</v>
      </c>
      <c r="D46" s="5">
        <f t="shared" si="11"/>
        <v>3023462.5</v>
      </c>
      <c r="E46" s="28">
        <f t="shared" ref="E46:E48" si="12">D46-C46</f>
        <v>2050848.2899999917</v>
      </c>
      <c r="F46" s="231"/>
      <c r="G46" s="232"/>
      <c r="H46" s="233"/>
      <c r="I46" s="5">
        <f>I23-I42</f>
        <v>2771507.2916666865</v>
      </c>
      <c r="J46" s="5">
        <f t="shared" ref="J46:J48" si="13">J23-J42</f>
        <v>4552911.4899999946</v>
      </c>
      <c r="K46" s="28">
        <f>J46-I46</f>
        <v>1781404.1983333081</v>
      </c>
      <c r="L46" s="234">
        <f>(J46*100)/I46-100</f>
        <v>64.275645374976961</v>
      </c>
      <c r="M46" s="235">
        <f>(J46*100)/D46</f>
        <v>150.58600826039662</v>
      </c>
    </row>
    <row r="47" spans="1:13" s="85" customFormat="1">
      <c r="A47" s="236" t="s">
        <v>63</v>
      </c>
      <c r="B47" s="237" t="s">
        <v>66</v>
      </c>
      <c r="C47" s="238">
        <f t="shared" si="11"/>
        <v>2942512.7100000083</v>
      </c>
      <c r="D47" s="238">
        <f t="shared" si="11"/>
        <v>5520044.0400000066</v>
      </c>
      <c r="E47" s="239">
        <f t="shared" si="12"/>
        <v>2577531.3299999982</v>
      </c>
      <c r="F47" s="240"/>
      <c r="G47" s="241"/>
      <c r="H47" s="242"/>
      <c r="I47" s="238">
        <f>I24-I43</f>
        <v>5060040.3700000197</v>
      </c>
      <c r="J47" s="238">
        <f t="shared" si="13"/>
        <v>7875542.7199999988</v>
      </c>
      <c r="K47" s="239">
        <f>J47-I47</f>
        <v>2815502.3499999791</v>
      </c>
      <c r="L47" s="235">
        <f t="shared" ref="L47:L48" si="14">(J47*100)/I47-100</f>
        <v>55.64189500725206</v>
      </c>
      <c r="M47" s="235">
        <f t="shared" ref="M47:M48" si="15">(J47*100)/D47</f>
        <v>142.67173708998143</v>
      </c>
    </row>
    <row r="48" spans="1:13" s="8" customFormat="1" ht="27.75" customHeight="1">
      <c r="A48" s="218" t="s">
        <v>65</v>
      </c>
      <c r="B48" s="243" t="s">
        <v>1756</v>
      </c>
      <c r="C48" s="244">
        <f>C25-C44</f>
        <v>2942512.7100000083</v>
      </c>
      <c r="D48" s="244">
        <f t="shared" si="11"/>
        <v>5520044.0400000066</v>
      </c>
      <c r="E48" s="245">
        <f t="shared" si="12"/>
        <v>2577531.3299999982</v>
      </c>
      <c r="F48" s="246"/>
      <c r="G48" s="246"/>
      <c r="H48" s="246"/>
      <c r="I48" s="244">
        <f>I25-I44</f>
        <v>5060040.3700000197</v>
      </c>
      <c r="J48" s="244">
        <f t="shared" si="13"/>
        <v>7875542.7199999988</v>
      </c>
      <c r="K48" s="244">
        <f>(K23-K22)-(K42-K38)</f>
        <v>2815502.3499999759</v>
      </c>
      <c r="L48" s="247">
        <f t="shared" si="14"/>
        <v>55.64189500725206</v>
      </c>
      <c r="M48" s="247">
        <f t="shared" si="15"/>
        <v>142.67173708998143</v>
      </c>
    </row>
    <row r="49" spans="1:13" s="8" customFormat="1">
      <c r="A49" s="2"/>
      <c r="B49" s="178" t="s">
        <v>67</v>
      </c>
      <c r="C49" s="248" t="str">
        <f>IF(D49&gt;0,"แผนเกินดุล",IF(D49=0,"สมดุล","ขาดดุล"))</f>
        <v>แผนเกินดุล</v>
      </c>
      <c r="D49" s="249">
        <f>IF(D47&lt;=0,0,ROUNDUP((D47*20%),2))</f>
        <v>1104008.81</v>
      </c>
      <c r="E49" s="51"/>
      <c r="H49" s="52"/>
      <c r="J49" s="52"/>
      <c r="K49" s="151"/>
      <c r="L49" s="151"/>
      <c r="M49" s="151"/>
    </row>
    <row r="50" spans="1:13" s="8" customFormat="1">
      <c r="A50" s="2"/>
      <c r="B50" s="178" t="s">
        <v>68</v>
      </c>
      <c r="C50" s="248" t="str">
        <f>IF(D50&gt;=0,"ไม่เกิน","เกิน")</f>
        <v>เกิน</v>
      </c>
      <c r="D50" s="248">
        <f>IF(D47&lt;0,0-C112,((D47*20%)-C112))</f>
        <v>-2842413.6419999991</v>
      </c>
      <c r="E50" s="51"/>
      <c r="H50" s="52"/>
      <c r="J50" s="52"/>
      <c r="K50" s="151"/>
      <c r="L50" s="151"/>
      <c r="M50" s="151"/>
    </row>
    <row r="51" spans="1:13">
      <c r="A51" s="2" t="s">
        <v>69</v>
      </c>
      <c r="B51" s="178" t="s">
        <v>1750</v>
      </c>
      <c r="C51" s="3">
        <v>4523740.3000000045</v>
      </c>
      <c r="D51" s="3">
        <f>C51</f>
        <v>4523740.3000000045</v>
      </c>
      <c r="E51" s="51"/>
    </row>
    <row r="52" spans="1:13">
      <c r="A52" s="2" t="s">
        <v>70</v>
      </c>
      <c r="B52" s="178" t="s">
        <v>1751</v>
      </c>
      <c r="C52" s="3">
        <v>18078127.080000002</v>
      </c>
      <c r="D52" s="3">
        <f>C52</f>
        <v>18078127.080000002</v>
      </c>
      <c r="E52" s="51"/>
    </row>
    <row r="53" spans="1:13">
      <c r="A53" s="2" t="s">
        <v>71</v>
      </c>
      <c r="B53" s="178" t="s">
        <v>1752</v>
      </c>
      <c r="C53" s="6">
        <v>-26658911.48</v>
      </c>
      <c r="D53" s="6">
        <f>C53</f>
        <v>-26658911.48</v>
      </c>
      <c r="E53" s="51"/>
    </row>
    <row r="54" spans="1:13" s="1" customFormat="1">
      <c r="A54" s="2" t="s">
        <v>1672</v>
      </c>
      <c r="B54" s="188" t="s">
        <v>1753</v>
      </c>
      <c r="C54" s="121">
        <v>-8580784.3999999985</v>
      </c>
      <c r="D54" s="3">
        <f t="shared" ref="D54" si="16">C54</f>
        <v>-8580784.3999999985</v>
      </c>
      <c r="E54" s="51"/>
      <c r="H54" s="33"/>
      <c r="K54" s="45"/>
      <c r="L54" s="45"/>
      <c r="M54" s="45"/>
    </row>
    <row r="55" spans="1:13" s="1" customFormat="1">
      <c r="A55" s="8" t="s">
        <v>149</v>
      </c>
      <c r="B55" s="7"/>
      <c r="H55" s="33"/>
      <c r="K55" s="45"/>
      <c r="L55" s="45"/>
      <c r="M55" s="45"/>
    </row>
    <row r="56" spans="1:13" s="1" customFormat="1">
      <c r="A56" s="387" t="s">
        <v>1772</v>
      </c>
      <c r="B56" s="387"/>
      <c r="C56" s="387"/>
      <c r="H56" s="33"/>
      <c r="K56" s="45"/>
      <c r="L56" s="45"/>
      <c r="M56" s="45"/>
    </row>
    <row r="57" spans="1:13" s="1" customFormat="1" hidden="1">
      <c r="A57" s="8"/>
      <c r="B57" s="7"/>
      <c r="H57" s="33"/>
      <c r="K57" s="45"/>
      <c r="L57" s="45"/>
      <c r="M57" s="45"/>
    </row>
    <row r="58" spans="1:13" s="1" customFormat="1" hidden="1">
      <c r="A58" s="8"/>
      <c r="B58" s="7"/>
      <c r="H58" s="33"/>
      <c r="K58" s="45"/>
      <c r="L58" s="45"/>
      <c r="M58" s="45"/>
    </row>
    <row r="59" spans="1:13" s="1" customFormat="1" hidden="1">
      <c r="A59" s="8"/>
      <c r="B59" s="7"/>
      <c r="H59" s="33"/>
      <c r="K59" s="45"/>
      <c r="L59" s="45"/>
      <c r="M59" s="45"/>
    </row>
    <row r="60" spans="1:13" s="1" customFormat="1" hidden="1">
      <c r="A60" s="8"/>
      <c r="B60" s="7"/>
      <c r="H60" s="33"/>
      <c r="K60" s="45"/>
      <c r="L60" s="45"/>
      <c r="M60" s="45"/>
    </row>
    <row r="61" spans="1:13" s="1" customFormat="1" hidden="1">
      <c r="A61" s="8"/>
      <c r="B61" s="7"/>
      <c r="H61" s="33"/>
      <c r="K61" s="45"/>
      <c r="L61" s="45"/>
      <c r="M61" s="45"/>
    </row>
    <row r="62" spans="1:13" s="1" customFormat="1" hidden="1">
      <c r="A62" s="8"/>
      <c r="B62" s="7"/>
      <c r="H62" s="33"/>
      <c r="K62" s="45"/>
      <c r="L62" s="45"/>
      <c r="M62" s="45"/>
    </row>
    <row r="63" spans="1:13" s="1" customFormat="1" hidden="1">
      <c r="A63" s="8"/>
      <c r="B63" s="7"/>
      <c r="H63" s="33"/>
      <c r="K63" s="45"/>
      <c r="L63" s="45"/>
      <c r="M63" s="45"/>
    </row>
    <row r="64" spans="1:13" s="8" customFormat="1">
      <c r="B64" s="53"/>
      <c r="K64" s="151"/>
      <c r="L64" s="151"/>
      <c r="M64" s="151"/>
    </row>
    <row r="65" spans="1:13" s="8" customFormat="1">
      <c r="A65" s="1"/>
      <c r="B65" s="375" t="s">
        <v>72</v>
      </c>
      <c r="C65" s="376"/>
      <c r="D65" s="376"/>
      <c r="E65" s="376"/>
      <c r="K65" s="151"/>
      <c r="L65" s="151"/>
      <c r="M65" s="151"/>
    </row>
    <row r="66" spans="1:13" s="8" customFormat="1">
      <c r="A66" s="1"/>
      <c r="B66" s="190" t="s">
        <v>2</v>
      </c>
      <c r="C66" s="190" t="s">
        <v>1673</v>
      </c>
      <c r="D66" s="45"/>
      <c r="E66" s="45"/>
      <c r="K66" s="151"/>
      <c r="L66" s="151"/>
      <c r="M66" s="151"/>
    </row>
    <row r="67" spans="1:13" s="8" customFormat="1">
      <c r="A67" s="1"/>
      <c r="B67" s="258" t="s">
        <v>73</v>
      </c>
      <c r="C67" s="214">
        <v>6034125</v>
      </c>
      <c r="D67" s="45"/>
      <c r="E67" s="45"/>
      <c r="K67" s="151"/>
      <c r="L67" s="151"/>
      <c r="M67" s="151"/>
    </row>
    <row r="68" spans="1:13" s="8" customFormat="1" ht="25.5">
      <c r="A68" s="1"/>
      <c r="B68" s="258" t="s">
        <v>74</v>
      </c>
      <c r="C68" s="214">
        <v>2586475.54</v>
      </c>
      <c r="D68" s="45"/>
      <c r="E68" s="45"/>
      <c r="K68" s="151"/>
      <c r="L68" s="151"/>
      <c r="M68" s="151"/>
    </row>
    <row r="69" spans="1:13" s="8" customFormat="1" ht="25.5">
      <c r="A69" s="1"/>
      <c r="B69" s="258" t="s">
        <v>75</v>
      </c>
      <c r="C69" s="214">
        <v>2545478.2799999998</v>
      </c>
      <c r="D69" s="45"/>
      <c r="E69" s="45"/>
      <c r="K69" s="151"/>
      <c r="L69" s="151"/>
      <c r="M69" s="151"/>
    </row>
    <row r="70" spans="1:13" s="8" customFormat="1">
      <c r="A70" s="1"/>
      <c r="B70" s="192" t="s">
        <v>152</v>
      </c>
      <c r="C70" s="83">
        <f>SUM(C67:C69)</f>
        <v>11166078.819999998</v>
      </c>
      <c r="D70" s="45"/>
      <c r="E70" s="45"/>
      <c r="K70" s="151"/>
      <c r="L70" s="151"/>
      <c r="M70" s="151"/>
    </row>
    <row r="71" spans="1:13" s="8" customFormat="1">
      <c r="A71" s="1"/>
      <c r="B71" s="193"/>
      <c r="C71" s="84"/>
      <c r="D71" s="45"/>
      <c r="E71" s="45"/>
      <c r="K71" s="151"/>
      <c r="L71" s="151"/>
      <c r="M71" s="151"/>
    </row>
    <row r="72" spans="1:13" s="8" customFormat="1" hidden="1">
      <c r="A72" s="1"/>
      <c r="B72" s="193"/>
      <c r="C72" s="84"/>
      <c r="D72" s="45"/>
      <c r="E72" s="45"/>
      <c r="K72" s="151"/>
      <c r="L72" s="151"/>
      <c r="M72" s="151"/>
    </row>
    <row r="73" spans="1:13" s="8" customFormat="1">
      <c r="A73" s="1"/>
      <c r="B73" s="370" t="s">
        <v>76</v>
      </c>
      <c r="C73" s="371"/>
      <c r="D73" s="371"/>
      <c r="E73" s="371"/>
      <c r="K73" s="151"/>
      <c r="L73" s="151"/>
      <c r="M73" s="151"/>
    </row>
    <row r="74" spans="1:13" s="8" customFormat="1">
      <c r="A74" s="1"/>
      <c r="B74" s="190" t="s">
        <v>2</v>
      </c>
      <c r="C74" s="190" t="s">
        <v>1673</v>
      </c>
      <c r="D74" s="45"/>
      <c r="E74" s="45"/>
      <c r="K74" s="151"/>
      <c r="L74" s="151"/>
      <c r="M74" s="151"/>
    </row>
    <row r="75" spans="1:13" s="8" customFormat="1">
      <c r="A75" s="1"/>
      <c r="B75" s="178" t="s">
        <v>77</v>
      </c>
      <c r="C75" s="214">
        <v>408572</v>
      </c>
      <c r="D75" s="45"/>
      <c r="E75" s="45"/>
      <c r="K75" s="151"/>
      <c r="L75" s="151"/>
      <c r="M75" s="151"/>
    </row>
    <row r="76" spans="1:13" s="8" customFormat="1">
      <c r="A76" s="1"/>
      <c r="B76" s="178" t="s">
        <v>78</v>
      </c>
      <c r="C76" s="215">
        <v>0</v>
      </c>
      <c r="D76" s="45"/>
      <c r="E76" s="45"/>
      <c r="K76" s="151"/>
      <c r="L76" s="151"/>
      <c r="M76" s="151"/>
    </row>
    <row r="77" spans="1:13" s="8" customFormat="1">
      <c r="A77" s="1"/>
      <c r="B77" s="178" t="s">
        <v>79</v>
      </c>
      <c r="C77" s="214">
        <v>520000</v>
      </c>
      <c r="D77" s="45"/>
      <c r="E77" s="45"/>
      <c r="K77" s="151"/>
      <c r="L77" s="151"/>
      <c r="M77" s="151"/>
    </row>
    <row r="78" spans="1:13" s="8" customFormat="1">
      <c r="A78" s="1"/>
      <c r="B78" s="178" t="s">
        <v>80</v>
      </c>
      <c r="C78" s="214">
        <v>70000</v>
      </c>
      <c r="D78" s="45"/>
      <c r="E78" s="45"/>
      <c r="K78" s="151"/>
      <c r="L78" s="151"/>
      <c r="M78" s="151"/>
    </row>
    <row r="79" spans="1:13" s="8" customFormat="1">
      <c r="A79" s="1"/>
      <c r="B79" s="178" t="s">
        <v>81</v>
      </c>
      <c r="C79" s="215">
        <v>0</v>
      </c>
      <c r="D79" s="45"/>
      <c r="E79" s="45"/>
      <c r="K79" s="151"/>
      <c r="L79" s="151"/>
      <c r="M79" s="151"/>
    </row>
    <row r="80" spans="1:13" s="8" customFormat="1">
      <c r="A80" s="1"/>
      <c r="B80" s="178" t="s">
        <v>82</v>
      </c>
      <c r="C80" s="214">
        <v>66654</v>
      </c>
      <c r="D80" s="45"/>
      <c r="E80" s="45"/>
      <c r="K80" s="151"/>
      <c r="L80" s="151"/>
      <c r="M80" s="151"/>
    </row>
    <row r="81" spans="1:13" s="8" customFormat="1">
      <c r="A81" s="1"/>
      <c r="B81" s="178" t="s">
        <v>83</v>
      </c>
      <c r="C81" s="214">
        <v>649841</v>
      </c>
      <c r="D81" s="45"/>
      <c r="E81" s="45"/>
      <c r="K81" s="151"/>
      <c r="L81" s="151"/>
      <c r="M81" s="151"/>
    </row>
    <row r="82" spans="1:13" s="8" customFormat="1">
      <c r="A82" s="1"/>
      <c r="B82" s="178" t="s">
        <v>84</v>
      </c>
      <c r="C82" s="214">
        <v>700000</v>
      </c>
      <c r="D82" s="45"/>
      <c r="E82" s="45"/>
      <c r="K82" s="151"/>
      <c r="L82" s="151"/>
      <c r="M82" s="151"/>
    </row>
    <row r="83" spans="1:13" s="8" customFormat="1">
      <c r="A83" s="1"/>
      <c r="B83" s="178" t="s">
        <v>85</v>
      </c>
      <c r="C83" s="214">
        <v>95900</v>
      </c>
      <c r="D83" s="45"/>
      <c r="E83" s="45"/>
      <c r="K83" s="151"/>
      <c r="L83" s="151"/>
      <c r="M83" s="151"/>
    </row>
    <row r="84" spans="1:13" s="8" customFormat="1">
      <c r="A84" s="1"/>
      <c r="B84" s="178" t="s">
        <v>86</v>
      </c>
      <c r="C84" s="214">
        <v>125000</v>
      </c>
      <c r="D84" s="45"/>
      <c r="E84" s="45"/>
      <c r="K84" s="151"/>
      <c r="L84" s="151"/>
      <c r="M84" s="151"/>
    </row>
    <row r="85" spans="1:13" s="8" customFormat="1">
      <c r="A85" s="1"/>
      <c r="B85" s="178" t="s">
        <v>87</v>
      </c>
      <c r="C85" s="214">
        <v>83110</v>
      </c>
      <c r="D85" s="45"/>
      <c r="E85" s="45"/>
      <c r="K85" s="151"/>
      <c r="L85" s="151"/>
      <c r="M85" s="151"/>
    </row>
    <row r="86" spans="1:13" s="8" customFormat="1">
      <c r="A86" s="1"/>
      <c r="B86" s="178" t="s">
        <v>955</v>
      </c>
      <c r="C86" s="215">
        <v>0</v>
      </c>
      <c r="D86" s="45"/>
      <c r="E86" s="45"/>
      <c r="K86" s="151"/>
      <c r="L86" s="151"/>
      <c r="M86" s="151"/>
    </row>
    <row r="87" spans="1:13" s="8" customFormat="1">
      <c r="A87" s="1"/>
      <c r="B87" s="192" t="s">
        <v>152</v>
      </c>
      <c r="C87" s="194">
        <f>SUM(C75:C86)</f>
        <v>2719077</v>
      </c>
      <c r="D87" s="45"/>
      <c r="E87" s="45"/>
      <c r="K87" s="151"/>
      <c r="L87" s="151"/>
      <c r="M87" s="151"/>
    </row>
    <row r="88" spans="1:13" s="8" customFormat="1">
      <c r="A88" s="1"/>
      <c r="B88" s="193"/>
      <c r="C88" s="195"/>
      <c r="D88" s="45"/>
      <c r="E88" s="45"/>
      <c r="K88" s="151"/>
      <c r="L88" s="151"/>
      <c r="M88" s="151"/>
    </row>
    <row r="89" spans="1:13" s="8" customFormat="1">
      <c r="A89" s="1"/>
      <c r="B89" s="196"/>
      <c r="C89" s="45"/>
      <c r="D89" s="45"/>
      <c r="E89" s="45"/>
      <c r="K89" s="151"/>
      <c r="L89" s="151"/>
      <c r="M89" s="151"/>
    </row>
    <row r="90" spans="1:13" s="8" customFormat="1">
      <c r="A90" s="1"/>
      <c r="B90" s="370" t="s">
        <v>88</v>
      </c>
      <c r="C90" s="371"/>
      <c r="D90" s="371"/>
      <c r="E90" s="371"/>
      <c r="K90" s="151"/>
      <c r="L90" s="151"/>
      <c r="M90" s="151"/>
    </row>
    <row r="91" spans="1:13" s="8" customFormat="1">
      <c r="A91" s="1"/>
      <c r="B91" s="190" t="s">
        <v>2</v>
      </c>
      <c r="C91" s="190" t="s">
        <v>89</v>
      </c>
      <c r="D91" s="45"/>
      <c r="E91" s="45"/>
      <c r="K91" s="151"/>
      <c r="L91" s="151"/>
      <c r="M91" s="151"/>
    </row>
    <row r="92" spans="1:13" s="8" customFormat="1">
      <c r="A92" s="1"/>
      <c r="B92" s="388" t="s">
        <v>1674</v>
      </c>
      <c r="C92" s="388"/>
      <c r="D92" s="197"/>
      <c r="E92" s="45"/>
      <c r="K92" s="151"/>
      <c r="L92" s="151"/>
      <c r="M92" s="151"/>
    </row>
    <row r="93" spans="1:13" s="8" customFormat="1">
      <c r="A93" s="1"/>
      <c r="B93" s="258" t="s">
        <v>1675</v>
      </c>
      <c r="C93" s="5">
        <f>SUM(C94:C101)</f>
        <v>23572517.350000001</v>
      </c>
      <c r="D93" s="45"/>
      <c r="E93" s="45"/>
      <c r="K93" s="151"/>
      <c r="L93" s="151"/>
      <c r="M93" s="151"/>
    </row>
    <row r="94" spans="1:13" s="8" customFormat="1">
      <c r="A94" s="1"/>
      <c r="B94" s="258" t="s">
        <v>90</v>
      </c>
      <c r="C94" s="214">
        <v>6880129.1200000001</v>
      </c>
      <c r="D94" s="45"/>
      <c r="E94" s="45"/>
      <c r="K94" s="151"/>
      <c r="L94" s="151"/>
      <c r="M94" s="151"/>
    </row>
    <row r="95" spans="1:13" s="8" customFormat="1">
      <c r="A95" s="1"/>
      <c r="B95" s="258" t="s">
        <v>91</v>
      </c>
      <c r="C95" s="214">
        <v>2925516.78</v>
      </c>
      <c r="D95" s="45"/>
      <c r="E95" s="45"/>
      <c r="K95" s="151"/>
      <c r="L95" s="151"/>
      <c r="M95" s="151"/>
    </row>
    <row r="96" spans="1:13" s="8" customFormat="1">
      <c r="A96" s="1"/>
      <c r="B96" s="258" t="s">
        <v>92</v>
      </c>
      <c r="C96" s="214">
        <v>2900137.17</v>
      </c>
      <c r="D96" s="45"/>
      <c r="E96" s="45"/>
      <c r="K96" s="151"/>
      <c r="L96" s="151"/>
      <c r="M96" s="151"/>
    </row>
    <row r="97" spans="1:13" s="8" customFormat="1">
      <c r="A97" s="1"/>
      <c r="B97" s="258" t="s">
        <v>93</v>
      </c>
      <c r="C97" s="214">
        <v>6058118.8499999996</v>
      </c>
      <c r="D97" s="45"/>
      <c r="E97" s="45"/>
      <c r="K97" s="151"/>
      <c r="L97" s="151"/>
      <c r="M97" s="151"/>
    </row>
    <row r="98" spans="1:13" s="8" customFormat="1">
      <c r="A98" s="1"/>
      <c r="B98" s="258" t="s">
        <v>94</v>
      </c>
      <c r="C98" s="215">
        <v>0</v>
      </c>
      <c r="D98" s="45"/>
      <c r="E98" s="45"/>
      <c r="K98" s="151"/>
      <c r="L98" s="151"/>
      <c r="M98" s="151"/>
    </row>
    <row r="99" spans="1:13" s="8" customFormat="1">
      <c r="A99" s="1"/>
      <c r="B99" s="258" t="s">
        <v>95</v>
      </c>
      <c r="C99" s="214">
        <v>661029.31999999995</v>
      </c>
      <c r="D99" s="45"/>
      <c r="E99" s="45"/>
      <c r="K99" s="151"/>
      <c r="L99" s="151"/>
      <c r="M99" s="151"/>
    </row>
    <row r="100" spans="1:13" s="8" customFormat="1">
      <c r="A100" s="1"/>
      <c r="B100" s="258" t="s">
        <v>96</v>
      </c>
      <c r="C100" s="214">
        <v>1982659.32</v>
      </c>
      <c r="D100" s="45"/>
      <c r="E100" s="45"/>
      <c r="K100" s="151"/>
      <c r="L100" s="151"/>
      <c r="M100" s="151"/>
    </row>
    <row r="101" spans="1:13" s="8" customFormat="1">
      <c r="A101" s="1"/>
      <c r="B101" s="258" t="s">
        <v>97</v>
      </c>
      <c r="C101" s="214">
        <v>2164926.79</v>
      </c>
      <c r="D101" s="45"/>
      <c r="E101" s="45"/>
      <c r="K101" s="151"/>
      <c r="L101" s="151"/>
      <c r="M101" s="151"/>
    </row>
    <row r="102" spans="1:13" s="8" customFormat="1">
      <c r="A102" s="1"/>
      <c r="B102" s="198"/>
      <c r="C102" s="50"/>
      <c r="D102" s="45"/>
      <c r="E102" s="45"/>
      <c r="K102" s="151"/>
      <c r="L102" s="151"/>
      <c r="M102" s="151"/>
    </row>
    <row r="103" spans="1:13" s="8" customFormat="1">
      <c r="A103" s="1"/>
      <c r="B103" s="196"/>
      <c r="C103" s="45"/>
      <c r="D103" s="45"/>
      <c r="E103" s="45"/>
      <c r="K103" s="151"/>
      <c r="L103" s="151"/>
      <c r="M103" s="151"/>
    </row>
    <row r="104" spans="1:13" s="8" customFormat="1">
      <c r="A104" s="1"/>
      <c r="B104" s="370" t="s">
        <v>98</v>
      </c>
      <c r="C104" s="371"/>
      <c r="D104" s="371"/>
      <c r="E104" s="371"/>
      <c r="K104" s="151"/>
      <c r="L104" s="151"/>
      <c r="M104" s="151"/>
    </row>
    <row r="105" spans="1:13" s="8" customFormat="1">
      <c r="A105" s="1"/>
      <c r="B105" s="190" t="s">
        <v>2</v>
      </c>
      <c r="C105" s="190" t="s">
        <v>89</v>
      </c>
      <c r="D105" s="45"/>
      <c r="E105" s="45"/>
      <c r="K105" s="151"/>
      <c r="L105" s="151"/>
      <c r="M105" s="151"/>
    </row>
    <row r="106" spans="1:13" s="8" customFormat="1">
      <c r="A106" s="1"/>
      <c r="B106" s="388" t="s">
        <v>1676</v>
      </c>
      <c r="C106" s="388"/>
      <c r="D106" s="197"/>
      <c r="E106" s="45"/>
      <c r="K106" s="151"/>
      <c r="L106" s="151"/>
      <c r="M106" s="151"/>
    </row>
    <row r="107" spans="1:13" s="8" customFormat="1">
      <c r="A107" s="1"/>
      <c r="B107" s="258" t="s">
        <v>1677</v>
      </c>
      <c r="C107" s="5">
        <f>SUM(C108:C114)</f>
        <v>30233966.710000001</v>
      </c>
      <c r="D107" s="45"/>
      <c r="E107" s="45"/>
      <c r="K107" s="151"/>
      <c r="L107" s="151"/>
      <c r="M107" s="151"/>
    </row>
    <row r="108" spans="1:13" s="8" customFormat="1">
      <c r="A108" s="1"/>
      <c r="B108" s="258" t="s">
        <v>99</v>
      </c>
      <c r="C108" s="214">
        <v>16430520.67</v>
      </c>
      <c r="D108" s="45"/>
      <c r="E108" s="45"/>
      <c r="K108" s="151"/>
      <c r="L108" s="151"/>
      <c r="M108" s="151"/>
    </row>
    <row r="109" spans="1:13" s="8" customFormat="1">
      <c r="A109" s="1"/>
      <c r="B109" s="258" t="s">
        <v>1678</v>
      </c>
      <c r="C109" s="214">
        <v>13807.8</v>
      </c>
      <c r="D109" s="45"/>
      <c r="E109" s="45"/>
      <c r="K109" s="151"/>
      <c r="L109" s="151"/>
      <c r="M109" s="151"/>
    </row>
    <row r="110" spans="1:13" s="8" customFormat="1">
      <c r="A110" s="1"/>
      <c r="B110" s="258" t="s">
        <v>103</v>
      </c>
      <c r="C110" s="214">
        <v>621062.03</v>
      </c>
      <c r="D110" s="45"/>
      <c r="E110" s="45"/>
      <c r="K110" s="151"/>
      <c r="L110" s="151"/>
      <c r="M110" s="151"/>
    </row>
    <row r="111" spans="1:13" s="8" customFormat="1">
      <c r="A111" s="1"/>
      <c r="B111" s="258" t="s">
        <v>101</v>
      </c>
      <c r="C111" s="214">
        <v>3273066.09</v>
      </c>
      <c r="D111" s="45"/>
      <c r="E111" s="45"/>
      <c r="K111" s="151"/>
      <c r="L111" s="151"/>
      <c r="M111" s="151"/>
    </row>
    <row r="112" spans="1:13" s="8" customFormat="1">
      <c r="A112" s="1"/>
      <c r="B112" s="258" t="s">
        <v>100</v>
      </c>
      <c r="C112" s="214">
        <v>3946422.45</v>
      </c>
      <c r="D112" s="45"/>
      <c r="E112" s="45"/>
      <c r="K112" s="151"/>
      <c r="L112" s="151"/>
      <c r="M112" s="151"/>
    </row>
    <row r="113" spans="1:13" s="8" customFormat="1">
      <c r="A113" s="1"/>
      <c r="B113" s="258" t="s">
        <v>102</v>
      </c>
      <c r="C113" s="214">
        <v>793548.80000000005</v>
      </c>
      <c r="D113" s="45"/>
      <c r="E113" s="45"/>
      <c r="K113" s="151"/>
      <c r="L113" s="151"/>
      <c r="M113" s="151"/>
    </row>
    <row r="114" spans="1:13" s="8" customFormat="1">
      <c r="A114" s="1"/>
      <c r="B114" s="258" t="s">
        <v>104</v>
      </c>
      <c r="C114" s="214">
        <v>5155538.87</v>
      </c>
      <c r="D114" s="45"/>
      <c r="E114" s="45"/>
      <c r="K114" s="151"/>
      <c r="L114" s="151"/>
      <c r="M114" s="151"/>
    </row>
    <row r="115" spans="1:13" s="8" customFormat="1">
      <c r="A115" s="1"/>
      <c r="B115" s="196"/>
      <c r="C115" s="45"/>
      <c r="D115" s="45"/>
      <c r="E115" s="45"/>
      <c r="K115" s="151"/>
      <c r="L115" s="151"/>
      <c r="M115" s="151"/>
    </row>
    <row r="116" spans="1:13" s="8" customFormat="1">
      <c r="A116" s="1"/>
      <c r="B116" s="370" t="s">
        <v>105</v>
      </c>
      <c r="C116" s="371"/>
      <c r="D116" s="371"/>
      <c r="E116" s="371"/>
      <c r="K116" s="151"/>
      <c r="L116" s="151"/>
      <c r="M116" s="151"/>
    </row>
    <row r="117" spans="1:13" s="8" customFormat="1">
      <c r="A117" s="1"/>
      <c r="B117" s="190" t="s">
        <v>2</v>
      </c>
      <c r="C117" s="190" t="s">
        <v>89</v>
      </c>
      <c r="D117" s="45"/>
      <c r="E117" s="45"/>
      <c r="K117" s="151"/>
      <c r="L117" s="151"/>
      <c r="M117" s="151"/>
    </row>
    <row r="118" spans="1:13" s="8" customFormat="1">
      <c r="A118" s="1"/>
      <c r="B118" s="178" t="s">
        <v>1679</v>
      </c>
      <c r="C118" s="214">
        <v>646123.26</v>
      </c>
      <c r="D118" s="45"/>
      <c r="E118" s="45"/>
      <c r="K118" s="151"/>
      <c r="L118" s="151"/>
      <c r="M118" s="151"/>
    </row>
    <row r="119" spans="1:13" s="8" customFormat="1">
      <c r="A119" s="1"/>
      <c r="B119" s="178" t="s">
        <v>1680</v>
      </c>
      <c r="C119" s="214">
        <v>2211076.7400000002</v>
      </c>
      <c r="D119" s="45"/>
      <c r="E119" s="45"/>
      <c r="K119" s="151"/>
      <c r="L119" s="151"/>
      <c r="M119" s="151"/>
    </row>
    <row r="120" spans="1:13" s="8" customFormat="1">
      <c r="A120" s="1"/>
      <c r="B120" s="178" t="s">
        <v>1681</v>
      </c>
      <c r="C120" s="214">
        <v>343000</v>
      </c>
      <c r="D120" s="45"/>
      <c r="E120" s="45"/>
      <c r="K120" s="151"/>
      <c r="L120" s="151"/>
      <c r="M120" s="151"/>
    </row>
    <row r="121" spans="1:13" s="8" customFormat="1">
      <c r="A121" s="1"/>
      <c r="B121" s="178" t="s">
        <v>1682</v>
      </c>
      <c r="C121" s="215">
        <v>0</v>
      </c>
      <c r="D121" s="45"/>
      <c r="E121" s="45"/>
      <c r="K121" s="151"/>
      <c r="L121" s="151"/>
      <c r="M121" s="151"/>
    </row>
    <row r="122" spans="1:13" s="8" customFormat="1">
      <c r="A122" s="1"/>
      <c r="B122" s="199" t="s">
        <v>1575</v>
      </c>
      <c r="C122" s="5">
        <f>SUM(C118:C121)</f>
        <v>3200200</v>
      </c>
      <c r="D122" s="45"/>
      <c r="E122" s="45"/>
      <c r="K122" s="151"/>
      <c r="L122" s="151"/>
      <c r="M122" s="151"/>
    </row>
    <row r="123" spans="1:13" s="8" customFormat="1">
      <c r="A123" s="1"/>
      <c r="B123" s="200"/>
      <c r="C123" s="120"/>
      <c r="D123" s="45"/>
      <c r="E123" s="45"/>
      <c r="K123" s="151"/>
      <c r="L123" s="151"/>
      <c r="M123" s="151"/>
    </row>
    <row r="124" spans="1:13" s="8" customFormat="1">
      <c r="A124" s="1"/>
      <c r="B124" s="370" t="s">
        <v>106</v>
      </c>
      <c r="C124" s="371"/>
      <c r="D124" s="371"/>
      <c r="E124" s="371"/>
      <c r="I124" s="151"/>
    </row>
    <row r="125" spans="1:13" s="8" customFormat="1">
      <c r="A125" s="1"/>
      <c r="B125" s="190" t="s">
        <v>2</v>
      </c>
      <c r="C125" s="201" t="s">
        <v>107</v>
      </c>
      <c r="D125" s="45"/>
      <c r="E125" s="45"/>
      <c r="I125" s="151"/>
    </row>
    <row r="126" spans="1:13" s="8" customFormat="1" ht="25.5">
      <c r="A126" s="1"/>
      <c r="B126" s="27" t="s">
        <v>153</v>
      </c>
      <c r="C126" s="214">
        <v>2040000</v>
      </c>
      <c r="D126" s="45"/>
      <c r="E126" s="45"/>
      <c r="I126" s="151"/>
    </row>
    <row r="127" spans="1:13" s="8" customFormat="1">
      <c r="A127" s="1"/>
      <c r="B127" s="262" t="s">
        <v>1683</v>
      </c>
      <c r="C127" s="214">
        <v>5126391.03</v>
      </c>
      <c r="D127" s="45"/>
      <c r="E127" s="45"/>
      <c r="I127" s="151"/>
    </row>
    <row r="128" spans="1:13" s="8" customFormat="1">
      <c r="A128" s="1"/>
      <c r="B128" s="263" t="s">
        <v>1355</v>
      </c>
      <c r="C128" s="214">
        <v>783426.19</v>
      </c>
      <c r="D128" s="45"/>
      <c r="E128" s="45"/>
      <c r="I128" s="151"/>
    </row>
    <row r="129" spans="1:13" s="8" customFormat="1">
      <c r="A129" s="1"/>
      <c r="B129" s="263" t="s">
        <v>1684</v>
      </c>
      <c r="C129" s="214">
        <v>193228.17</v>
      </c>
      <c r="D129" s="45"/>
      <c r="E129" s="45"/>
      <c r="I129" s="151"/>
    </row>
    <row r="130" spans="1:13" s="8" customFormat="1">
      <c r="A130" s="1"/>
      <c r="B130" s="263" t="s">
        <v>1685</v>
      </c>
      <c r="C130" s="214">
        <v>16980.599999999999</v>
      </c>
      <c r="D130" s="45"/>
      <c r="E130" s="45"/>
      <c r="I130" s="151"/>
    </row>
    <row r="131" spans="1:13" s="8" customFormat="1">
      <c r="A131" s="1"/>
      <c r="B131" s="263" t="s">
        <v>87</v>
      </c>
      <c r="C131" s="214">
        <v>23300</v>
      </c>
      <c r="D131" s="45"/>
      <c r="E131" s="45"/>
      <c r="I131" s="151"/>
    </row>
    <row r="132" spans="1:13" s="8" customFormat="1">
      <c r="A132" s="1"/>
      <c r="B132" s="263" t="s">
        <v>1686</v>
      </c>
      <c r="C132" s="158">
        <v>450000</v>
      </c>
      <c r="D132" s="45"/>
      <c r="E132" s="45"/>
      <c r="I132" s="151"/>
    </row>
    <row r="133" spans="1:13" s="8" customFormat="1">
      <c r="A133" s="1"/>
      <c r="B133" s="202" t="s">
        <v>1576</v>
      </c>
      <c r="C133" s="203">
        <f>SUM(C126:C132)</f>
        <v>8633325.9900000002</v>
      </c>
      <c r="D133" s="45"/>
      <c r="E133" s="45"/>
      <c r="I133" s="151"/>
    </row>
    <row r="134" spans="1:13" s="8" customFormat="1">
      <c r="A134" s="1"/>
      <c r="B134" s="7"/>
      <c r="C134" s="1"/>
      <c r="D134" s="1"/>
      <c r="E134" s="1"/>
      <c r="K134" s="151"/>
      <c r="L134" s="151"/>
      <c r="M134" s="151"/>
    </row>
    <row r="135" spans="1:13" s="8" customFormat="1">
      <c r="A135" s="1"/>
      <c r="B135" s="7"/>
      <c r="C135" s="1"/>
      <c r="D135" s="1"/>
      <c r="E135" s="1"/>
      <c r="K135" s="151"/>
      <c r="L135" s="151"/>
      <c r="M135" s="151"/>
    </row>
    <row r="136" spans="1:13" s="8" customFormat="1">
      <c r="A136" s="1"/>
      <c r="B136" s="7"/>
      <c r="C136" s="1"/>
      <c r="D136" s="1"/>
      <c r="E136" s="1"/>
      <c r="K136" s="151"/>
      <c r="L136" s="151"/>
      <c r="M136" s="151"/>
    </row>
    <row r="137" spans="1:13" s="8" customFormat="1">
      <c r="K137" s="151"/>
      <c r="L137" s="151"/>
      <c r="M137" s="151"/>
    </row>
    <row r="138" spans="1:13" s="8" customFormat="1">
      <c r="K138" s="151"/>
      <c r="L138" s="151"/>
      <c r="M138" s="151"/>
    </row>
    <row r="139" spans="1:13" s="8" customFormat="1">
      <c r="K139" s="151"/>
      <c r="L139" s="151"/>
      <c r="M139" s="151"/>
    </row>
    <row r="140" spans="1:13" s="8" customFormat="1">
      <c r="K140" s="151"/>
      <c r="L140" s="151"/>
      <c r="M140" s="151"/>
    </row>
    <row r="141" spans="1:13" s="8" customFormat="1">
      <c r="K141" s="151"/>
      <c r="L141" s="151"/>
      <c r="M141" s="151"/>
    </row>
    <row r="142" spans="1:13" s="8" customFormat="1">
      <c r="K142" s="151"/>
      <c r="L142" s="151"/>
      <c r="M142" s="151"/>
    </row>
    <row r="143" spans="1:13" s="8" customFormat="1">
      <c r="K143" s="151"/>
      <c r="L143" s="151"/>
      <c r="M143" s="151"/>
    </row>
    <row r="144" spans="1:13" s="8" customFormat="1">
      <c r="K144" s="151"/>
      <c r="L144" s="151"/>
      <c r="M144" s="151"/>
    </row>
  </sheetData>
  <mergeCells count="20">
    <mergeCell ref="F6:G6"/>
    <mergeCell ref="F7:G7"/>
    <mergeCell ref="B6:B9"/>
    <mergeCell ref="A56:C56"/>
    <mergeCell ref="A10:M10"/>
    <mergeCell ref="A26:M26"/>
    <mergeCell ref="A45:M45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31" top="0.26" bottom="0.31" header="0.24" footer="0.17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ColWidth="9" defaultRowHeight="12.75"/>
  <cols>
    <col min="1" max="1" width="8.625" style="1" bestFit="1" customWidth="1"/>
    <col min="2" max="2" width="40.75" style="55" customWidth="1"/>
    <col min="3" max="3" width="25.5" style="55" bestFit="1" customWidth="1"/>
    <col min="4" max="4" width="17.25" style="55" bestFit="1" customWidth="1"/>
    <col min="5" max="5" width="15.75" style="55" bestFit="1" customWidth="1"/>
    <col min="6" max="6" width="16.75" style="55" customWidth="1"/>
    <col min="7" max="7" width="17.375" style="8" customWidth="1"/>
    <col min="8" max="8" width="7.5" style="55" bestFit="1" customWidth="1"/>
    <col min="9" max="9" width="16.625" style="55" customWidth="1"/>
    <col min="10" max="10" width="15.5" style="55" bestFit="1" customWidth="1"/>
    <col min="11" max="11" width="17.125" style="160" bestFit="1" customWidth="1"/>
    <col min="12" max="12" width="14.875" style="160" customWidth="1"/>
    <col min="13" max="13" width="13.25" style="160" customWidth="1"/>
    <col min="14" max="16384" width="9" style="55"/>
  </cols>
  <sheetData>
    <row r="1" spans="1:13" ht="12.75" customHeight="1">
      <c r="B1" s="372" t="s">
        <v>134</v>
      </c>
      <c r="C1" s="372"/>
      <c r="D1" s="372"/>
      <c r="E1" s="372"/>
      <c r="F1" s="8" t="s">
        <v>1783</v>
      </c>
      <c r="G1" s="8" t="s">
        <v>155</v>
      </c>
      <c r="H1" s="1"/>
      <c r="I1" s="60"/>
    </row>
    <row r="2" spans="1:13">
      <c r="B2" s="390" t="s">
        <v>109</v>
      </c>
      <c r="C2" s="390"/>
      <c r="D2" s="390"/>
      <c r="E2" s="390"/>
      <c r="F2" s="8" t="s">
        <v>1784</v>
      </c>
      <c r="G2" s="8" t="s">
        <v>172</v>
      </c>
      <c r="H2" s="1"/>
      <c r="I2" s="96" t="s">
        <v>165</v>
      </c>
    </row>
    <row r="3" spans="1:13" ht="12.75" customHeight="1">
      <c r="B3" s="372" t="s">
        <v>1812</v>
      </c>
      <c r="C3" s="372"/>
      <c r="D3" s="372"/>
      <c r="E3" s="372"/>
      <c r="F3" s="8" t="s">
        <v>1785</v>
      </c>
      <c r="G3" s="8" t="s">
        <v>1659</v>
      </c>
      <c r="H3" s="1"/>
    </row>
    <row r="4" spans="1:13">
      <c r="B4" s="390"/>
      <c r="C4" s="390"/>
      <c r="D4" s="390"/>
      <c r="F4" s="8" t="s">
        <v>1786</v>
      </c>
      <c r="G4" s="8" t="s">
        <v>1818</v>
      </c>
      <c r="H4" s="1"/>
    </row>
    <row r="5" spans="1:13" s="1" customFormat="1" ht="12.75" customHeight="1">
      <c r="B5" s="373" t="s">
        <v>1666</v>
      </c>
      <c r="C5" s="374"/>
      <c r="D5" s="374"/>
      <c r="E5" s="374"/>
      <c r="G5" s="8"/>
      <c r="K5" s="45"/>
      <c r="L5" s="45"/>
      <c r="M5" s="45"/>
    </row>
    <row r="6" spans="1:13" s="14" customFormat="1">
      <c r="A6" s="10" t="s">
        <v>116</v>
      </c>
      <c r="B6" s="367" t="s">
        <v>2</v>
      </c>
      <c r="C6" s="185" t="s">
        <v>1667</v>
      </c>
      <c r="D6" s="11" t="s">
        <v>1668</v>
      </c>
      <c r="E6" s="179" t="s">
        <v>117</v>
      </c>
      <c r="F6" s="383" t="s">
        <v>1581</v>
      </c>
      <c r="G6" s="384"/>
      <c r="H6" s="180" t="s">
        <v>118</v>
      </c>
      <c r="I6" s="12" t="s">
        <v>119</v>
      </c>
      <c r="J6" s="13" t="s">
        <v>120</v>
      </c>
      <c r="K6" s="152" t="s">
        <v>117</v>
      </c>
      <c r="L6" s="153" t="s">
        <v>121</v>
      </c>
      <c r="M6" s="153" t="s">
        <v>121</v>
      </c>
    </row>
    <row r="7" spans="1:13" s="14" customFormat="1">
      <c r="A7" s="15" t="s">
        <v>2</v>
      </c>
      <c r="B7" s="368"/>
      <c r="C7" s="186" t="s">
        <v>3</v>
      </c>
      <c r="D7" s="16" t="s">
        <v>4</v>
      </c>
      <c r="E7" s="17" t="s">
        <v>1669</v>
      </c>
      <c r="F7" s="385" t="s">
        <v>155</v>
      </c>
      <c r="G7" s="386"/>
      <c r="H7" s="182" t="s">
        <v>122</v>
      </c>
      <c r="I7" s="18" t="s">
        <v>1813</v>
      </c>
      <c r="J7" s="19" t="s">
        <v>1814</v>
      </c>
      <c r="K7" s="154" t="s">
        <v>120</v>
      </c>
      <c r="L7" s="155" t="s">
        <v>123</v>
      </c>
      <c r="M7" s="155" t="s">
        <v>124</v>
      </c>
    </row>
    <row r="8" spans="1:13" s="14" customFormat="1">
      <c r="A8" s="15"/>
      <c r="B8" s="368"/>
      <c r="C8" s="187" t="s">
        <v>1670</v>
      </c>
      <c r="D8" s="118" t="s">
        <v>1770</v>
      </c>
      <c r="E8" s="181" t="s">
        <v>1671</v>
      </c>
      <c r="F8" s="67" t="s">
        <v>146</v>
      </c>
      <c r="G8" s="67" t="s">
        <v>145</v>
      </c>
      <c r="H8" s="182">
        <v>2563</v>
      </c>
      <c r="I8" s="20"/>
      <c r="J8" s="19"/>
      <c r="K8" s="154"/>
      <c r="L8" s="155" t="s">
        <v>125</v>
      </c>
      <c r="M8" s="155" t="s">
        <v>125</v>
      </c>
    </row>
    <row r="9" spans="1:13" s="14" customFormat="1">
      <c r="A9" s="21"/>
      <c r="B9" s="369"/>
      <c r="C9" s="22" t="s">
        <v>126</v>
      </c>
      <c r="D9" s="22" t="s">
        <v>127</v>
      </c>
      <c r="E9" s="24" t="s">
        <v>128</v>
      </c>
      <c r="F9" s="46" t="s">
        <v>147</v>
      </c>
      <c r="G9" s="46" t="s">
        <v>147</v>
      </c>
      <c r="H9" s="23"/>
      <c r="I9" s="24" t="s">
        <v>129</v>
      </c>
      <c r="J9" s="25" t="s">
        <v>130</v>
      </c>
      <c r="K9" s="156" t="s">
        <v>131</v>
      </c>
      <c r="L9" s="157" t="s">
        <v>132</v>
      </c>
      <c r="M9" s="157" t="s">
        <v>133</v>
      </c>
    </row>
    <row r="10" spans="1:13" s="1" customFormat="1">
      <c r="A10" s="377" t="s">
        <v>5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9"/>
    </row>
    <row r="11" spans="1:13">
      <c r="A11" s="2" t="s">
        <v>6</v>
      </c>
      <c r="B11" s="57" t="s">
        <v>7</v>
      </c>
      <c r="C11" s="3">
        <v>56548427.010000013</v>
      </c>
      <c r="D11" s="3">
        <v>53930053.060000002</v>
      </c>
      <c r="E11" s="26">
        <f>D11-C11</f>
        <v>-2618373.9500000104</v>
      </c>
      <c r="F11" s="26">
        <v>55090367.928141743</v>
      </c>
      <c r="G11" s="347">
        <v>13004130.880836744</v>
      </c>
      <c r="H11" s="47">
        <v>0</v>
      </c>
      <c r="I11" s="350">
        <f>(D11/12)*11</f>
        <v>49435881.971666671</v>
      </c>
      <c r="J11" s="27">
        <f>'ผลการดำเนินงาน Planfin 63'!E6</f>
        <v>53354649.370000005</v>
      </c>
      <c r="K11" s="158">
        <f>J11-I11</f>
        <v>3918767.3983333334</v>
      </c>
      <c r="L11" s="158">
        <f>(J11*100)/I11-100</f>
        <v>7.9269697273314677</v>
      </c>
      <c r="M11" s="158">
        <f>(J11*100)/D11</f>
        <v>98.933055583387173</v>
      </c>
    </row>
    <row r="12" spans="1:13">
      <c r="A12" s="2" t="s">
        <v>8</v>
      </c>
      <c r="B12" s="57" t="s">
        <v>9</v>
      </c>
      <c r="C12" s="3">
        <v>561300</v>
      </c>
      <c r="D12" s="3">
        <v>450000</v>
      </c>
      <c r="E12" s="26">
        <f t="shared" ref="E12:E22" si="0">D12-C12</f>
        <v>-111300</v>
      </c>
      <c r="F12" s="26">
        <v>196218.66165289254</v>
      </c>
      <c r="G12" s="347">
        <v>139955.19459213293</v>
      </c>
      <c r="H12" s="47">
        <v>3</v>
      </c>
      <c r="I12" s="350">
        <f t="shared" ref="I12:I22" si="1">(D12/12)*11</f>
        <v>412500</v>
      </c>
      <c r="J12" s="27">
        <f>'ผลการดำเนินงาน Planfin 63'!E7</f>
        <v>401350</v>
      </c>
      <c r="K12" s="158">
        <f>J12-I12</f>
        <v>-11150</v>
      </c>
      <c r="L12" s="158">
        <f t="shared" ref="L12:L22" si="2">(J12*100)/I12-100</f>
        <v>-2.7030303030303031</v>
      </c>
      <c r="M12" s="158">
        <f t="shared" ref="M12:M22" si="3">(J12*100)/D12</f>
        <v>89.188888888888883</v>
      </c>
    </row>
    <row r="13" spans="1:13">
      <c r="A13" s="2" t="s">
        <v>10</v>
      </c>
      <c r="B13" s="57" t="s">
        <v>11</v>
      </c>
      <c r="C13" s="3">
        <v>10274</v>
      </c>
      <c r="D13" s="3">
        <v>13000</v>
      </c>
      <c r="E13" s="26">
        <f t="shared" si="0"/>
        <v>2726</v>
      </c>
      <c r="F13" s="26">
        <v>94117.599297520632</v>
      </c>
      <c r="G13" s="347">
        <v>162181.87026989844</v>
      </c>
      <c r="H13" s="47">
        <v>0</v>
      </c>
      <c r="I13" s="350">
        <f t="shared" si="1"/>
        <v>11916.666666666666</v>
      </c>
      <c r="J13" s="27">
        <f>'ผลการดำเนินงาน Planfin 63'!E8</f>
        <v>6446</v>
      </c>
      <c r="K13" s="158">
        <f t="shared" ref="K13:K23" si="4">J13-I13</f>
        <v>-5470.6666666666661</v>
      </c>
      <c r="L13" s="158">
        <f t="shared" si="2"/>
        <v>-45.907692307692308</v>
      </c>
      <c r="M13" s="158">
        <f t="shared" si="3"/>
        <v>49.584615384615383</v>
      </c>
    </row>
    <row r="14" spans="1:13">
      <c r="A14" s="2" t="s">
        <v>12</v>
      </c>
      <c r="B14" s="57" t="s">
        <v>13</v>
      </c>
      <c r="C14" s="3">
        <v>390555.29</v>
      </c>
      <c r="D14" s="3">
        <v>383337.3</v>
      </c>
      <c r="E14" s="26">
        <f t="shared" si="0"/>
        <v>-7217.9899999999907</v>
      </c>
      <c r="F14" s="26">
        <v>1211650.9209917358</v>
      </c>
      <c r="G14" s="347">
        <v>944753.05947997363</v>
      </c>
      <c r="H14" s="47">
        <v>0</v>
      </c>
      <c r="I14" s="350">
        <f t="shared" si="1"/>
        <v>351392.52499999997</v>
      </c>
      <c r="J14" s="27">
        <f>'ผลการดำเนินงาน Planfin 63'!E9</f>
        <v>306852.26</v>
      </c>
      <c r="K14" s="158">
        <f t="shared" si="4"/>
        <v>-44540.264999999956</v>
      </c>
      <c r="L14" s="158">
        <f t="shared" si="2"/>
        <v>-12.675359272369263</v>
      </c>
      <c r="M14" s="158">
        <f t="shared" si="3"/>
        <v>80.047587333661511</v>
      </c>
    </row>
    <row r="15" spans="1:13">
      <c r="A15" s="2" t="s">
        <v>14</v>
      </c>
      <c r="B15" s="57" t="s">
        <v>15</v>
      </c>
      <c r="C15" s="3">
        <v>4287001.1400000006</v>
      </c>
      <c r="D15" s="3">
        <v>4328736.05</v>
      </c>
      <c r="E15" s="26">
        <f t="shared" si="0"/>
        <v>41734.909999999218</v>
      </c>
      <c r="F15" s="26">
        <v>7801530.9207438007</v>
      </c>
      <c r="G15" s="347">
        <v>5883725.1744828187</v>
      </c>
      <c r="H15" s="47">
        <v>0</v>
      </c>
      <c r="I15" s="350">
        <f t="shared" si="1"/>
        <v>3968008.0458333334</v>
      </c>
      <c r="J15" s="27">
        <f>'ผลการดำเนินงาน Planfin 63'!E10</f>
        <v>3870430.72</v>
      </c>
      <c r="K15" s="158">
        <f t="shared" si="4"/>
        <v>-97577.325833333191</v>
      </c>
      <c r="L15" s="158">
        <f t="shared" si="2"/>
        <v>-2.459101007514235</v>
      </c>
      <c r="M15" s="158">
        <f t="shared" si="3"/>
        <v>89.41249074311196</v>
      </c>
    </row>
    <row r="16" spans="1:13">
      <c r="A16" s="2" t="s">
        <v>16</v>
      </c>
      <c r="B16" s="57" t="s">
        <v>17</v>
      </c>
      <c r="C16" s="3">
        <v>1355992.66</v>
      </c>
      <c r="D16" s="3">
        <v>1480548</v>
      </c>
      <c r="E16" s="26">
        <f t="shared" si="0"/>
        <v>124555.34000000008</v>
      </c>
      <c r="F16" s="26">
        <v>2389926.2218181817</v>
      </c>
      <c r="G16" s="347">
        <v>2395607.798115537</v>
      </c>
      <c r="H16" s="47">
        <v>0</v>
      </c>
      <c r="I16" s="350">
        <f t="shared" si="1"/>
        <v>1357169</v>
      </c>
      <c r="J16" s="27">
        <f>'ผลการดำเนินงาน Planfin 63'!E11</f>
        <v>1228477.02</v>
      </c>
      <c r="K16" s="158">
        <f t="shared" si="4"/>
        <v>-128691.97999999998</v>
      </c>
      <c r="L16" s="158">
        <f t="shared" si="2"/>
        <v>-9.4823842867026826</v>
      </c>
      <c r="M16" s="158">
        <f t="shared" si="3"/>
        <v>82.974481070522543</v>
      </c>
    </row>
    <row r="17" spans="1:13">
      <c r="A17" s="2" t="s">
        <v>18</v>
      </c>
      <c r="B17" s="57" t="s">
        <v>19</v>
      </c>
      <c r="C17" s="3">
        <v>752414</v>
      </c>
      <c r="D17" s="3">
        <v>644814</v>
      </c>
      <c r="E17" s="26">
        <f t="shared" si="0"/>
        <v>-107600</v>
      </c>
      <c r="F17" s="26">
        <v>541630.08743801666</v>
      </c>
      <c r="G17" s="347">
        <v>1113578.4599029464</v>
      </c>
      <c r="H17" s="47">
        <v>1</v>
      </c>
      <c r="I17" s="350">
        <f t="shared" si="1"/>
        <v>591079.5</v>
      </c>
      <c r="J17" s="27">
        <f>'ผลการดำเนินงาน Planfin 63'!E12</f>
        <v>411278</v>
      </c>
      <c r="K17" s="158">
        <f t="shared" si="4"/>
        <v>-179801.5</v>
      </c>
      <c r="L17" s="158">
        <f t="shared" si="2"/>
        <v>-30.419173732129096</v>
      </c>
      <c r="M17" s="158">
        <f t="shared" si="3"/>
        <v>63.782424078881661</v>
      </c>
    </row>
    <row r="18" spans="1:13">
      <c r="A18" s="2" t="s">
        <v>20</v>
      </c>
      <c r="B18" s="57" t="s">
        <v>21</v>
      </c>
      <c r="C18" s="3">
        <v>8438850.5800000001</v>
      </c>
      <c r="D18" s="3">
        <v>8477444</v>
      </c>
      <c r="E18" s="26">
        <f t="shared" si="0"/>
        <v>38593.419999999925</v>
      </c>
      <c r="F18" s="26">
        <v>6982763.8549999977</v>
      </c>
      <c r="G18" s="347">
        <v>6067372.420841462</v>
      </c>
      <c r="H18" s="47">
        <v>1</v>
      </c>
      <c r="I18" s="350">
        <f t="shared" si="1"/>
        <v>7770990.333333333</v>
      </c>
      <c r="J18" s="27">
        <f>'ผลการดำเนินงาน Planfin 63'!E13</f>
        <v>8196642.75</v>
      </c>
      <c r="K18" s="158">
        <f t="shared" si="4"/>
        <v>425652.41666666698</v>
      </c>
      <c r="L18" s="158">
        <f t="shared" si="2"/>
        <v>5.4774539461315328</v>
      </c>
      <c r="M18" s="158">
        <f t="shared" si="3"/>
        <v>96.687666117287236</v>
      </c>
    </row>
    <row r="19" spans="1:13">
      <c r="A19" s="2" t="s">
        <v>22</v>
      </c>
      <c r="B19" s="57" t="s">
        <v>23</v>
      </c>
      <c r="C19" s="3">
        <v>27866238.390000001</v>
      </c>
      <c r="D19" s="3">
        <v>28674359.300000001</v>
      </c>
      <c r="E19" s="26">
        <f t="shared" si="0"/>
        <v>808120.91000000015</v>
      </c>
      <c r="F19" s="26">
        <v>39812919.739008263</v>
      </c>
      <c r="G19" s="347">
        <v>10642063.545296295</v>
      </c>
      <c r="H19" s="47">
        <v>0</v>
      </c>
      <c r="I19" s="350">
        <f t="shared" si="1"/>
        <v>26284829.358333334</v>
      </c>
      <c r="J19" s="27">
        <f>'ผลการดำเนินงาน Planfin 63'!E14</f>
        <v>24830523.719999999</v>
      </c>
      <c r="K19" s="158">
        <f t="shared" si="4"/>
        <v>-1454305.6383333355</v>
      </c>
      <c r="L19" s="158">
        <f t="shared" si="2"/>
        <v>-5.5328707617128288</v>
      </c>
      <c r="M19" s="158">
        <f t="shared" si="3"/>
        <v>86.594868468429908</v>
      </c>
    </row>
    <row r="20" spans="1:13">
      <c r="A20" s="2" t="s">
        <v>24</v>
      </c>
      <c r="B20" s="57" t="s">
        <v>25</v>
      </c>
      <c r="C20" s="3">
        <v>8306072.9100000001</v>
      </c>
      <c r="D20" s="3">
        <v>6627607.7999999998</v>
      </c>
      <c r="E20" s="26">
        <f t="shared" si="0"/>
        <v>-1678465.1100000003</v>
      </c>
      <c r="F20" s="26">
        <v>8899687.4920413215</v>
      </c>
      <c r="G20" s="347">
        <v>3858190.5818685293</v>
      </c>
      <c r="H20" s="47">
        <v>0</v>
      </c>
      <c r="I20" s="350">
        <f t="shared" si="1"/>
        <v>6075307.1500000004</v>
      </c>
      <c r="J20" s="27">
        <f>'ผลการดำเนินงาน Planfin 63'!E15</f>
        <v>6400791.9500000002</v>
      </c>
      <c r="K20" s="158">
        <f t="shared" si="4"/>
        <v>325484.79999999981</v>
      </c>
      <c r="L20" s="158">
        <f t="shared" si="2"/>
        <v>5.3575036119778616</v>
      </c>
      <c r="M20" s="158">
        <f t="shared" si="3"/>
        <v>96.577711644313055</v>
      </c>
    </row>
    <row r="21" spans="1:13" s="8" customFormat="1">
      <c r="A21" s="174" t="s">
        <v>1652</v>
      </c>
      <c r="B21" s="175" t="s">
        <v>1653</v>
      </c>
      <c r="C21" s="3">
        <v>0</v>
      </c>
      <c r="D21" s="3">
        <v>0</v>
      </c>
      <c r="E21" s="26">
        <f t="shared" si="0"/>
        <v>0</v>
      </c>
      <c r="F21" s="26">
        <v>428128.76666666666</v>
      </c>
      <c r="G21" s="347">
        <v>414400.81515905185</v>
      </c>
      <c r="H21" s="47">
        <v>0</v>
      </c>
      <c r="I21" s="350">
        <f t="shared" si="1"/>
        <v>0</v>
      </c>
      <c r="J21" s="27">
        <f>'ผลการดำเนินงาน Planfin 63'!E16</f>
        <v>0</v>
      </c>
      <c r="K21" s="158">
        <f t="shared" si="4"/>
        <v>0</v>
      </c>
      <c r="L21" s="158" t="e">
        <f t="shared" si="2"/>
        <v>#DIV/0!</v>
      </c>
      <c r="M21" s="158" t="e">
        <f t="shared" si="3"/>
        <v>#DIV/0!</v>
      </c>
    </row>
    <row r="22" spans="1:13">
      <c r="A22" s="2" t="s">
        <v>26</v>
      </c>
      <c r="B22" s="57" t="s">
        <v>27</v>
      </c>
      <c r="C22" s="3">
        <v>3655786</v>
      </c>
      <c r="D22" s="3">
        <v>2980000</v>
      </c>
      <c r="E22" s="26">
        <f t="shared" si="0"/>
        <v>-675786</v>
      </c>
      <c r="F22" s="26">
        <v>4402627.4239669424</v>
      </c>
      <c r="G22" s="347">
        <v>6372211.2642878396</v>
      </c>
      <c r="H22" s="47">
        <v>0</v>
      </c>
      <c r="I22" s="350">
        <f t="shared" si="1"/>
        <v>2731666.666666667</v>
      </c>
      <c r="J22" s="27">
        <f>'ผลการดำเนินงาน Planfin 63'!E17</f>
        <v>0</v>
      </c>
      <c r="K22" s="158">
        <f>J22-I22</f>
        <v>-2731666.666666667</v>
      </c>
      <c r="L22" s="158">
        <f t="shared" si="2"/>
        <v>-100</v>
      </c>
      <c r="M22" s="158">
        <f t="shared" si="3"/>
        <v>0</v>
      </c>
    </row>
    <row r="23" spans="1:13">
      <c r="A23" s="86" t="s">
        <v>28</v>
      </c>
      <c r="B23" s="58" t="s">
        <v>29</v>
      </c>
      <c r="C23" s="5">
        <f>SUM(C11:C22)</f>
        <v>112172911.98</v>
      </c>
      <c r="D23" s="5">
        <f>SUM(D11:D22)</f>
        <v>107989899.50999999</v>
      </c>
      <c r="E23" s="28">
        <f>D23-C23</f>
        <v>-4183012.4700000137</v>
      </c>
      <c r="F23" s="28">
        <v>127851569.61676708</v>
      </c>
      <c r="G23" s="348">
        <v>50998171.065133229</v>
      </c>
      <c r="H23" s="48">
        <v>0</v>
      </c>
      <c r="I23" s="5">
        <f>SUM(I11:I22)</f>
        <v>98990741.217500016</v>
      </c>
      <c r="J23" s="31">
        <f>'ผลการดำเนินงาน Planfin 63'!E18</f>
        <v>99007441.790000007</v>
      </c>
      <c r="K23" s="29">
        <f t="shared" si="4"/>
        <v>16700.572499990463</v>
      </c>
      <c r="L23" s="29">
        <f>(J23*100)/I23-100</f>
        <v>1.6870842964280541E-2</v>
      </c>
      <c r="M23" s="29">
        <f>(J23*100)/D23</f>
        <v>91.682131606050618</v>
      </c>
    </row>
    <row r="24" spans="1:13" s="8" customFormat="1">
      <c r="A24" s="81" t="s">
        <v>1573</v>
      </c>
      <c r="B24" s="76" t="s">
        <v>150</v>
      </c>
      <c r="C24" s="77">
        <f>C23-C22</f>
        <v>108517125.98</v>
      </c>
      <c r="D24" s="77">
        <f>D23-D22</f>
        <v>105009899.50999999</v>
      </c>
      <c r="E24" s="78">
        <f>D24-C24</f>
        <v>-3507226.4700000137</v>
      </c>
      <c r="F24" s="78"/>
      <c r="G24" s="349"/>
      <c r="H24" s="79"/>
      <c r="I24" s="77">
        <f>I23-I22</f>
        <v>96259074.550833344</v>
      </c>
      <c r="J24" s="80">
        <f>'ผลการดำเนินงาน Planfin 63'!E19</f>
        <v>99007441.790000007</v>
      </c>
      <c r="K24" s="159">
        <f>J24-I24</f>
        <v>2748367.2391666621</v>
      </c>
      <c r="L24" s="159">
        <f>(J24*100)/I24-100</f>
        <v>2.8551772931447346</v>
      </c>
      <c r="M24" s="159">
        <f>(J24*100)/D24</f>
        <v>94.283912518716022</v>
      </c>
    </row>
    <row r="25" spans="1:13" s="1" customFormat="1" ht="25.5">
      <c r="A25" s="218"/>
      <c r="B25" s="219" t="s">
        <v>1754</v>
      </c>
      <c r="C25" s="220">
        <f>C24-C21</f>
        <v>108517125.98</v>
      </c>
      <c r="D25" s="220">
        <f>D24-D21</f>
        <v>105009899.50999999</v>
      </c>
      <c r="E25" s="221">
        <f>D25-C25</f>
        <v>-3507226.4700000137</v>
      </c>
      <c r="F25" s="220"/>
      <c r="G25" s="222"/>
      <c r="H25" s="223"/>
      <c r="I25" s="220">
        <f>I24-I21</f>
        <v>96259074.550833344</v>
      </c>
      <c r="J25" s="220">
        <f>J24-J21</f>
        <v>99007441.790000007</v>
      </c>
      <c r="K25" s="220">
        <f>K24-K21</f>
        <v>2748367.2391666621</v>
      </c>
      <c r="L25" s="224">
        <f>(J25*100)/I25-100</f>
        <v>2.8551772931447346</v>
      </c>
      <c r="M25" s="224">
        <f>(J25*100)/D25</f>
        <v>94.283912518716022</v>
      </c>
    </row>
    <row r="26" spans="1:13" s="1" customFormat="1">
      <c r="A26" s="377" t="s">
        <v>30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9"/>
    </row>
    <row r="27" spans="1:13">
      <c r="A27" s="2" t="s">
        <v>31</v>
      </c>
      <c r="B27" s="57" t="s">
        <v>32</v>
      </c>
      <c r="C27" s="3">
        <v>7740512.6600000001</v>
      </c>
      <c r="D27" s="3">
        <v>8347541.2999999998</v>
      </c>
      <c r="E27" s="26">
        <f t="shared" ref="E27:E42" si="5">D27-C27</f>
        <v>607028.63999999966</v>
      </c>
      <c r="F27" s="26">
        <v>11512612.321570253</v>
      </c>
      <c r="G27" s="347">
        <v>4297011.5599770034</v>
      </c>
      <c r="H27" s="47">
        <v>0</v>
      </c>
      <c r="I27" s="350">
        <f>(D27/12)*11</f>
        <v>7651912.8583333334</v>
      </c>
      <c r="J27" s="27">
        <f>'ผลการดำเนินงาน Planfin 63'!E21</f>
        <v>7965280.5999999996</v>
      </c>
      <c r="K27" s="158">
        <f t="shared" ref="K27:K41" si="6">J27-I27</f>
        <v>313367.74166666623</v>
      </c>
      <c r="L27" s="158">
        <f t="shared" ref="L27:L43" si="7">(J27*100)/I27-100</f>
        <v>4.0952863351729434</v>
      </c>
      <c r="M27" s="158">
        <f t="shared" ref="M27:M43" si="8">(J27*100)/D27</f>
        <v>95.420679140575203</v>
      </c>
    </row>
    <row r="28" spans="1:13">
      <c r="A28" s="2" t="s">
        <v>33</v>
      </c>
      <c r="B28" s="57" t="s">
        <v>34</v>
      </c>
      <c r="C28" s="3">
        <v>2374550.29</v>
      </c>
      <c r="D28" s="3">
        <v>3780558.33</v>
      </c>
      <c r="E28" s="26">
        <f t="shared" si="5"/>
        <v>1406008.04</v>
      </c>
      <c r="F28" s="26">
        <v>3108021.525372724</v>
      </c>
      <c r="G28" s="347">
        <v>1490046.9249988487</v>
      </c>
      <c r="H28" s="47">
        <v>1</v>
      </c>
      <c r="I28" s="350">
        <f t="shared" ref="I28:I41" si="9">(D28/12)*11</f>
        <v>3465511.8025000002</v>
      </c>
      <c r="J28" s="27">
        <f>'ผลการดำเนินงาน Planfin 63'!E22</f>
        <v>3060037.13</v>
      </c>
      <c r="K28" s="158">
        <f t="shared" si="6"/>
        <v>-405474.67250000034</v>
      </c>
      <c r="L28" s="158">
        <f t="shared" si="7"/>
        <v>-11.700282544341448</v>
      </c>
      <c r="M28" s="158">
        <f t="shared" si="8"/>
        <v>80.941407667687002</v>
      </c>
    </row>
    <row r="29" spans="1:13">
      <c r="A29" s="2" t="s">
        <v>35</v>
      </c>
      <c r="B29" s="57" t="s">
        <v>36</v>
      </c>
      <c r="C29" s="3">
        <v>564872.15</v>
      </c>
      <c r="D29" s="3">
        <v>519973.37</v>
      </c>
      <c r="E29" s="26">
        <f t="shared" si="5"/>
        <v>-44898.780000000028</v>
      </c>
      <c r="F29" s="26">
        <v>575114.58987603313</v>
      </c>
      <c r="G29" s="347">
        <v>318020.99299464806</v>
      </c>
      <c r="H29" s="47">
        <v>0</v>
      </c>
      <c r="I29" s="350">
        <f t="shared" si="9"/>
        <v>476642.25583333336</v>
      </c>
      <c r="J29" s="27">
        <f>'ผลการดำเนินงาน Planfin 63'!E23</f>
        <v>341158.37</v>
      </c>
      <c r="K29" s="158">
        <f t="shared" si="6"/>
        <v>-135483.88583333336</v>
      </c>
      <c r="L29" s="158">
        <f t="shared" si="7"/>
        <v>-28.424648502147861</v>
      </c>
      <c r="M29" s="158">
        <f t="shared" si="8"/>
        <v>65.610738873031138</v>
      </c>
    </row>
    <row r="30" spans="1:13">
      <c r="A30" s="2" t="s">
        <v>37</v>
      </c>
      <c r="B30" s="57" t="s">
        <v>38</v>
      </c>
      <c r="C30" s="3">
        <v>767784.61</v>
      </c>
      <c r="D30" s="3">
        <v>1581328.2</v>
      </c>
      <c r="E30" s="26">
        <f t="shared" si="5"/>
        <v>813543.59</v>
      </c>
      <c r="F30" s="26">
        <v>4017169.7271900824</v>
      </c>
      <c r="G30" s="347">
        <v>1789886.7252389649</v>
      </c>
      <c r="H30" s="47">
        <v>0</v>
      </c>
      <c r="I30" s="350">
        <f t="shared" si="9"/>
        <v>1449550.85</v>
      </c>
      <c r="J30" s="27">
        <f>'ผลการดำเนินงาน Planfin 63'!E24</f>
        <v>888146.03</v>
      </c>
      <c r="K30" s="158">
        <f t="shared" si="6"/>
        <v>-561404.82000000007</v>
      </c>
      <c r="L30" s="158">
        <f t="shared" si="7"/>
        <v>-38.729570611475964</v>
      </c>
      <c r="M30" s="158">
        <f t="shared" si="8"/>
        <v>56.164560272813702</v>
      </c>
    </row>
    <row r="31" spans="1:13">
      <c r="A31" s="2" t="s">
        <v>39</v>
      </c>
      <c r="B31" s="57" t="s">
        <v>40</v>
      </c>
      <c r="C31" s="3">
        <v>27866238.390000001</v>
      </c>
      <c r="D31" s="3">
        <v>28674359.300000001</v>
      </c>
      <c r="E31" s="26">
        <f t="shared" si="5"/>
        <v>808120.91000000015</v>
      </c>
      <c r="F31" s="26">
        <v>39604684.373842977</v>
      </c>
      <c r="G31" s="347">
        <v>10319256.520349238</v>
      </c>
      <c r="H31" s="47">
        <v>0</v>
      </c>
      <c r="I31" s="350">
        <f t="shared" si="9"/>
        <v>26284829.358333334</v>
      </c>
      <c r="J31" s="27">
        <f>'ผลการดำเนินงาน Planfin 63'!E25</f>
        <v>24835023.720000003</v>
      </c>
      <c r="K31" s="158">
        <f t="shared" si="6"/>
        <v>-1449805.6383333318</v>
      </c>
      <c r="L31" s="158">
        <f t="shared" si="7"/>
        <v>-5.515750620133602</v>
      </c>
      <c r="M31" s="158">
        <f t="shared" si="8"/>
        <v>86.610561931544197</v>
      </c>
    </row>
    <row r="32" spans="1:13">
      <c r="A32" s="2" t="s">
        <v>41</v>
      </c>
      <c r="B32" s="57" t="s">
        <v>42</v>
      </c>
      <c r="C32" s="3">
        <v>9099298</v>
      </c>
      <c r="D32" s="3">
        <v>9873120</v>
      </c>
      <c r="E32" s="26">
        <f t="shared" si="5"/>
        <v>773822</v>
      </c>
      <c r="F32" s="26">
        <v>11351502.087768594</v>
      </c>
      <c r="G32" s="347">
        <v>3382758.7020859085</v>
      </c>
      <c r="H32" s="47">
        <v>0</v>
      </c>
      <c r="I32" s="350">
        <f t="shared" si="9"/>
        <v>9050360</v>
      </c>
      <c r="J32" s="27">
        <f>'ผลการดำเนินงาน Planfin 63'!E26</f>
        <v>8945210</v>
      </c>
      <c r="K32" s="158">
        <f t="shared" si="6"/>
        <v>-105150</v>
      </c>
      <c r="L32" s="158">
        <f t="shared" si="7"/>
        <v>-1.1618322365077205</v>
      </c>
      <c r="M32" s="158">
        <f t="shared" si="8"/>
        <v>90.601653783201257</v>
      </c>
    </row>
    <row r="33" spans="1:13">
      <c r="A33" s="2" t="s">
        <v>43</v>
      </c>
      <c r="B33" s="57" t="s">
        <v>44</v>
      </c>
      <c r="C33" s="3">
        <v>16676880</v>
      </c>
      <c r="D33" s="3">
        <v>17579640</v>
      </c>
      <c r="E33" s="26">
        <f t="shared" si="5"/>
        <v>902760</v>
      </c>
      <c r="F33" s="26">
        <v>19484720.583677687</v>
      </c>
      <c r="G33" s="347">
        <v>5103158.8595148642</v>
      </c>
      <c r="H33" s="47">
        <v>0</v>
      </c>
      <c r="I33" s="350">
        <f t="shared" si="9"/>
        <v>16114670</v>
      </c>
      <c r="J33" s="27">
        <f>'ผลการดำเนินงาน Planfin 63'!E27</f>
        <v>15137611.5</v>
      </c>
      <c r="K33" s="158">
        <f t="shared" si="6"/>
        <v>-977058.5</v>
      </c>
      <c r="L33" s="158">
        <f t="shared" si="7"/>
        <v>-6.0631617029700209</v>
      </c>
      <c r="M33" s="158">
        <f t="shared" si="8"/>
        <v>86.108768438944139</v>
      </c>
    </row>
    <row r="34" spans="1:13">
      <c r="A34" s="2" t="s">
        <v>45</v>
      </c>
      <c r="B34" s="57" t="s">
        <v>46</v>
      </c>
      <c r="C34" s="3">
        <v>1950666.06</v>
      </c>
      <c r="D34" s="3">
        <v>2174258.4</v>
      </c>
      <c r="E34" s="26">
        <f t="shared" si="5"/>
        <v>223592.33999999985</v>
      </c>
      <c r="F34" s="26">
        <v>2803807.0309090922</v>
      </c>
      <c r="G34" s="347">
        <v>814039.36220156972</v>
      </c>
      <c r="H34" s="47">
        <v>0</v>
      </c>
      <c r="I34" s="350">
        <f t="shared" si="9"/>
        <v>1993070.1999999997</v>
      </c>
      <c r="J34" s="27">
        <f>'ผลการดำเนินงาน Planfin 63'!E28</f>
        <v>1564872.19</v>
      </c>
      <c r="K34" s="158">
        <f t="shared" si="6"/>
        <v>-428198.00999999978</v>
      </c>
      <c r="L34" s="158">
        <f t="shared" si="7"/>
        <v>-21.484341595193172</v>
      </c>
      <c r="M34" s="158">
        <f t="shared" si="8"/>
        <v>71.972686871072924</v>
      </c>
    </row>
    <row r="35" spans="1:13">
      <c r="A35" s="2" t="s">
        <v>47</v>
      </c>
      <c r="B35" s="57" t="s">
        <v>48</v>
      </c>
      <c r="C35" s="3">
        <v>2694526.23</v>
      </c>
      <c r="D35" s="3">
        <v>3688065.48</v>
      </c>
      <c r="E35" s="26">
        <f t="shared" si="5"/>
        <v>993539.25</v>
      </c>
      <c r="F35" s="26">
        <v>6011048.1377685945</v>
      </c>
      <c r="G35" s="347">
        <v>5262141.9525103513</v>
      </c>
      <c r="H35" s="47">
        <v>0</v>
      </c>
      <c r="I35" s="350">
        <f t="shared" si="9"/>
        <v>3380726.69</v>
      </c>
      <c r="J35" s="27">
        <f>'ผลการดำเนินงาน Planfin 63'!E29</f>
        <v>3163463.0799999996</v>
      </c>
      <c r="K35" s="158">
        <f t="shared" si="6"/>
        <v>-217263.61000000034</v>
      </c>
      <c r="L35" s="158">
        <f t="shared" si="7"/>
        <v>-6.4265357694442997</v>
      </c>
      <c r="M35" s="158">
        <f t="shared" si="8"/>
        <v>85.775675544676048</v>
      </c>
    </row>
    <row r="36" spans="1:13">
      <c r="A36" s="2" t="s">
        <v>49</v>
      </c>
      <c r="B36" s="57" t="s">
        <v>50</v>
      </c>
      <c r="C36" s="3">
        <v>2080536.94</v>
      </c>
      <c r="D36" s="3">
        <v>2069284.5</v>
      </c>
      <c r="E36" s="26">
        <f t="shared" si="5"/>
        <v>-11252.439999999944</v>
      </c>
      <c r="F36" s="26">
        <v>2841634.6007024786</v>
      </c>
      <c r="G36" s="347">
        <v>813049.26575332298</v>
      </c>
      <c r="H36" s="47">
        <v>0</v>
      </c>
      <c r="I36" s="350">
        <f t="shared" si="9"/>
        <v>1896844.125</v>
      </c>
      <c r="J36" s="27">
        <f>'ผลการดำเนินงาน Planfin 63'!E30</f>
        <v>1934942.45</v>
      </c>
      <c r="K36" s="158">
        <f t="shared" si="6"/>
        <v>38098.324999999953</v>
      </c>
      <c r="L36" s="158">
        <f t="shared" si="7"/>
        <v>2.0085111105268112</v>
      </c>
      <c r="M36" s="158">
        <f t="shared" si="8"/>
        <v>93.507801851316245</v>
      </c>
    </row>
    <row r="37" spans="1:13">
      <c r="A37" s="2" t="s">
        <v>51</v>
      </c>
      <c r="B37" s="57" t="s">
        <v>52</v>
      </c>
      <c r="C37" s="3">
        <v>2843142.29</v>
      </c>
      <c r="D37" s="3">
        <v>5443285.9000000004</v>
      </c>
      <c r="E37" s="26">
        <f t="shared" si="5"/>
        <v>2600143.6100000003</v>
      </c>
      <c r="F37" s="26">
        <v>3989833.5987190055</v>
      </c>
      <c r="G37" s="347">
        <v>1642372.1709775152</v>
      </c>
      <c r="H37" s="47">
        <v>1</v>
      </c>
      <c r="I37" s="350">
        <f t="shared" si="9"/>
        <v>4989678.7416666672</v>
      </c>
      <c r="J37" s="27">
        <f>'ผลการดำเนินงาน Planfin 63'!E31</f>
        <v>3265585.6500000004</v>
      </c>
      <c r="K37" s="158">
        <f t="shared" si="6"/>
        <v>-1724093.0916666668</v>
      </c>
      <c r="L37" s="158">
        <f t="shared" si="7"/>
        <v>-34.553188309890672</v>
      </c>
      <c r="M37" s="158">
        <f t="shared" si="8"/>
        <v>59.992910715933554</v>
      </c>
    </row>
    <row r="38" spans="1:13">
      <c r="A38" s="2" t="s">
        <v>53</v>
      </c>
      <c r="B38" s="57" t="s">
        <v>54</v>
      </c>
      <c r="C38" s="3">
        <v>8209188.3299999991</v>
      </c>
      <c r="D38" s="3">
        <v>8332326.1600000001</v>
      </c>
      <c r="E38" s="26">
        <f t="shared" si="5"/>
        <v>123137.83000000101</v>
      </c>
      <c r="F38" s="26">
        <v>7301285.1496074414</v>
      </c>
      <c r="G38" s="347">
        <v>2765170.5090407813</v>
      </c>
      <c r="H38" s="47">
        <v>1</v>
      </c>
      <c r="I38" s="350">
        <f t="shared" si="9"/>
        <v>7637965.6466666665</v>
      </c>
      <c r="J38" s="27">
        <f>'ผลการดำเนินงาน Planfin 63'!E32</f>
        <v>8128151.1800000025</v>
      </c>
      <c r="K38" s="158">
        <f t="shared" si="6"/>
        <v>490185.533333336</v>
      </c>
      <c r="L38" s="158">
        <f t="shared" si="7"/>
        <v>6.4177499089336862</v>
      </c>
      <c r="M38" s="158">
        <f t="shared" si="8"/>
        <v>97.549604083189209</v>
      </c>
    </row>
    <row r="39" spans="1:13">
      <c r="A39" s="2" t="s">
        <v>55</v>
      </c>
      <c r="B39" s="57" t="s">
        <v>56</v>
      </c>
      <c r="C39" s="3">
        <v>47805.9</v>
      </c>
      <c r="D39" s="3">
        <v>948000</v>
      </c>
      <c r="E39" s="26">
        <f t="shared" si="5"/>
        <v>900194.1</v>
      </c>
      <c r="F39" s="26">
        <v>463002.35053749994</v>
      </c>
      <c r="G39" s="347">
        <v>843194.04919781536</v>
      </c>
      <c r="H39" s="47">
        <v>1</v>
      </c>
      <c r="I39" s="350">
        <f t="shared" si="9"/>
        <v>869000</v>
      </c>
      <c r="J39" s="27">
        <f>'ผลการดำเนินงาน Planfin 63'!E33</f>
        <v>593877.06000000006</v>
      </c>
      <c r="K39" s="158">
        <f t="shared" si="6"/>
        <v>-275122.93999999994</v>
      </c>
      <c r="L39" s="158">
        <f t="shared" si="7"/>
        <v>-31.659716915995389</v>
      </c>
      <c r="M39" s="158">
        <f t="shared" si="8"/>
        <v>62.645259493670892</v>
      </c>
    </row>
    <row r="40" spans="1:13" s="8" customFormat="1">
      <c r="A40" s="174" t="s">
        <v>57</v>
      </c>
      <c r="B40" s="175" t="s">
        <v>58</v>
      </c>
      <c r="C40" s="3">
        <v>11015113.699999999</v>
      </c>
      <c r="D40" s="3">
        <v>7703300</v>
      </c>
      <c r="E40" s="26">
        <f>D40-C40</f>
        <v>-3311813.6999999993</v>
      </c>
      <c r="F40" s="26">
        <v>13091238.711364878</v>
      </c>
      <c r="G40" s="347">
        <v>7919508.0434809383</v>
      </c>
      <c r="H40" s="47">
        <v>0</v>
      </c>
      <c r="I40" s="350">
        <f t="shared" si="9"/>
        <v>7061358.333333333</v>
      </c>
      <c r="J40" s="27">
        <f>'ผลการดำเนินงาน Planfin 63'!E34</f>
        <v>9498390.7300000004</v>
      </c>
      <c r="K40" s="158">
        <f>J40-I40</f>
        <v>2437032.3966666674</v>
      </c>
      <c r="L40" s="158">
        <f>(J40*100)/I40-100</f>
        <v>34.512232372666745</v>
      </c>
      <c r="M40" s="158">
        <f>(J40*100)/D40</f>
        <v>123.30287967494451</v>
      </c>
    </row>
    <row r="41" spans="1:13">
      <c r="A41" s="2" t="s">
        <v>1654</v>
      </c>
      <c r="B41" s="57" t="s">
        <v>1655</v>
      </c>
      <c r="C41" s="3">
        <v>0</v>
      </c>
      <c r="D41" s="3">
        <v>0</v>
      </c>
      <c r="E41" s="26">
        <f t="shared" si="5"/>
        <v>0</v>
      </c>
      <c r="F41" s="26">
        <v>25883.37833333333</v>
      </c>
      <c r="G41" s="347">
        <v>31140.286467130918</v>
      </c>
      <c r="H41" s="47">
        <v>0</v>
      </c>
      <c r="I41" s="350">
        <f t="shared" si="9"/>
        <v>0</v>
      </c>
      <c r="J41" s="27">
        <f>'ผลการดำเนินงาน Planfin 63'!E35</f>
        <v>0</v>
      </c>
      <c r="K41" s="158">
        <f t="shared" si="6"/>
        <v>0</v>
      </c>
      <c r="L41" s="158" t="e">
        <f t="shared" si="7"/>
        <v>#DIV/0!</v>
      </c>
      <c r="M41" s="15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93931115.550000012</v>
      </c>
      <c r="D42" s="5">
        <f>SUM(D27:D41)</f>
        <v>100715040.94000001</v>
      </c>
      <c r="E42" s="28">
        <f t="shared" si="5"/>
        <v>6783925.3900000006</v>
      </c>
      <c r="F42" s="28">
        <v>126181558.16724065</v>
      </c>
      <c r="G42" s="348">
        <v>46790755.9247889</v>
      </c>
      <c r="H42" s="48">
        <v>0</v>
      </c>
      <c r="I42" s="5">
        <f>SUM(I27:I41)</f>
        <v>92322120.86166665</v>
      </c>
      <c r="J42" s="31">
        <f>'ผลการดำเนินงาน Planfin 63'!E36</f>
        <v>89321749.690000013</v>
      </c>
      <c r="K42" s="29">
        <f>J42-I42</f>
        <v>-3000371.1716666371</v>
      </c>
      <c r="L42" s="29">
        <f>(J42*100)/I42-100</f>
        <v>-3.2498941138519939</v>
      </c>
      <c r="M42" s="29">
        <f t="shared" si="8"/>
        <v>88.687597062302302</v>
      </c>
    </row>
    <row r="43" spans="1:13" s="8" customFormat="1" ht="19.149999999999999" customHeight="1">
      <c r="A43" s="81" t="s">
        <v>1574</v>
      </c>
      <c r="B43" s="76" t="s">
        <v>151</v>
      </c>
      <c r="C43" s="77">
        <f>C42-C38</f>
        <v>85721927.220000014</v>
      </c>
      <c r="D43" s="77">
        <f>D42-D38</f>
        <v>92382714.780000016</v>
      </c>
      <c r="E43" s="78">
        <f>D43-C43</f>
        <v>6660787.5600000024</v>
      </c>
      <c r="F43" s="78"/>
      <c r="G43" s="349"/>
      <c r="H43" s="79"/>
      <c r="I43" s="77">
        <f>I42-I38</f>
        <v>84684155.214999989</v>
      </c>
      <c r="J43" s="80">
        <f>'ผลการดำเนินงาน Planfin 63'!E37</f>
        <v>81193598.510000005</v>
      </c>
      <c r="K43" s="159">
        <f>J43-I43</f>
        <v>-3490556.7049999833</v>
      </c>
      <c r="L43" s="159">
        <f t="shared" si="7"/>
        <v>-4.1218533693085675</v>
      </c>
      <c r="M43" s="159">
        <f t="shared" si="8"/>
        <v>87.888301078133779</v>
      </c>
    </row>
    <row r="44" spans="1:13" s="184" customFormat="1" ht="25.5">
      <c r="A44" s="225"/>
      <c r="B44" s="219" t="s">
        <v>1755</v>
      </c>
      <c r="C44" s="226">
        <f>C43-C41</f>
        <v>85721927.220000014</v>
      </c>
      <c r="D44" s="226">
        <f>D43-D41</f>
        <v>92382714.780000016</v>
      </c>
      <c r="E44" s="227">
        <f>D44-C44</f>
        <v>6660787.5600000024</v>
      </c>
      <c r="F44" s="227"/>
      <c r="G44" s="228"/>
      <c r="H44" s="227"/>
      <c r="I44" s="226">
        <f>I43-I41</f>
        <v>84684155.214999989</v>
      </c>
      <c r="J44" s="226">
        <f>J43-J41</f>
        <v>81193598.510000005</v>
      </c>
      <c r="K44" s="229">
        <f>J44-I44</f>
        <v>-3490556.7049999833</v>
      </c>
      <c r="L44" s="224">
        <f>(J44*100)/I44-100</f>
        <v>-4.1218533693085675</v>
      </c>
      <c r="M44" s="224">
        <f>(J44*100)/D44</f>
        <v>87.888301078133779</v>
      </c>
    </row>
    <row r="45" spans="1:13">
      <c r="A45" s="380"/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2"/>
    </row>
    <row r="46" spans="1:13" s="8" customFormat="1">
      <c r="A46" s="170" t="s">
        <v>61</v>
      </c>
      <c r="B46" s="230" t="s">
        <v>62</v>
      </c>
      <c r="C46" s="5">
        <f t="shared" ref="C46:D48" si="10">C23-C42</f>
        <v>18241796.429999992</v>
      </c>
      <c r="D46" s="5">
        <f t="shared" si="10"/>
        <v>7274858.5699999779</v>
      </c>
      <c r="E46" s="28">
        <f t="shared" ref="E46:E48" si="11">D46-C46</f>
        <v>-10966937.860000014</v>
      </c>
      <c r="F46" s="231"/>
      <c r="G46" s="232"/>
      <c r="H46" s="233"/>
      <c r="I46" s="5">
        <f t="shared" ref="I46:J48" si="12">I23-I42</f>
        <v>6668620.3558333665</v>
      </c>
      <c r="J46" s="5">
        <f t="shared" si="12"/>
        <v>9685692.099999994</v>
      </c>
      <c r="K46" s="28">
        <f>J46-I46</f>
        <v>3017071.7441666275</v>
      </c>
      <c r="L46" s="234">
        <f>(J46*100)/I46-100</f>
        <v>45.242817602106385</v>
      </c>
      <c r="M46" s="235">
        <f>(J46*100)/D46</f>
        <v>133.13924946859859</v>
      </c>
    </row>
    <row r="47" spans="1:13" s="85" customFormat="1">
      <c r="A47" s="236" t="s">
        <v>63</v>
      </c>
      <c r="B47" s="237" t="s">
        <v>66</v>
      </c>
      <c r="C47" s="238">
        <f t="shared" si="10"/>
        <v>22795198.75999999</v>
      </c>
      <c r="D47" s="238">
        <f t="shared" si="10"/>
        <v>12627184.729999974</v>
      </c>
      <c r="E47" s="239">
        <f t="shared" si="11"/>
        <v>-10168014.030000016</v>
      </c>
      <c r="F47" s="240"/>
      <c r="G47" s="241"/>
      <c r="H47" s="242"/>
      <c r="I47" s="238">
        <f>I24-I43</f>
        <v>11574919.335833356</v>
      </c>
      <c r="J47" s="238">
        <f t="shared" si="12"/>
        <v>17813843.280000001</v>
      </c>
      <c r="K47" s="239">
        <f>J47-I47</f>
        <v>6238923.9441666454</v>
      </c>
      <c r="L47" s="235">
        <f t="shared" ref="L47:L48" si="13">(J47*100)/I47-100</f>
        <v>53.900366500631549</v>
      </c>
      <c r="M47" s="235">
        <f t="shared" ref="M47:M48" si="14">(J47*100)/D47</f>
        <v>141.0753359589128</v>
      </c>
    </row>
    <row r="48" spans="1:13" s="8" customFormat="1" ht="27.75" customHeight="1">
      <c r="A48" s="218" t="s">
        <v>65</v>
      </c>
      <c r="B48" s="243" t="s">
        <v>1756</v>
      </c>
      <c r="C48" s="244">
        <f>C25-C44</f>
        <v>22795198.75999999</v>
      </c>
      <c r="D48" s="244">
        <f t="shared" si="10"/>
        <v>12627184.729999974</v>
      </c>
      <c r="E48" s="245">
        <f t="shared" si="11"/>
        <v>-10168014.030000016</v>
      </c>
      <c r="F48" s="246"/>
      <c r="G48" s="246"/>
      <c r="H48" s="246"/>
      <c r="I48" s="244">
        <f>I25-I44</f>
        <v>11574919.335833356</v>
      </c>
      <c r="J48" s="244">
        <f t="shared" si="12"/>
        <v>17813843.280000001</v>
      </c>
      <c r="K48" s="244">
        <f>(K23-K22)-(K42-K38)</f>
        <v>6238923.9441666305</v>
      </c>
      <c r="L48" s="247">
        <f t="shared" si="13"/>
        <v>53.900366500631549</v>
      </c>
      <c r="M48" s="247">
        <f t="shared" si="14"/>
        <v>141.0753359589128</v>
      </c>
    </row>
    <row r="49" spans="1:13" s="8" customFormat="1">
      <c r="A49" s="2"/>
      <c r="B49" s="178" t="s">
        <v>67</v>
      </c>
      <c r="C49" s="248" t="str">
        <f>IF(D49&gt;0,"แผนเกินดุล",IF(D49=0,"สมดุล","ขาดดุล"))</f>
        <v>แผนเกินดุล</v>
      </c>
      <c r="D49" s="249">
        <f>IF(D47&lt;=0,0,ROUNDUP((D47*20%),2))</f>
        <v>2525436.9499999997</v>
      </c>
      <c r="E49" s="51"/>
      <c r="H49" s="52"/>
      <c r="J49" s="52"/>
      <c r="K49" s="151"/>
      <c r="L49" s="151"/>
      <c r="M49" s="151"/>
    </row>
    <row r="50" spans="1:13" s="8" customFormat="1">
      <c r="A50" s="2"/>
      <c r="B50" s="178" t="s">
        <v>68</v>
      </c>
      <c r="C50" s="248" t="str">
        <f>IF(D50&gt;=0,"ไม่เกิน","เกิน")</f>
        <v>เกิน</v>
      </c>
      <c r="D50" s="248">
        <f>IF(D47&lt;0,0-C112,((D47*20%)-C112))</f>
        <v>-1393276.3040000051</v>
      </c>
      <c r="E50" s="51"/>
      <c r="H50" s="52"/>
      <c r="J50" s="52"/>
      <c r="K50" s="151"/>
      <c r="L50" s="151"/>
      <c r="M50" s="151"/>
    </row>
    <row r="51" spans="1:13" s="60" customFormat="1">
      <c r="A51" s="2" t="s">
        <v>69</v>
      </c>
      <c r="B51" s="178" t="s">
        <v>1750</v>
      </c>
      <c r="C51" s="3">
        <v>43470926.409999996</v>
      </c>
      <c r="D51" s="3">
        <f>C51</f>
        <v>43470926.409999996</v>
      </c>
      <c r="E51" s="51"/>
      <c r="G51" s="8"/>
      <c r="H51" s="61"/>
      <c r="I51" s="62"/>
      <c r="J51" s="63"/>
      <c r="K51" s="61"/>
      <c r="L51" s="61"/>
      <c r="M51" s="163"/>
    </row>
    <row r="52" spans="1:13" s="60" customFormat="1">
      <c r="A52" s="2" t="s">
        <v>70</v>
      </c>
      <c r="B52" s="178" t="s">
        <v>1751</v>
      </c>
      <c r="C52" s="3">
        <v>39170589.880000003</v>
      </c>
      <c r="D52" s="3">
        <f>C52</f>
        <v>39170589.880000003</v>
      </c>
      <c r="E52" s="51"/>
      <c r="G52" s="8"/>
      <c r="H52" s="61"/>
      <c r="I52" s="62"/>
      <c r="J52" s="63"/>
      <c r="K52" s="61"/>
      <c r="L52" s="61"/>
      <c r="M52" s="163"/>
    </row>
    <row r="53" spans="1:13">
      <c r="A53" s="2" t="s">
        <v>71</v>
      </c>
      <c r="B53" s="178" t="s">
        <v>1752</v>
      </c>
      <c r="C53" s="6">
        <v>-16477483.539999999</v>
      </c>
      <c r="D53" s="6">
        <f>C53</f>
        <v>-16477483.539999999</v>
      </c>
      <c r="E53" s="51"/>
      <c r="H53" s="59"/>
      <c r="I53" s="64"/>
      <c r="J53" s="59"/>
      <c r="K53" s="162"/>
      <c r="L53" s="162"/>
    </row>
    <row r="54" spans="1:13" s="1" customFormat="1">
      <c r="A54" s="2" t="s">
        <v>1672</v>
      </c>
      <c r="B54" s="188" t="s">
        <v>1753</v>
      </c>
      <c r="C54" s="213">
        <v>22693106.340000004</v>
      </c>
      <c r="D54" s="3">
        <f t="shared" ref="D54" si="15">C54</f>
        <v>22693106.340000004</v>
      </c>
      <c r="E54" s="51"/>
      <c r="H54" s="33"/>
      <c r="K54" s="45"/>
      <c r="L54" s="45"/>
      <c r="M54" s="45"/>
    </row>
    <row r="55" spans="1:13" s="1" customFormat="1">
      <c r="A55" s="8" t="s">
        <v>149</v>
      </c>
      <c r="B55" s="7"/>
      <c r="H55" s="33"/>
      <c r="K55" s="45"/>
      <c r="L55" s="45"/>
      <c r="M55" s="45"/>
    </row>
    <row r="56" spans="1:13" s="1" customFormat="1">
      <c r="A56" s="387" t="s">
        <v>1772</v>
      </c>
      <c r="B56" s="387"/>
      <c r="C56" s="387"/>
      <c r="H56" s="33"/>
      <c r="K56" s="45"/>
      <c r="L56" s="45"/>
      <c r="M56" s="45"/>
    </row>
    <row r="57" spans="1:13" s="1" customFormat="1" hidden="1">
      <c r="A57" s="8"/>
      <c r="B57" s="7"/>
      <c r="H57" s="33"/>
      <c r="K57" s="45"/>
      <c r="L57" s="45"/>
      <c r="M57" s="45"/>
    </row>
    <row r="58" spans="1:13" s="1" customFormat="1" hidden="1">
      <c r="A58" s="8"/>
      <c r="B58" s="7"/>
      <c r="H58" s="33"/>
      <c r="K58" s="45"/>
      <c r="L58" s="45"/>
      <c r="M58" s="45"/>
    </row>
    <row r="59" spans="1:13" s="1" customFormat="1" hidden="1">
      <c r="A59" s="8"/>
      <c r="B59" s="7"/>
      <c r="H59" s="33"/>
      <c r="K59" s="45"/>
      <c r="L59" s="45"/>
      <c r="M59" s="45"/>
    </row>
    <row r="60" spans="1:13" s="1" customFormat="1" hidden="1">
      <c r="A60" s="8"/>
      <c r="B60" s="7"/>
      <c r="H60" s="33"/>
      <c r="K60" s="45"/>
      <c r="L60" s="45"/>
      <c r="M60" s="45"/>
    </row>
    <row r="61" spans="1:13" s="1" customFormat="1" hidden="1">
      <c r="A61" s="8"/>
      <c r="B61" s="7"/>
      <c r="H61" s="33"/>
      <c r="K61" s="45"/>
      <c r="L61" s="45"/>
      <c r="M61" s="45"/>
    </row>
    <row r="62" spans="1:13" s="1" customFormat="1" hidden="1">
      <c r="A62" s="8"/>
      <c r="B62" s="7"/>
      <c r="H62" s="33"/>
      <c r="K62" s="45"/>
      <c r="L62" s="45"/>
      <c r="M62" s="45"/>
    </row>
    <row r="63" spans="1:13" s="1" customFormat="1" hidden="1">
      <c r="A63" s="8"/>
      <c r="B63" s="7"/>
      <c r="H63" s="33"/>
      <c r="K63" s="45"/>
      <c r="L63" s="45"/>
      <c r="M63" s="45"/>
    </row>
    <row r="64" spans="1:13" s="8" customFormat="1">
      <c r="B64" s="53"/>
      <c r="K64" s="151"/>
      <c r="L64" s="151"/>
      <c r="M64" s="151"/>
    </row>
    <row r="65" spans="1:13" s="8" customFormat="1">
      <c r="A65" s="1"/>
      <c r="B65" s="375" t="s">
        <v>72</v>
      </c>
      <c r="C65" s="376"/>
      <c r="D65" s="376"/>
      <c r="E65" s="376"/>
      <c r="K65" s="151"/>
      <c r="L65" s="151"/>
      <c r="M65" s="151"/>
    </row>
    <row r="66" spans="1:13" s="8" customFormat="1">
      <c r="A66" s="1"/>
      <c r="B66" s="190" t="s">
        <v>2</v>
      </c>
      <c r="C66" s="190" t="s">
        <v>1673</v>
      </c>
      <c r="D66" s="45"/>
      <c r="E66" s="45"/>
      <c r="K66" s="151"/>
      <c r="L66" s="151"/>
      <c r="M66" s="151"/>
    </row>
    <row r="67" spans="1:13" s="8" customFormat="1">
      <c r="A67" s="1"/>
      <c r="B67" s="258" t="s">
        <v>73</v>
      </c>
      <c r="C67" s="214">
        <v>7579449.2599999998</v>
      </c>
      <c r="D67" s="45"/>
      <c r="E67" s="45"/>
      <c r="K67" s="151"/>
      <c r="L67" s="151"/>
      <c r="M67" s="151"/>
    </row>
    <row r="68" spans="1:13" s="8" customFormat="1">
      <c r="A68" s="1"/>
      <c r="B68" s="258" t="s">
        <v>74</v>
      </c>
      <c r="C68" s="214">
        <v>4039801.97</v>
      </c>
      <c r="D68" s="45"/>
      <c r="E68" s="45"/>
      <c r="K68" s="151"/>
      <c r="L68" s="151"/>
      <c r="M68" s="151"/>
    </row>
    <row r="69" spans="1:13" s="8" customFormat="1">
      <c r="A69" s="1"/>
      <c r="B69" s="258" t="s">
        <v>75</v>
      </c>
      <c r="C69" s="214">
        <v>1232453.3</v>
      </c>
      <c r="D69" s="45"/>
      <c r="E69" s="45"/>
      <c r="K69" s="151"/>
      <c r="L69" s="151"/>
      <c r="M69" s="151"/>
    </row>
    <row r="70" spans="1:13" s="8" customFormat="1">
      <c r="A70" s="1"/>
      <c r="B70" s="192" t="s">
        <v>152</v>
      </c>
      <c r="C70" s="83">
        <f>SUM(C67:C69)</f>
        <v>12851704.530000001</v>
      </c>
      <c r="D70" s="45"/>
      <c r="E70" s="45"/>
      <c r="K70" s="151"/>
      <c r="L70" s="151"/>
      <c r="M70" s="151"/>
    </row>
    <row r="71" spans="1:13" s="8" customFormat="1">
      <c r="A71" s="1"/>
      <c r="B71" s="193"/>
      <c r="C71" s="84"/>
      <c r="D71" s="45"/>
      <c r="E71" s="45"/>
      <c r="K71" s="151"/>
      <c r="L71" s="151"/>
      <c r="M71" s="151"/>
    </row>
    <row r="72" spans="1:13" s="8" customFormat="1" hidden="1">
      <c r="A72" s="1"/>
      <c r="B72" s="193"/>
      <c r="C72" s="84"/>
      <c r="D72" s="45"/>
      <c r="E72" s="45"/>
      <c r="K72" s="151"/>
      <c r="L72" s="151"/>
      <c r="M72" s="151"/>
    </row>
    <row r="73" spans="1:13" s="8" customFormat="1">
      <c r="A73" s="1"/>
      <c r="B73" s="370" t="s">
        <v>76</v>
      </c>
      <c r="C73" s="371"/>
      <c r="D73" s="371"/>
      <c r="E73" s="371"/>
      <c r="K73" s="151"/>
      <c r="L73" s="151"/>
      <c r="M73" s="151"/>
    </row>
    <row r="74" spans="1:13" s="8" customFormat="1">
      <c r="A74" s="1"/>
      <c r="B74" s="190" t="s">
        <v>2</v>
      </c>
      <c r="C74" s="190" t="s">
        <v>1673</v>
      </c>
      <c r="D74" s="45"/>
      <c r="E74" s="45"/>
      <c r="K74" s="151"/>
      <c r="L74" s="151"/>
      <c r="M74" s="151"/>
    </row>
    <row r="75" spans="1:13" s="8" customFormat="1">
      <c r="A75" s="1"/>
      <c r="B75" s="178" t="s">
        <v>77</v>
      </c>
      <c r="C75" s="214">
        <v>1212349</v>
      </c>
      <c r="D75" s="45"/>
      <c r="E75" s="45"/>
      <c r="K75" s="151"/>
      <c r="L75" s="151"/>
      <c r="M75" s="151"/>
    </row>
    <row r="76" spans="1:13" s="8" customFormat="1">
      <c r="A76" s="1"/>
      <c r="B76" s="178" t="s">
        <v>78</v>
      </c>
      <c r="C76" s="215">
        <v>0</v>
      </c>
      <c r="D76" s="45"/>
      <c r="E76" s="45"/>
      <c r="K76" s="151"/>
      <c r="L76" s="151"/>
      <c r="M76" s="151"/>
    </row>
    <row r="77" spans="1:13" s="8" customFormat="1">
      <c r="A77" s="1"/>
      <c r="B77" s="178" t="s">
        <v>79</v>
      </c>
      <c r="C77" s="214">
        <v>813045</v>
      </c>
      <c r="D77" s="45"/>
      <c r="E77" s="45"/>
      <c r="K77" s="151"/>
      <c r="L77" s="151"/>
      <c r="M77" s="151"/>
    </row>
    <row r="78" spans="1:13" s="8" customFormat="1">
      <c r="A78" s="1"/>
      <c r="B78" s="178" t="s">
        <v>80</v>
      </c>
      <c r="C78" s="214">
        <v>125960</v>
      </c>
      <c r="D78" s="45"/>
      <c r="E78" s="45"/>
      <c r="K78" s="151"/>
      <c r="L78" s="151"/>
      <c r="M78" s="151"/>
    </row>
    <row r="79" spans="1:13" s="8" customFormat="1">
      <c r="A79" s="1"/>
      <c r="B79" s="178" t="s">
        <v>81</v>
      </c>
      <c r="C79" s="215">
        <v>0</v>
      </c>
      <c r="D79" s="45"/>
      <c r="E79" s="45"/>
      <c r="K79" s="151"/>
      <c r="L79" s="151"/>
      <c r="M79" s="151"/>
    </row>
    <row r="80" spans="1:13" s="8" customFormat="1">
      <c r="A80" s="1"/>
      <c r="B80" s="178" t="s">
        <v>82</v>
      </c>
      <c r="C80" s="214">
        <v>179060</v>
      </c>
      <c r="D80" s="45"/>
      <c r="E80" s="45"/>
      <c r="K80" s="151"/>
      <c r="L80" s="151"/>
      <c r="M80" s="151"/>
    </row>
    <row r="81" spans="1:13" s="8" customFormat="1">
      <c r="A81" s="1"/>
      <c r="B81" s="178" t="s">
        <v>83</v>
      </c>
      <c r="C81" s="214">
        <v>1219961.5</v>
      </c>
      <c r="D81" s="45"/>
      <c r="E81" s="45"/>
      <c r="K81" s="151"/>
      <c r="L81" s="151"/>
      <c r="M81" s="151"/>
    </row>
    <row r="82" spans="1:13" s="8" customFormat="1">
      <c r="A82" s="1"/>
      <c r="B82" s="178" t="s">
        <v>84</v>
      </c>
      <c r="C82" s="214">
        <v>718504</v>
      </c>
      <c r="D82" s="45"/>
      <c r="E82" s="45"/>
      <c r="K82" s="151"/>
      <c r="L82" s="151"/>
      <c r="M82" s="151"/>
    </row>
    <row r="83" spans="1:13" s="8" customFormat="1">
      <c r="A83" s="1"/>
      <c r="B83" s="178" t="s">
        <v>85</v>
      </c>
      <c r="C83" s="214">
        <v>118210</v>
      </c>
      <c r="D83" s="45"/>
      <c r="E83" s="45"/>
      <c r="K83" s="151"/>
      <c r="L83" s="151"/>
      <c r="M83" s="151"/>
    </row>
    <row r="84" spans="1:13" s="8" customFormat="1">
      <c r="A84" s="1"/>
      <c r="B84" s="178" t="s">
        <v>86</v>
      </c>
      <c r="C84" s="214">
        <v>485541</v>
      </c>
      <c r="D84" s="45"/>
      <c r="E84" s="45"/>
      <c r="K84" s="151"/>
      <c r="L84" s="151"/>
      <c r="M84" s="151"/>
    </row>
    <row r="85" spans="1:13" s="8" customFormat="1">
      <c r="A85" s="1"/>
      <c r="B85" s="178" t="s">
        <v>87</v>
      </c>
      <c r="C85" s="214">
        <v>57110</v>
      </c>
      <c r="D85" s="45"/>
      <c r="E85" s="45"/>
      <c r="K85" s="151"/>
      <c r="L85" s="151"/>
      <c r="M85" s="151"/>
    </row>
    <row r="86" spans="1:13" s="8" customFormat="1">
      <c r="A86" s="1"/>
      <c r="B86" s="178" t="s">
        <v>955</v>
      </c>
      <c r="C86" s="215">
        <v>0</v>
      </c>
      <c r="D86" s="45"/>
      <c r="E86" s="45"/>
      <c r="K86" s="151"/>
      <c r="L86" s="151"/>
      <c r="M86" s="151"/>
    </row>
    <row r="87" spans="1:13" s="8" customFormat="1">
      <c r="A87" s="1"/>
      <c r="B87" s="192" t="s">
        <v>152</v>
      </c>
      <c r="C87" s="194">
        <f>SUM(C75:C86)</f>
        <v>4929740.5</v>
      </c>
      <c r="D87" s="45"/>
      <c r="E87" s="45"/>
      <c r="K87" s="151"/>
      <c r="L87" s="151"/>
      <c r="M87" s="151"/>
    </row>
    <row r="88" spans="1:13" s="8" customFormat="1">
      <c r="A88" s="1"/>
      <c r="B88" s="193"/>
      <c r="C88" s="195"/>
      <c r="D88" s="45"/>
      <c r="E88" s="45"/>
      <c r="K88" s="151"/>
      <c r="L88" s="151"/>
      <c r="M88" s="151"/>
    </row>
    <row r="89" spans="1:13" s="8" customFormat="1">
      <c r="A89" s="1"/>
      <c r="B89" s="196"/>
      <c r="C89" s="45"/>
      <c r="D89" s="45"/>
      <c r="E89" s="45"/>
      <c r="K89" s="151"/>
      <c r="L89" s="151"/>
      <c r="M89" s="151"/>
    </row>
    <row r="90" spans="1:13" s="8" customFormat="1">
      <c r="A90" s="1"/>
      <c r="B90" s="370" t="s">
        <v>88</v>
      </c>
      <c r="C90" s="371"/>
      <c r="D90" s="371"/>
      <c r="E90" s="371"/>
      <c r="K90" s="151"/>
      <c r="L90" s="151"/>
      <c r="M90" s="151"/>
    </row>
    <row r="91" spans="1:13" s="8" customFormat="1">
      <c r="A91" s="1"/>
      <c r="B91" s="190" t="s">
        <v>2</v>
      </c>
      <c r="C91" s="190" t="s">
        <v>89</v>
      </c>
      <c r="D91" s="45"/>
      <c r="E91" s="45"/>
      <c r="K91" s="151"/>
      <c r="L91" s="151"/>
      <c r="M91" s="151"/>
    </row>
    <row r="92" spans="1:13" s="8" customFormat="1">
      <c r="A92" s="1"/>
      <c r="B92" s="388" t="s">
        <v>1674</v>
      </c>
      <c r="C92" s="388"/>
      <c r="D92" s="197"/>
      <c r="E92" s="45"/>
      <c r="K92" s="151"/>
      <c r="L92" s="151"/>
      <c r="M92" s="151"/>
    </row>
    <row r="93" spans="1:13" s="8" customFormat="1">
      <c r="A93" s="1"/>
      <c r="B93" s="258" t="s">
        <v>1675</v>
      </c>
      <c r="C93" s="5">
        <f>SUM(C94:C101)</f>
        <v>46436886.260000005</v>
      </c>
      <c r="D93" s="45"/>
      <c r="E93" s="45"/>
      <c r="K93" s="151"/>
      <c r="L93" s="151"/>
      <c r="M93" s="151"/>
    </row>
    <row r="94" spans="1:13" s="8" customFormat="1">
      <c r="A94" s="1"/>
      <c r="B94" s="258" t="s">
        <v>90</v>
      </c>
      <c r="C94" s="214">
        <v>7994561.9199999999</v>
      </c>
      <c r="D94" s="45"/>
      <c r="E94" s="45"/>
      <c r="K94" s="151"/>
      <c r="L94" s="151"/>
      <c r="M94" s="151"/>
    </row>
    <row r="95" spans="1:13" s="8" customFormat="1">
      <c r="A95" s="1"/>
      <c r="B95" s="258" t="s">
        <v>91</v>
      </c>
      <c r="C95" s="214">
        <v>4169874.63</v>
      </c>
      <c r="D95" s="45"/>
      <c r="E95" s="45"/>
      <c r="K95" s="151"/>
      <c r="L95" s="151"/>
      <c r="M95" s="151"/>
    </row>
    <row r="96" spans="1:13" s="8" customFormat="1">
      <c r="A96" s="1"/>
      <c r="B96" s="258" t="s">
        <v>92</v>
      </c>
      <c r="C96" s="214">
        <v>1108297.32</v>
      </c>
      <c r="D96" s="45"/>
      <c r="E96" s="45"/>
      <c r="K96" s="151"/>
      <c r="L96" s="151"/>
      <c r="M96" s="151"/>
    </row>
    <row r="97" spans="1:13" s="8" customFormat="1">
      <c r="A97" s="1"/>
      <c r="B97" s="258" t="s">
        <v>93</v>
      </c>
      <c r="C97" s="214">
        <v>4545023.6500000004</v>
      </c>
      <c r="D97" s="45"/>
      <c r="E97" s="45"/>
      <c r="K97" s="151"/>
      <c r="L97" s="151"/>
      <c r="M97" s="151"/>
    </row>
    <row r="98" spans="1:13" s="8" customFormat="1">
      <c r="A98" s="1"/>
      <c r="B98" s="258" t="s">
        <v>94</v>
      </c>
      <c r="C98" s="214">
        <v>16676880</v>
      </c>
      <c r="D98" s="45"/>
      <c r="E98" s="45"/>
      <c r="K98" s="151"/>
      <c r="L98" s="151"/>
      <c r="M98" s="151"/>
    </row>
    <row r="99" spans="1:13" s="8" customFormat="1">
      <c r="A99" s="1"/>
      <c r="B99" s="258" t="s">
        <v>95</v>
      </c>
      <c r="C99" s="214">
        <v>4000000</v>
      </c>
      <c r="D99" s="45"/>
      <c r="E99" s="45"/>
      <c r="K99" s="151"/>
      <c r="L99" s="151"/>
      <c r="M99" s="151"/>
    </row>
    <row r="100" spans="1:13" s="8" customFormat="1">
      <c r="A100" s="1"/>
      <c r="B100" s="258" t="s">
        <v>96</v>
      </c>
      <c r="C100" s="214">
        <v>4942248.74</v>
      </c>
      <c r="D100" s="45"/>
      <c r="E100" s="45"/>
      <c r="K100" s="151"/>
      <c r="L100" s="151"/>
      <c r="M100" s="151"/>
    </row>
    <row r="101" spans="1:13" s="8" customFormat="1">
      <c r="A101" s="1"/>
      <c r="B101" s="258" t="s">
        <v>97</v>
      </c>
      <c r="C101" s="214">
        <v>3000000</v>
      </c>
      <c r="D101" s="45"/>
      <c r="E101" s="45"/>
      <c r="K101" s="151"/>
      <c r="L101" s="151"/>
      <c r="M101" s="151"/>
    </row>
    <row r="102" spans="1:13" s="8" customFormat="1">
      <c r="A102" s="1"/>
      <c r="B102" s="198"/>
      <c r="C102" s="50"/>
      <c r="D102" s="45"/>
      <c r="E102" s="45"/>
      <c r="K102" s="151"/>
      <c r="L102" s="151"/>
      <c r="M102" s="151"/>
    </row>
    <row r="103" spans="1:13" s="8" customFormat="1">
      <c r="A103" s="1"/>
      <c r="B103" s="196"/>
      <c r="C103" s="45"/>
      <c r="D103" s="45"/>
      <c r="E103" s="45"/>
      <c r="K103" s="151"/>
      <c r="L103" s="151"/>
      <c r="M103" s="151"/>
    </row>
    <row r="104" spans="1:13" s="8" customFormat="1">
      <c r="A104" s="1"/>
      <c r="B104" s="370" t="s">
        <v>98</v>
      </c>
      <c r="C104" s="371"/>
      <c r="D104" s="371"/>
      <c r="E104" s="371"/>
      <c r="K104" s="151"/>
      <c r="L104" s="151"/>
      <c r="M104" s="151"/>
    </row>
    <row r="105" spans="1:13" s="8" customFormat="1">
      <c r="A105" s="1"/>
      <c r="B105" s="190" t="s">
        <v>2</v>
      </c>
      <c r="C105" s="190" t="s">
        <v>89</v>
      </c>
      <c r="D105" s="45"/>
      <c r="E105" s="45"/>
      <c r="K105" s="151"/>
      <c r="L105" s="151"/>
      <c r="M105" s="151"/>
    </row>
    <row r="106" spans="1:13" s="8" customFormat="1">
      <c r="A106" s="1"/>
      <c r="B106" s="388" t="s">
        <v>1676</v>
      </c>
      <c r="C106" s="388"/>
      <c r="D106" s="197"/>
      <c r="E106" s="45"/>
      <c r="K106" s="151"/>
      <c r="L106" s="151"/>
      <c r="M106" s="151"/>
    </row>
    <row r="107" spans="1:13" s="8" customFormat="1">
      <c r="A107" s="1"/>
      <c r="B107" s="258" t="s">
        <v>1677</v>
      </c>
      <c r="C107" s="5">
        <f>SUM(C108:C114)</f>
        <v>60596521.339999996</v>
      </c>
      <c r="D107" s="45"/>
      <c r="E107" s="45"/>
      <c r="K107" s="151"/>
      <c r="L107" s="151"/>
      <c r="M107" s="151"/>
    </row>
    <row r="108" spans="1:13" s="8" customFormat="1">
      <c r="A108" s="1"/>
      <c r="B108" s="258" t="s">
        <v>99</v>
      </c>
      <c r="C108" s="214">
        <v>49067971.829999998</v>
      </c>
      <c r="D108" s="45"/>
      <c r="E108" s="45"/>
      <c r="K108" s="151"/>
      <c r="L108" s="151"/>
      <c r="M108" s="151"/>
    </row>
    <row r="109" spans="1:13" s="8" customFormat="1">
      <c r="A109" s="1"/>
      <c r="B109" s="258" t="s">
        <v>1678</v>
      </c>
      <c r="C109" s="214">
        <v>312549.08</v>
      </c>
      <c r="D109" s="45"/>
      <c r="E109" s="45"/>
      <c r="K109" s="151"/>
      <c r="L109" s="151"/>
      <c r="M109" s="151"/>
    </row>
    <row r="110" spans="1:13" s="8" customFormat="1">
      <c r="A110" s="1"/>
      <c r="B110" s="258" t="s">
        <v>103</v>
      </c>
      <c r="C110" s="214">
        <v>398876.5</v>
      </c>
      <c r="D110" s="45"/>
      <c r="E110" s="45"/>
      <c r="K110" s="151"/>
      <c r="L110" s="151"/>
      <c r="M110" s="151"/>
    </row>
    <row r="111" spans="1:13" s="8" customFormat="1">
      <c r="A111" s="1"/>
      <c r="B111" s="258" t="s">
        <v>101</v>
      </c>
      <c r="C111" s="214">
        <v>276939</v>
      </c>
      <c r="D111" s="45"/>
      <c r="E111" s="45"/>
      <c r="K111" s="151"/>
      <c r="L111" s="151"/>
      <c r="M111" s="151"/>
    </row>
    <row r="112" spans="1:13" s="8" customFormat="1">
      <c r="A112" s="1"/>
      <c r="B112" s="258" t="s">
        <v>100</v>
      </c>
      <c r="C112" s="214">
        <v>3918713.25</v>
      </c>
      <c r="D112" s="45"/>
      <c r="E112" s="45"/>
      <c r="K112" s="151"/>
      <c r="L112" s="151"/>
      <c r="M112" s="151"/>
    </row>
    <row r="113" spans="1:13" s="8" customFormat="1">
      <c r="A113" s="1"/>
      <c r="B113" s="258" t="s">
        <v>102</v>
      </c>
      <c r="C113" s="214">
        <v>316666.67</v>
      </c>
      <c r="D113" s="45"/>
      <c r="E113" s="45"/>
      <c r="K113" s="151"/>
      <c r="L113" s="151"/>
      <c r="M113" s="151"/>
    </row>
    <row r="114" spans="1:13" s="8" customFormat="1">
      <c r="A114" s="1"/>
      <c r="B114" s="258" t="s">
        <v>104</v>
      </c>
      <c r="C114" s="214">
        <v>6304805.0099999998</v>
      </c>
      <c r="D114" s="45"/>
      <c r="E114" s="45"/>
      <c r="K114" s="151"/>
      <c r="L114" s="151"/>
      <c r="M114" s="151"/>
    </row>
    <row r="115" spans="1:13" s="8" customFormat="1">
      <c r="A115" s="1"/>
      <c r="B115" s="196"/>
      <c r="C115" s="45"/>
      <c r="D115" s="45"/>
      <c r="E115" s="45"/>
      <c r="K115" s="151"/>
      <c r="L115" s="151"/>
      <c r="M115" s="151"/>
    </row>
    <row r="116" spans="1:13" s="8" customFormat="1">
      <c r="A116" s="1"/>
      <c r="B116" s="370" t="s">
        <v>105</v>
      </c>
      <c r="C116" s="371"/>
      <c r="D116" s="371"/>
      <c r="E116" s="371"/>
      <c r="K116" s="151"/>
      <c r="L116" s="151"/>
      <c r="M116" s="151"/>
    </row>
    <row r="117" spans="1:13" s="8" customFormat="1">
      <c r="A117" s="1"/>
      <c r="B117" s="190" t="s">
        <v>2</v>
      </c>
      <c r="C117" s="190" t="s">
        <v>89</v>
      </c>
      <c r="D117" s="45"/>
      <c r="E117" s="45"/>
      <c r="K117" s="151"/>
      <c r="L117" s="151"/>
      <c r="M117" s="151"/>
    </row>
    <row r="118" spans="1:13" s="8" customFormat="1">
      <c r="A118" s="1"/>
      <c r="B118" s="178" t="s">
        <v>1679</v>
      </c>
      <c r="C118" s="214">
        <v>968945</v>
      </c>
      <c r="D118" s="45"/>
      <c r="E118" s="45"/>
      <c r="K118" s="151"/>
      <c r="L118" s="151"/>
      <c r="M118" s="151"/>
    </row>
    <row r="119" spans="1:13" s="8" customFormat="1">
      <c r="A119" s="1"/>
      <c r="B119" s="178" t="s">
        <v>1680</v>
      </c>
      <c r="C119" s="214">
        <v>2637000</v>
      </c>
      <c r="D119" s="45"/>
      <c r="E119" s="45"/>
      <c r="K119" s="151"/>
      <c r="L119" s="151"/>
      <c r="M119" s="151"/>
    </row>
    <row r="120" spans="1:13" s="8" customFormat="1">
      <c r="A120" s="1"/>
      <c r="B120" s="178" t="s">
        <v>1681</v>
      </c>
      <c r="C120" s="214">
        <v>343000</v>
      </c>
      <c r="D120" s="45"/>
      <c r="E120" s="45"/>
      <c r="K120" s="151"/>
      <c r="L120" s="151"/>
      <c r="M120" s="151"/>
    </row>
    <row r="121" spans="1:13" s="8" customFormat="1">
      <c r="A121" s="1"/>
      <c r="B121" s="178" t="s">
        <v>1682</v>
      </c>
      <c r="C121" s="214">
        <v>1000000</v>
      </c>
      <c r="D121" s="45"/>
      <c r="E121" s="45"/>
      <c r="K121" s="151"/>
      <c r="L121" s="151"/>
      <c r="M121" s="151"/>
    </row>
    <row r="122" spans="1:13" s="8" customFormat="1">
      <c r="A122" s="1"/>
      <c r="B122" s="199" t="s">
        <v>1575</v>
      </c>
      <c r="C122" s="5">
        <f>SUM(C118:C121)</f>
        <v>4948945</v>
      </c>
      <c r="D122" s="45"/>
      <c r="E122" s="45"/>
      <c r="K122" s="151"/>
      <c r="L122" s="151"/>
      <c r="M122" s="151"/>
    </row>
    <row r="123" spans="1:13" s="8" customFormat="1">
      <c r="A123" s="1"/>
      <c r="B123" s="200"/>
      <c r="C123" s="120"/>
      <c r="D123" s="45"/>
      <c r="E123" s="45"/>
      <c r="K123" s="151"/>
      <c r="L123" s="151"/>
      <c r="M123" s="151"/>
    </row>
    <row r="124" spans="1:13" s="8" customFormat="1">
      <c r="A124" s="1"/>
      <c r="B124" s="370" t="s">
        <v>106</v>
      </c>
      <c r="C124" s="371"/>
      <c r="D124" s="371"/>
      <c r="E124" s="371"/>
      <c r="I124" s="151"/>
    </row>
    <row r="125" spans="1:13" s="8" customFormat="1">
      <c r="A125" s="1"/>
      <c r="B125" s="190" t="s">
        <v>2</v>
      </c>
      <c r="C125" s="201" t="s">
        <v>107</v>
      </c>
      <c r="D125" s="45"/>
      <c r="E125" s="45"/>
      <c r="I125" s="151"/>
    </row>
    <row r="126" spans="1:13" s="8" customFormat="1">
      <c r="A126" s="1"/>
      <c r="B126" s="27" t="s">
        <v>153</v>
      </c>
      <c r="C126" s="214">
        <v>3336000</v>
      </c>
      <c r="D126" s="45"/>
      <c r="E126" s="45"/>
      <c r="I126" s="151"/>
    </row>
    <row r="127" spans="1:13" s="8" customFormat="1">
      <c r="A127" s="1"/>
      <c r="B127" s="262" t="s">
        <v>1683</v>
      </c>
      <c r="C127" s="214">
        <v>10665454.939999999</v>
      </c>
      <c r="D127" s="45"/>
      <c r="E127" s="45"/>
      <c r="I127" s="151"/>
    </row>
    <row r="128" spans="1:13" s="8" customFormat="1">
      <c r="A128" s="1"/>
      <c r="B128" s="263" t="s">
        <v>1355</v>
      </c>
      <c r="C128" s="214">
        <v>2965415.27</v>
      </c>
      <c r="D128" s="45"/>
      <c r="E128" s="45"/>
      <c r="I128" s="151"/>
    </row>
    <row r="129" spans="1:13" s="8" customFormat="1">
      <c r="A129" s="1"/>
      <c r="B129" s="263" t="s">
        <v>1684</v>
      </c>
      <c r="C129" s="214">
        <v>471262.66</v>
      </c>
      <c r="D129" s="45"/>
      <c r="E129" s="45"/>
      <c r="I129" s="151"/>
    </row>
    <row r="130" spans="1:13" s="8" customFormat="1">
      <c r="A130" s="1"/>
      <c r="B130" s="263" t="s">
        <v>1685</v>
      </c>
      <c r="C130" s="214">
        <v>3840</v>
      </c>
      <c r="D130" s="45"/>
      <c r="E130" s="45"/>
      <c r="I130" s="151"/>
    </row>
    <row r="131" spans="1:13" s="8" customFormat="1">
      <c r="A131" s="1"/>
      <c r="B131" s="263" t="s">
        <v>87</v>
      </c>
      <c r="C131" s="215">
        <v>0</v>
      </c>
      <c r="D131" s="45"/>
      <c r="E131" s="45"/>
      <c r="I131" s="151"/>
    </row>
    <row r="132" spans="1:13" s="8" customFormat="1">
      <c r="A132" s="1"/>
      <c r="B132" s="263" t="s">
        <v>1686</v>
      </c>
      <c r="C132" s="158">
        <v>527280.46</v>
      </c>
      <c r="D132" s="45"/>
      <c r="E132" s="45"/>
      <c r="I132" s="151"/>
    </row>
    <row r="133" spans="1:13" s="8" customFormat="1">
      <c r="A133" s="1"/>
      <c r="B133" s="202" t="s">
        <v>1576</v>
      </c>
      <c r="C133" s="203">
        <f>SUM(C126:C132)</f>
        <v>17969253.330000002</v>
      </c>
      <c r="D133" s="45"/>
      <c r="E133" s="45"/>
      <c r="I133" s="151"/>
    </row>
    <row r="134" spans="1:13" s="8" customFormat="1">
      <c r="A134" s="1"/>
      <c r="B134" s="7"/>
      <c r="C134" s="1"/>
      <c r="D134" s="1"/>
      <c r="E134" s="1"/>
      <c r="K134" s="151"/>
      <c r="L134" s="151"/>
      <c r="M134" s="151"/>
    </row>
    <row r="135" spans="1:13" s="8" customFormat="1">
      <c r="A135" s="1"/>
      <c r="B135" s="7"/>
      <c r="C135" s="1"/>
      <c r="D135" s="1"/>
      <c r="E135" s="1"/>
      <c r="K135" s="151"/>
      <c r="L135" s="151"/>
      <c r="M135" s="151"/>
    </row>
    <row r="136" spans="1:13" s="8" customFormat="1">
      <c r="A136" s="1"/>
      <c r="B136" s="7"/>
      <c r="C136" s="1"/>
      <c r="D136" s="1"/>
      <c r="E136" s="1"/>
      <c r="K136" s="151"/>
      <c r="L136" s="151"/>
      <c r="M136" s="151"/>
    </row>
    <row r="137" spans="1:13" s="8" customFormat="1">
      <c r="K137" s="151"/>
      <c r="L137" s="151"/>
      <c r="M137" s="151"/>
    </row>
    <row r="138" spans="1:13" s="8" customFormat="1">
      <c r="K138" s="151"/>
      <c r="L138" s="151"/>
      <c r="M138" s="151"/>
    </row>
    <row r="139" spans="1:13" s="8" customFormat="1">
      <c r="K139" s="151"/>
      <c r="L139" s="151"/>
      <c r="M139" s="151"/>
    </row>
    <row r="140" spans="1:13" s="8" customFormat="1">
      <c r="K140" s="151"/>
      <c r="L140" s="151"/>
      <c r="M140" s="151"/>
    </row>
    <row r="141" spans="1:13" s="8" customFormat="1">
      <c r="K141" s="151"/>
      <c r="L141" s="151"/>
      <c r="M141" s="151"/>
    </row>
    <row r="142" spans="1:13" s="8" customFormat="1">
      <c r="K142" s="151"/>
      <c r="L142" s="151"/>
      <c r="M142" s="151"/>
    </row>
    <row r="143" spans="1:13" s="8" customFormat="1">
      <c r="K143" s="151"/>
      <c r="L143" s="151"/>
      <c r="M143" s="151"/>
    </row>
    <row r="144" spans="1:13" s="8" customFormat="1">
      <c r="K144" s="151"/>
      <c r="L144" s="151"/>
      <c r="M144" s="151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23622047244094491" right="0.27559055118110237" top="0.3" bottom="0.32" header="0.24" footer="0.17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M144"/>
  <sheetViews>
    <sheetView showGridLines="0" zoomScale="69" zoomScaleNormal="69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ColWidth="9" defaultRowHeight="12.75"/>
  <cols>
    <col min="1" max="1" width="8" style="1" customWidth="1"/>
    <col min="2" max="2" width="39.5" style="1" customWidth="1"/>
    <col min="3" max="3" width="20.125" style="1" customWidth="1"/>
    <col min="4" max="4" width="17" style="1" bestFit="1" customWidth="1"/>
    <col min="5" max="5" width="18.5" style="1" customWidth="1"/>
    <col min="6" max="6" width="17.75" style="1" bestFit="1" customWidth="1"/>
    <col min="7" max="7" width="16.875" style="8" customWidth="1"/>
    <col min="8" max="8" width="7.5" style="1" bestFit="1" customWidth="1"/>
    <col min="9" max="10" width="18.875" style="1" customWidth="1"/>
    <col min="11" max="11" width="18.875" style="45" customWidth="1"/>
    <col min="12" max="12" width="20.125" style="45" bestFit="1" customWidth="1"/>
    <col min="13" max="13" width="15.875" style="45" bestFit="1" customWidth="1"/>
    <col min="14" max="16384" width="9" style="1"/>
  </cols>
  <sheetData>
    <row r="1" spans="1:13" ht="12.75" customHeight="1">
      <c r="B1" s="372" t="s">
        <v>134</v>
      </c>
      <c r="C1" s="372"/>
      <c r="D1" s="372"/>
      <c r="E1" s="372"/>
      <c r="F1" s="8" t="s">
        <v>1787</v>
      </c>
      <c r="G1" s="119" t="s">
        <v>156</v>
      </c>
      <c r="I1" s="97" t="s">
        <v>155</v>
      </c>
    </row>
    <row r="2" spans="1:13">
      <c r="B2" s="372" t="s">
        <v>110</v>
      </c>
      <c r="C2" s="372"/>
      <c r="D2" s="372"/>
      <c r="E2" s="372"/>
      <c r="F2" s="8" t="s">
        <v>1788</v>
      </c>
      <c r="G2" s="8" t="s">
        <v>169</v>
      </c>
      <c r="I2" s="96" t="s">
        <v>160</v>
      </c>
    </row>
    <row r="3" spans="1:13" ht="12.75" customHeight="1">
      <c r="B3" s="372" t="s">
        <v>1812</v>
      </c>
      <c r="C3" s="372"/>
      <c r="D3" s="372"/>
      <c r="E3" s="372"/>
      <c r="F3" s="8" t="s">
        <v>1789</v>
      </c>
      <c r="G3" s="8" t="s">
        <v>1661</v>
      </c>
    </row>
    <row r="4" spans="1:13">
      <c r="B4" s="372"/>
      <c r="C4" s="372"/>
      <c r="D4" s="372"/>
      <c r="F4" s="8" t="s">
        <v>1790</v>
      </c>
      <c r="G4" s="8" t="s">
        <v>1819</v>
      </c>
    </row>
    <row r="5" spans="1:13" ht="12.75" customHeight="1">
      <c r="B5" s="373" t="s">
        <v>1666</v>
      </c>
      <c r="C5" s="374"/>
      <c r="D5" s="374"/>
      <c r="E5" s="374"/>
    </row>
    <row r="6" spans="1:13" s="14" customFormat="1">
      <c r="A6" s="10" t="s">
        <v>116</v>
      </c>
      <c r="B6" s="367" t="s">
        <v>2</v>
      </c>
      <c r="C6" s="185" t="s">
        <v>1667</v>
      </c>
      <c r="D6" s="11" t="s">
        <v>1668</v>
      </c>
      <c r="E6" s="179" t="s">
        <v>117</v>
      </c>
      <c r="F6" s="383" t="s">
        <v>1581</v>
      </c>
      <c r="G6" s="384"/>
      <c r="H6" s="180" t="s">
        <v>118</v>
      </c>
      <c r="I6" s="12" t="s">
        <v>119</v>
      </c>
      <c r="J6" s="13" t="s">
        <v>120</v>
      </c>
      <c r="K6" s="152" t="s">
        <v>117</v>
      </c>
      <c r="L6" s="153" t="s">
        <v>121</v>
      </c>
      <c r="M6" s="153" t="s">
        <v>121</v>
      </c>
    </row>
    <row r="7" spans="1:13" s="14" customFormat="1">
      <c r="A7" s="15" t="s">
        <v>2</v>
      </c>
      <c r="B7" s="368"/>
      <c r="C7" s="186" t="s">
        <v>3</v>
      </c>
      <c r="D7" s="16" t="s">
        <v>4</v>
      </c>
      <c r="E7" s="17" t="s">
        <v>1669</v>
      </c>
      <c r="F7" s="385" t="s">
        <v>155</v>
      </c>
      <c r="G7" s="386"/>
      <c r="H7" s="182" t="s">
        <v>122</v>
      </c>
      <c r="I7" s="18" t="s">
        <v>1813</v>
      </c>
      <c r="J7" s="19" t="s">
        <v>1814</v>
      </c>
      <c r="K7" s="154" t="s">
        <v>120</v>
      </c>
      <c r="L7" s="155" t="s">
        <v>123</v>
      </c>
      <c r="M7" s="155" t="s">
        <v>124</v>
      </c>
    </row>
    <row r="8" spans="1:13" s="14" customFormat="1">
      <c r="A8" s="15"/>
      <c r="B8" s="368"/>
      <c r="C8" s="187" t="s">
        <v>1670</v>
      </c>
      <c r="D8" s="118" t="s">
        <v>1770</v>
      </c>
      <c r="E8" s="181" t="s">
        <v>1671</v>
      </c>
      <c r="F8" s="67" t="s">
        <v>146</v>
      </c>
      <c r="G8" s="67" t="s">
        <v>145</v>
      </c>
      <c r="H8" s="182">
        <v>2563</v>
      </c>
      <c r="I8" s="20"/>
      <c r="J8" s="19"/>
      <c r="K8" s="154"/>
      <c r="L8" s="155" t="s">
        <v>125</v>
      </c>
      <c r="M8" s="155" t="s">
        <v>125</v>
      </c>
    </row>
    <row r="9" spans="1:13" s="14" customFormat="1">
      <c r="A9" s="21"/>
      <c r="B9" s="369"/>
      <c r="C9" s="22" t="s">
        <v>126</v>
      </c>
      <c r="D9" s="22" t="s">
        <v>127</v>
      </c>
      <c r="E9" s="24" t="s">
        <v>128</v>
      </c>
      <c r="F9" s="46" t="s">
        <v>147</v>
      </c>
      <c r="G9" s="46" t="s">
        <v>147</v>
      </c>
      <c r="H9" s="23"/>
      <c r="I9" s="24" t="s">
        <v>129</v>
      </c>
      <c r="J9" s="25" t="s">
        <v>130</v>
      </c>
      <c r="K9" s="156" t="s">
        <v>131</v>
      </c>
      <c r="L9" s="157" t="s">
        <v>132</v>
      </c>
      <c r="M9" s="157" t="s">
        <v>133</v>
      </c>
    </row>
    <row r="10" spans="1:13">
      <c r="A10" s="377" t="s">
        <v>5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9"/>
    </row>
    <row r="11" spans="1:13">
      <c r="A11" s="2" t="s">
        <v>6</v>
      </c>
      <c r="B11" s="82" t="s">
        <v>7</v>
      </c>
      <c r="C11" s="3">
        <v>62713254.13000001</v>
      </c>
      <c r="D11" s="3">
        <v>65056449.490000002</v>
      </c>
      <c r="E11" s="26">
        <f>D11-C11</f>
        <v>2343195.359999992</v>
      </c>
      <c r="F11" s="26">
        <v>55090367.928141743</v>
      </c>
      <c r="G11" s="347">
        <v>13004130.880836744</v>
      </c>
      <c r="H11" s="47">
        <v>1</v>
      </c>
      <c r="I11" s="350">
        <f>(D11/12)*11</f>
        <v>59635078.69916667</v>
      </c>
      <c r="J11" s="27">
        <f>'ผลการดำเนินงาน Planfin 63'!F6</f>
        <v>70312289.88000001</v>
      </c>
      <c r="K11" s="158">
        <f>J11-I11</f>
        <v>10677211.18083334</v>
      </c>
      <c r="L11" s="158">
        <f>(J11*100)/I11-100</f>
        <v>17.90424598028163</v>
      </c>
      <c r="M11" s="158">
        <f>(J11*100)/D11</f>
        <v>108.07889214859151</v>
      </c>
    </row>
    <row r="12" spans="1:13">
      <c r="A12" s="2" t="s">
        <v>8</v>
      </c>
      <c r="B12" s="82" t="s">
        <v>9</v>
      </c>
      <c r="C12" s="3">
        <v>478650</v>
      </c>
      <c r="D12" s="3">
        <v>468000</v>
      </c>
      <c r="E12" s="26">
        <f t="shared" ref="E12:E22" si="0">D12-C12</f>
        <v>-10650</v>
      </c>
      <c r="F12" s="26">
        <v>196218.66165289254</v>
      </c>
      <c r="G12" s="347">
        <v>139955.19459213293</v>
      </c>
      <c r="H12" s="47">
        <v>3</v>
      </c>
      <c r="I12" s="350">
        <f t="shared" ref="I12:I22" si="1">(D12/12)*11</f>
        <v>429000</v>
      </c>
      <c r="J12" s="27">
        <f>'ผลการดำเนินงาน Planfin 63'!F7</f>
        <v>311550</v>
      </c>
      <c r="K12" s="158">
        <f>J12-I12</f>
        <v>-117450</v>
      </c>
      <c r="L12" s="158">
        <f t="shared" ref="L12:L22" si="2">(J12*100)/I12-100</f>
        <v>-27.377622377622373</v>
      </c>
      <c r="M12" s="158">
        <f t="shared" ref="M12:M23" si="3">(J12*100)/D12</f>
        <v>66.570512820512818</v>
      </c>
    </row>
    <row r="13" spans="1:13">
      <c r="A13" s="2" t="s">
        <v>10</v>
      </c>
      <c r="B13" s="82" t="s">
        <v>11</v>
      </c>
      <c r="C13" s="3">
        <v>113012.28</v>
      </c>
      <c r="D13" s="3">
        <v>15000</v>
      </c>
      <c r="E13" s="26">
        <f t="shared" si="0"/>
        <v>-98012.28</v>
      </c>
      <c r="F13" s="26">
        <v>94117.599297520632</v>
      </c>
      <c r="G13" s="347">
        <v>162181.87026989844</v>
      </c>
      <c r="H13" s="47">
        <v>0</v>
      </c>
      <c r="I13" s="350">
        <f t="shared" si="1"/>
        <v>13750</v>
      </c>
      <c r="J13" s="27">
        <f>'ผลการดำเนินงาน Planfin 63'!F8</f>
        <v>4811.7</v>
      </c>
      <c r="K13" s="158">
        <f t="shared" ref="K13:K23" si="4">J13-I13</f>
        <v>-8938.2999999999993</v>
      </c>
      <c r="L13" s="158">
        <f t="shared" si="2"/>
        <v>-65.005818181818185</v>
      </c>
      <c r="M13" s="158">
        <f t="shared" si="3"/>
        <v>32.078000000000003</v>
      </c>
    </row>
    <row r="14" spans="1:13">
      <c r="A14" s="2" t="s">
        <v>12</v>
      </c>
      <c r="B14" s="82" t="s">
        <v>13</v>
      </c>
      <c r="C14" s="3">
        <v>836602.2300000001</v>
      </c>
      <c r="D14" s="3">
        <v>960000</v>
      </c>
      <c r="E14" s="26">
        <f t="shared" si="0"/>
        <v>123397.7699999999</v>
      </c>
      <c r="F14" s="26">
        <v>1211650.9209917358</v>
      </c>
      <c r="G14" s="347">
        <v>944753.05947997363</v>
      </c>
      <c r="H14" s="47">
        <v>0</v>
      </c>
      <c r="I14" s="350">
        <f t="shared" si="1"/>
        <v>880000</v>
      </c>
      <c r="J14" s="27">
        <f>'ผลการดำเนินงาน Planfin 63'!F9</f>
        <v>733523.82</v>
      </c>
      <c r="K14" s="158">
        <f t="shared" si="4"/>
        <v>-146476.18000000005</v>
      </c>
      <c r="L14" s="158">
        <f t="shared" si="2"/>
        <v>-16.64502045454546</v>
      </c>
      <c r="M14" s="158">
        <f t="shared" si="3"/>
        <v>76.408731250000002</v>
      </c>
    </row>
    <row r="15" spans="1:13">
      <c r="A15" s="2" t="s">
        <v>14</v>
      </c>
      <c r="B15" s="82" t="s">
        <v>15</v>
      </c>
      <c r="C15" s="3">
        <v>5010784.0999999996</v>
      </c>
      <c r="D15" s="3">
        <v>5165971.95</v>
      </c>
      <c r="E15" s="26">
        <f t="shared" si="0"/>
        <v>155187.85000000056</v>
      </c>
      <c r="F15" s="26">
        <v>7801530.9207438007</v>
      </c>
      <c r="G15" s="347">
        <v>5883725.1744828187</v>
      </c>
      <c r="H15" s="47">
        <v>0</v>
      </c>
      <c r="I15" s="350">
        <f t="shared" si="1"/>
        <v>4735474.2875000006</v>
      </c>
      <c r="J15" s="27">
        <f>'ผลการดำเนินงาน Planfin 63'!F10</f>
        <v>4015281.68</v>
      </c>
      <c r="K15" s="158">
        <f t="shared" si="4"/>
        <v>-720192.60750000039</v>
      </c>
      <c r="L15" s="158">
        <f t="shared" si="2"/>
        <v>-15.208457775835839</v>
      </c>
      <c r="M15" s="158">
        <f t="shared" si="3"/>
        <v>77.725580372150489</v>
      </c>
    </row>
    <row r="16" spans="1:13">
      <c r="A16" s="2" t="s">
        <v>16</v>
      </c>
      <c r="B16" s="82" t="s">
        <v>17</v>
      </c>
      <c r="C16" s="3">
        <v>2789068.1900000004</v>
      </c>
      <c r="D16" s="3">
        <v>2800000</v>
      </c>
      <c r="E16" s="26">
        <f t="shared" si="0"/>
        <v>10931.80999999959</v>
      </c>
      <c r="F16" s="26">
        <v>2389926.2218181817</v>
      </c>
      <c r="G16" s="347">
        <v>2395607.798115537</v>
      </c>
      <c r="H16" s="47">
        <v>1</v>
      </c>
      <c r="I16" s="350">
        <f t="shared" si="1"/>
        <v>2566666.666666667</v>
      </c>
      <c r="J16" s="27">
        <f>'ผลการดำเนินงาน Planfin 63'!F11</f>
        <v>2399002.66</v>
      </c>
      <c r="K16" s="158">
        <f t="shared" si="4"/>
        <v>-167664.00666666683</v>
      </c>
      <c r="L16" s="158">
        <f t="shared" si="2"/>
        <v>-6.5323638961039023</v>
      </c>
      <c r="M16" s="158">
        <f t="shared" si="3"/>
        <v>85.678666428571432</v>
      </c>
    </row>
    <row r="17" spans="1:13">
      <c r="A17" s="2" t="s">
        <v>18</v>
      </c>
      <c r="B17" s="82" t="s">
        <v>19</v>
      </c>
      <c r="C17" s="3">
        <v>2373878.59</v>
      </c>
      <c r="D17" s="3">
        <v>2100000</v>
      </c>
      <c r="E17" s="26">
        <f t="shared" si="0"/>
        <v>-273878.58999999985</v>
      </c>
      <c r="F17" s="26">
        <v>541630.08743801666</v>
      </c>
      <c r="G17" s="347">
        <v>1113578.4599029464</v>
      </c>
      <c r="H17" s="47">
        <v>3</v>
      </c>
      <c r="I17" s="350">
        <f t="shared" si="1"/>
        <v>1925000</v>
      </c>
      <c r="J17" s="27">
        <f>'ผลการดำเนินงาน Planfin 63'!F12</f>
        <v>1285928.51</v>
      </c>
      <c r="K17" s="158">
        <f t="shared" si="4"/>
        <v>-639071.49</v>
      </c>
      <c r="L17" s="158">
        <f t="shared" si="2"/>
        <v>-33.198518961038957</v>
      </c>
      <c r="M17" s="158">
        <f t="shared" si="3"/>
        <v>61.234690952380952</v>
      </c>
    </row>
    <row r="18" spans="1:13">
      <c r="A18" s="2" t="s">
        <v>20</v>
      </c>
      <c r="B18" s="82" t="s">
        <v>21</v>
      </c>
      <c r="C18" s="3">
        <v>13779742.34</v>
      </c>
      <c r="D18" s="3">
        <v>10948513.449999999</v>
      </c>
      <c r="E18" s="26">
        <f t="shared" si="0"/>
        <v>-2831228.8900000006</v>
      </c>
      <c r="F18" s="26">
        <v>6982763.8549999977</v>
      </c>
      <c r="G18" s="347">
        <v>6067372.420841462</v>
      </c>
      <c r="H18" s="47">
        <v>1</v>
      </c>
      <c r="I18" s="350">
        <f t="shared" si="1"/>
        <v>10036137.329166666</v>
      </c>
      <c r="J18" s="27">
        <f>'ผลการดำเนินงาน Planfin 63'!F13</f>
        <v>10204142.01</v>
      </c>
      <c r="K18" s="158">
        <f t="shared" si="4"/>
        <v>168004.6808333341</v>
      </c>
      <c r="L18" s="158">
        <f t="shared" si="2"/>
        <v>1.6739974287227568</v>
      </c>
      <c r="M18" s="158">
        <f t="shared" si="3"/>
        <v>93.201164309662516</v>
      </c>
    </row>
    <row r="19" spans="1:13">
      <c r="A19" s="2" t="s">
        <v>22</v>
      </c>
      <c r="B19" s="82" t="s">
        <v>23</v>
      </c>
      <c r="C19" s="3">
        <v>46645814.609999999</v>
      </c>
      <c r="D19" s="3">
        <v>48867379.200000003</v>
      </c>
      <c r="E19" s="26">
        <f t="shared" si="0"/>
        <v>2221564.5900000036</v>
      </c>
      <c r="F19" s="26">
        <v>39812919.739008263</v>
      </c>
      <c r="G19" s="347">
        <v>10642063.545296295</v>
      </c>
      <c r="H19" s="47">
        <v>1</v>
      </c>
      <c r="I19" s="350">
        <f t="shared" si="1"/>
        <v>44795097.600000001</v>
      </c>
      <c r="J19" s="27">
        <f>'ผลการดำเนินงาน Planfin 63'!F14</f>
        <v>42551629.75</v>
      </c>
      <c r="K19" s="158">
        <f t="shared" si="4"/>
        <v>-2243467.8500000015</v>
      </c>
      <c r="L19" s="158">
        <f t="shared" si="2"/>
        <v>-5.0082887864943473</v>
      </c>
      <c r="M19" s="158">
        <f t="shared" si="3"/>
        <v>87.075735279046839</v>
      </c>
    </row>
    <row r="20" spans="1:13">
      <c r="A20" s="2" t="s">
        <v>24</v>
      </c>
      <c r="B20" s="82" t="s">
        <v>25</v>
      </c>
      <c r="C20" s="3">
        <v>12236671.189999999</v>
      </c>
      <c r="D20" s="3">
        <v>11755376.890000001</v>
      </c>
      <c r="E20" s="26">
        <f t="shared" si="0"/>
        <v>-481294.29999999888</v>
      </c>
      <c r="F20" s="26">
        <v>8899687.4920413215</v>
      </c>
      <c r="G20" s="347">
        <v>3858190.5818685293</v>
      </c>
      <c r="H20" s="47">
        <v>1</v>
      </c>
      <c r="I20" s="350">
        <f t="shared" si="1"/>
        <v>10775762.149166666</v>
      </c>
      <c r="J20" s="27">
        <f>'ผลการดำเนินงาน Planfin 63'!F15</f>
        <v>7756739.2400000002</v>
      </c>
      <c r="K20" s="158">
        <f t="shared" si="4"/>
        <v>-3019022.9091666657</v>
      </c>
      <c r="L20" s="158">
        <f t="shared" si="2"/>
        <v>-28.016792384380338</v>
      </c>
      <c r="M20" s="158">
        <f t="shared" si="3"/>
        <v>65.98460698098468</v>
      </c>
    </row>
    <row r="21" spans="1:13" s="8" customFormat="1">
      <c r="A21" s="174" t="s">
        <v>1652</v>
      </c>
      <c r="B21" s="175" t="s">
        <v>1653</v>
      </c>
      <c r="C21" s="3">
        <v>0</v>
      </c>
      <c r="D21" s="3">
        <v>0</v>
      </c>
      <c r="E21" s="26">
        <f t="shared" si="0"/>
        <v>0</v>
      </c>
      <c r="F21" s="26">
        <v>428128.76666666666</v>
      </c>
      <c r="G21" s="347">
        <v>414400.81515905185</v>
      </c>
      <c r="H21" s="47">
        <v>0</v>
      </c>
      <c r="I21" s="350">
        <f t="shared" si="1"/>
        <v>0</v>
      </c>
      <c r="J21" s="27">
        <f>'ผลการดำเนินงาน Planfin 63'!F16</f>
        <v>0</v>
      </c>
      <c r="K21" s="158">
        <f t="shared" si="4"/>
        <v>0</v>
      </c>
      <c r="L21" s="158" t="e">
        <f t="shared" si="2"/>
        <v>#DIV/0!</v>
      </c>
      <c r="M21" s="158" t="e">
        <f t="shared" si="3"/>
        <v>#DIV/0!</v>
      </c>
    </row>
    <row r="22" spans="1:13">
      <c r="A22" s="2" t="s">
        <v>26</v>
      </c>
      <c r="B22" s="82" t="s">
        <v>27</v>
      </c>
      <c r="C22" s="3">
        <v>2769900.72</v>
      </c>
      <c r="D22" s="3">
        <v>5718708.7699999996</v>
      </c>
      <c r="E22" s="26">
        <f t="shared" si="0"/>
        <v>2948808.0499999993</v>
      </c>
      <c r="F22" s="26">
        <v>4402627.4239669424</v>
      </c>
      <c r="G22" s="347">
        <v>6372211.2642878396</v>
      </c>
      <c r="H22" s="47">
        <v>1</v>
      </c>
      <c r="I22" s="350">
        <f t="shared" si="1"/>
        <v>5242149.7058333335</v>
      </c>
      <c r="J22" s="27">
        <f>'ผลการดำเนินงาน Planfin 63'!F17</f>
        <v>4542708.7699999996</v>
      </c>
      <c r="K22" s="158">
        <f>J22-I22</f>
        <v>-699440.93583333399</v>
      </c>
      <c r="L22" s="158">
        <f t="shared" si="2"/>
        <v>-13.342635656799615</v>
      </c>
      <c r="M22" s="158">
        <f t="shared" si="3"/>
        <v>79.435917314600374</v>
      </c>
    </row>
    <row r="23" spans="1:13">
      <c r="A23" s="86" t="s">
        <v>28</v>
      </c>
      <c r="B23" s="58" t="s">
        <v>29</v>
      </c>
      <c r="C23" s="5">
        <f>SUM(C11:C22)</f>
        <v>149747378.38000003</v>
      </c>
      <c r="D23" s="5">
        <f>SUM(D11:D22)</f>
        <v>153855399.75000003</v>
      </c>
      <c r="E23" s="28">
        <f>D23-C23</f>
        <v>4108021.3700000048</v>
      </c>
      <c r="F23" s="28">
        <v>127851569.61676708</v>
      </c>
      <c r="G23" s="348">
        <v>50998171.065133229</v>
      </c>
      <c r="H23" s="48">
        <v>1</v>
      </c>
      <c r="I23" s="5">
        <f>SUM(I11:I22)</f>
        <v>141034116.43750003</v>
      </c>
      <c r="J23" s="31">
        <f>'ผลการดำเนินงาน Planfin 63'!F18</f>
        <v>144117608.02000004</v>
      </c>
      <c r="K23" s="29">
        <f t="shared" si="4"/>
        <v>3083491.5825000107</v>
      </c>
      <c r="L23" s="29">
        <f>(J23*100)/I23-100</f>
        <v>2.1863444536602401</v>
      </c>
      <c r="M23" s="29">
        <f t="shared" si="3"/>
        <v>93.670815749188563</v>
      </c>
    </row>
    <row r="24" spans="1:13" s="8" customFormat="1">
      <c r="A24" s="81" t="s">
        <v>1573</v>
      </c>
      <c r="B24" s="76" t="s">
        <v>150</v>
      </c>
      <c r="C24" s="77">
        <f>C23-C22</f>
        <v>146977477.66000003</v>
      </c>
      <c r="D24" s="77">
        <f>D23-D22</f>
        <v>148136690.98000002</v>
      </c>
      <c r="E24" s="78">
        <f>D24-C24</f>
        <v>1159213.3199999928</v>
      </c>
      <c r="F24" s="78"/>
      <c r="G24" s="349"/>
      <c r="H24" s="79"/>
      <c r="I24" s="77">
        <f>I23-I22</f>
        <v>135791966.73166668</v>
      </c>
      <c r="J24" s="80">
        <f>'ผลการดำเนินงาน Planfin 63'!F19</f>
        <v>139574899.25000003</v>
      </c>
      <c r="K24" s="159">
        <f>J24-I24</f>
        <v>3782932.5183333457</v>
      </c>
      <c r="L24" s="159">
        <f>(J24*100)/I24-100</f>
        <v>2.7858293898995186</v>
      </c>
      <c r="M24" s="159">
        <f>(J24*100)/D24</f>
        <v>94.220343607407898</v>
      </c>
    </row>
    <row r="25" spans="1:13" ht="25.5">
      <c r="A25" s="218"/>
      <c r="B25" s="219" t="s">
        <v>1754</v>
      </c>
      <c r="C25" s="220">
        <f>C24-C21</f>
        <v>146977477.66000003</v>
      </c>
      <c r="D25" s="220">
        <f>D24-D21</f>
        <v>148136690.98000002</v>
      </c>
      <c r="E25" s="221">
        <f>D25-C25</f>
        <v>1159213.3199999928</v>
      </c>
      <c r="F25" s="220"/>
      <c r="G25" s="222"/>
      <c r="H25" s="223"/>
      <c r="I25" s="220">
        <f>I24-I21</f>
        <v>135791966.73166668</v>
      </c>
      <c r="J25" s="220">
        <f>J24-J21</f>
        <v>139574899.25000003</v>
      </c>
      <c r="K25" s="220">
        <f>K24-K21</f>
        <v>3782932.5183333457</v>
      </c>
      <c r="L25" s="224">
        <f>(J25*100)/I25-100</f>
        <v>2.7858293898995186</v>
      </c>
      <c r="M25" s="224">
        <f>(J25*100)/D25</f>
        <v>94.220343607407898</v>
      </c>
    </row>
    <row r="26" spans="1:13">
      <c r="A26" s="377" t="s">
        <v>30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9"/>
    </row>
    <row r="27" spans="1:13">
      <c r="A27" s="2" t="s">
        <v>31</v>
      </c>
      <c r="B27" s="82" t="s">
        <v>32</v>
      </c>
      <c r="C27" s="3">
        <v>13053402.039999999</v>
      </c>
      <c r="D27" s="3">
        <v>13077107.68</v>
      </c>
      <c r="E27" s="26">
        <f t="shared" ref="E27:E42" si="5">D27-C27</f>
        <v>23705.640000000596</v>
      </c>
      <c r="F27" s="26">
        <v>11512612.321570253</v>
      </c>
      <c r="G27" s="347">
        <v>4297011.5599770034</v>
      </c>
      <c r="H27" s="47">
        <v>1</v>
      </c>
      <c r="I27" s="350">
        <f>(D27/12)*11</f>
        <v>11987348.706666667</v>
      </c>
      <c r="J27" s="27">
        <f>'ผลการดำเนินงาน Planfin 63'!F21</f>
        <v>11908292.26</v>
      </c>
      <c r="K27" s="158">
        <f t="shared" ref="K27:K41" si="6">J27-I27</f>
        <v>-79056.446666667238</v>
      </c>
      <c r="L27" s="158">
        <f t="shared" ref="L27:L43" si="7">(J27*100)/I27-100</f>
        <v>-0.65949901518006016</v>
      </c>
      <c r="M27" s="158">
        <f t="shared" ref="M27:M43" si="8">(J27*100)/D27</f>
        <v>91.062125902751617</v>
      </c>
    </row>
    <row r="28" spans="1:13">
      <c r="A28" s="2" t="s">
        <v>33</v>
      </c>
      <c r="B28" s="82" t="s">
        <v>34</v>
      </c>
      <c r="C28" s="3">
        <v>2247494.7999999998</v>
      </c>
      <c r="D28" s="3">
        <v>2160000</v>
      </c>
      <c r="E28" s="26">
        <f t="shared" si="5"/>
        <v>-87494.799999999814</v>
      </c>
      <c r="F28" s="26">
        <v>3108021.525372724</v>
      </c>
      <c r="G28" s="347">
        <v>1490046.9249988487</v>
      </c>
      <c r="H28" s="47">
        <v>0</v>
      </c>
      <c r="I28" s="350">
        <f t="shared" ref="I28:I41" si="9">(D28/12)*11</f>
        <v>1980000</v>
      </c>
      <c r="J28" s="27">
        <f>'ผลการดำเนินงาน Planfin 63'!F22</f>
        <v>2195055.6</v>
      </c>
      <c r="K28" s="158">
        <f t="shared" si="6"/>
        <v>215055.60000000009</v>
      </c>
      <c r="L28" s="158">
        <f t="shared" si="7"/>
        <v>10.861393939393935</v>
      </c>
      <c r="M28" s="158">
        <f t="shared" si="8"/>
        <v>101.62294444444444</v>
      </c>
    </row>
    <row r="29" spans="1:13">
      <c r="A29" s="2" t="s">
        <v>35</v>
      </c>
      <c r="B29" s="82" t="s">
        <v>36</v>
      </c>
      <c r="C29" s="3">
        <v>420578.3</v>
      </c>
      <c r="D29" s="3">
        <v>350000</v>
      </c>
      <c r="E29" s="26">
        <f t="shared" si="5"/>
        <v>-70578.299999999988</v>
      </c>
      <c r="F29" s="26">
        <v>575114.58987603313</v>
      </c>
      <c r="G29" s="347">
        <v>318020.99299464806</v>
      </c>
      <c r="H29" s="47">
        <v>0</v>
      </c>
      <c r="I29" s="350">
        <f t="shared" si="9"/>
        <v>320833.33333333337</v>
      </c>
      <c r="J29" s="27">
        <f>'ผลการดำเนินงาน Planfin 63'!F23</f>
        <v>405007.19</v>
      </c>
      <c r="K29" s="158">
        <f t="shared" si="6"/>
        <v>84173.85666666663</v>
      </c>
      <c r="L29" s="158">
        <f t="shared" si="7"/>
        <v>26.236007272727264</v>
      </c>
      <c r="M29" s="158">
        <f t="shared" si="8"/>
        <v>115.71634</v>
      </c>
    </row>
    <row r="30" spans="1:13">
      <c r="A30" s="2" t="s">
        <v>37</v>
      </c>
      <c r="B30" s="82" t="s">
        <v>38</v>
      </c>
      <c r="C30" s="3">
        <v>3987713.04</v>
      </c>
      <c r="D30" s="3">
        <v>3953698.61</v>
      </c>
      <c r="E30" s="26">
        <f t="shared" si="5"/>
        <v>-34014.430000000168</v>
      </c>
      <c r="F30" s="26">
        <v>4017169.7271900824</v>
      </c>
      <c r="G30" s="347">
        <v>1789886.7252389649</v>
      </c>
      <c r="H30" s="47">
        <v>0</v>
      </c>
      <c r="I30" s="350">
        <f t="shared" si="9"/>
        <v>3624223.7258333331</v>
      </c>
      <c r="J30" s="27">
        <f>'ผลการดำเนินงาน Planfin 63'!F24</f>
        <v>3798452.08</v>
      </c>
      <c r="K30" s="158">
        <f t="shared" si="6"/>
        <v>174228.35416666698</v>
      </c>
      <c r="L30" s="158">
        <f t="shared" si="7"/>
        <v>4.807328888798267</v>
      </c>
      <c r="M30" s="158">
        <f t="shared" si="8"/>
        <v>96.073384814731753</v>
      </c>
    </row>
    <row r="31" spans="1:13">
      <c r="A31" s="2" t="s">
        <v>39</v>
      </c>
      <c r="B31" s="82" t="s">
        <v>40</v>
      </c>
      <c r="C31" s="3">
        <v>46645814.609999999</v>
      </c>
      <c r="D31" s="3">
        <v>48867379.200000003</v>
      </c>
      <c r="E31" s="26">
        <f t="shared" si="5"/>
        <v>2221564.5900000036</v>
      </c>
      <c r="F31" s="26">
        <v>39604684.373842977</v>
      </c>
      <c r="G31" s="347">
        <v>10319256.520349238</v>
      </c>
      <c r="H31" s="47">
        <v>1</v>
      </c>
      <c r="I31" s="350">
        <f t="shared" si="9"/>
        <v>44795097.600000001</v>
      </c>
      <c r="J31" s="27">
        <f>'ผลการดำเนินงาน Planfin 63'!F25</f>
        <v>42583090.239999995</v>
      </c>
      <c r="K31" s="158">
        <f t="shared" si="6"/>
        <v>-2212007.3600000069</v>
      </c>
      <c r="L31" s="158">
        <f t="shared" si="7"/>
        <v>-4.9380567930719366</v>
      </c>
      <c r="M31" s="158">
        <f t="shared" si="8"/>
        <v>87.140114606350721</v>
      </c>
    </row>
    <row r="32" spans="1:13">
      <c r="A32" s="2" t="s">
        <v>41</v>
      </c>
      <c r="B32" s="82" t="s">
        <v>42</v>
      </c>
      <c r="C32" s="3">
        <v>15205037.509999998</v>
      </c>
      <c r="D32" s="3">
        <v>15606126</v>
      </c>
      <c r="E32" s="26">
        <f t="shared" si="5"/>
        <v>401088.49000000209</v>
      </c>
      <c r="F32" s="26">
        <v>11351502.087768594</v>
      </c>
      <c r="G32" s="347">
        <v>3382758.7020859085</v>
      </c>
      <c r="H32" s="47">
        <v>3</v>
      </c>
      <c r="I32" s="350">
        <f t="shared" si="9"/>
        <v>14305615.5</v>
      </c>
      <c r="J32" s="27">
        <f>'ผลการดำเนินงาน Planfin 63'!F26</f>
        <v>14885024.18</v>
      </c>
      <c r="K32" s="158">
        <f t="shared" si="6"/>
        <v>579408.6799999997</v>
      </c>
      <c r="L32" s="158">
        <f t="shared" si="7"/>
        <v>4.050218461414687</v>
      </c>
      <c r="M32" s="158">
        <f t="shared" si="8"/>
        <v>95.379366922963456</v>
      </c>
    </row>
    <row r="33" spans="1:13">
      <c r="A33" s="2" t="s">
        <v>43</v>
      </c>
      <c r="B33" s="82" t="s">
        <v>44</v>
      </c>
      <c r="C33" s="3">
        <v>22366855.5</v>
      </c>
      <c r="D33" s="3">
        <v>24055960.670000002</v>
      </c>
      <c r="E33" s="26">
        <f t="shared" si="5"/>
        <v>1689105.1700000018</v>
      </c>
      <c r="F33" s="26">
        <v>19484720.583677687</v>
      </c>
      <c r="G33" s="347">
        <v>5103158.8595148642</v>
      </c>
      <c r="H33" s="47">
        <v>1</v>
      </c>
      <c r="I33" s="350">
        <f t="shared" si="9"/>
        <v>22051297.280833337</v>
      </c>
      <c r="J33" s="27">
        <f>'ผลการดำเนินงาน Planfin 63'!F27</f>
        <v>24398292</v>
      </c>
      <c r="K33" s="158">
        <f t="shared" si="6"/>
        <v>2346994.7191666625</v>
      </c>
      <c r="L33" s="158">
        <f t="shared" si="7"/>
        <v>10.643340794315236</v>
      </c>
      <c r="M33" s="158">
        <f t="shared" si="8"/>
        <v>101.42306239478899</v>
      </c>
    </row>
    <row r="34" spans="1:13">
      <c r="A34" s="2" t="s">
        <v>45</v>
      </c>
      <c r="B34" s="82" t="s">
        <v>46</v>
      </c>
      <c r="C34" s="3">
        <v>2741790.94</v>
      </c>
      <c r="D34" s="3">
        <v>3031307.77</v>
      </c>
      <c r="E34" s="26">
        <f t="shared" si="5"/>
        <v>289516.83000000007</v>
      </c>
      <c r="F34" s="26">
        <v>2803807.0309090922</v>
      </c>
      <c r="G34" s="347">
        <v>814039.36220156972</v>
      </c>
      <c r="H34" s="47">
        <v>1</v>
      </c>
      <c r="I34" s="350">
        <f t="shared" si="9"/>
        <v>2778698.7891666666</v>
      </c>
      <c r="J34" s="27">
        <f>'ผลการดำเนินงาน Planfin 63'!F28</f>
        <v>2966182.67</v>
      </c>
      <c r="K34" s="158">
        <f t="shared" si="6"/>
        <v>187483.88083333336</v>
      </c>
      <c r="L34" s="158">
        <f t="shared" si="7"/>
        <v>6.7471825864781891</v>
      </c>
      <c r="M34" s="158">
        <f t="shared" si="8"/>
        <v>97.851584037604994</v>
      </c>
    </row>
    <row r="35" spans="1:13">
      <c r="A35" s="2" t="s">
        <v>47</v>
      </c>
      <c r="B35" s="82" t="s">
        <v>48</v>
      </c>
      <c r="C35" s="3">
        <v>4963241.34</v>
      </c>
      <c r="D35" s="3">
        <v>9569102.7400000002</v>
      </c>
      <c r="E35" s="26">
        <f t="shared" si="5"/>
        <v>4605861.4000000004</v>
      </c>
      <c r="F35" s="26">
        <v>6011048.1377685945</v>
      </c>
      <c r="G35" s="347">
        <v>5262141.9525103513</v>
      </c>
      <c r="H35" s="47">
        <v>1</v>
      </c>
      <c r="I35" s="350">
        <f t="shared" si="9"/>
        <v>8771677.5116666667</v>
      </c>
      <c r="J35" s="27">
        <f>'ผลการดำเนินงาน Planfin 63'!F29</f>
        <v>9140884.5700000003</v>
      </c>
      <c r="K35" s="158">
        <f t="shared" si="6"/>
        <v>369207.05833333358</v>
      </c>
      <c r="L35" s="158">
        <f t="shared" si="7"/>
        <v>4.2090815336322294</v>
      </c>
      <c r="M35" s="158">
        <f t="shared" si="8"/>
        <v>95.524991405829553</v>
      </c>
    </row>
    <row r="36" spans="1:13">
      <c r="A36" s="2" t="s">
        <v>49</v>
      </c>
      <c r="B36" s="82" t="s">
        <v>50</v>
      </c>
      <c r="C36" s="3">
        <v>5586042.2199999997</v>
      </c>
      <c r="D36" s="3">
        <v>5204406.21</v>
      </c>
      <c r="E36" s="26">
        <f t="shared" si="5"/>
        <v>-381636.00999999978</v>
      </c>
      <c r="F36" s="26">
        <v>2841634.6007024786</v>
      </c>
      <c r="G36" s="347">
        <v>813049.26575332298</v>
      </c>
      <c r="H36" s="47">
        <v>4</v>
      </c>
      <c r="I36" s="350">
        <f t="shared" si="9"/>
        <v>4770705.6924999999</v>
      </c>
      <c r="J36" s="27">
        <f>'ผลการดำเนินงาน Planfin 63'!F30</f>
        <v>5460728.3800000008</v>
      </c>
      <c r="K36" s="158">
        <f t="shared" si="6"/>
        <v>690022.68750000093</v>
      </c>
      <c r="L36" s="158">
        <f t="shared" si="7"/>
        <v>14.463744610881832</v>
      </c>
      <c r="M36" s="158">
        <f t="shared" si="8"/>
        <v>104.92509922664168</v>
      </c>
    </row>
    <row r="37" spans="1:13">
      <c r="A37" s="2" t="s">
        <v>51</v>
      </c>
      <c r="B37" s="82" t="s">
        <v>52</v>
      </c>
      <c r="C37" s="3">
        <v>3199571.7</v>
      </c>
      <c r="D37" s="3">
        <v>3477189.17</v>
      </c>
      <c r="E37" s="26">
        <f t="shared" si="5"/>
        <v>277617.46999999974</v>
      </c>
      <c r="F37" s="26">
        <v>3989833.5987190055</v>
      </c>
      <c r="G37" s="347">
        <v>1642372.1709775152</v>
      </c>
      <c r="H37" s="47">
        <v>0</v>
      </c>
      <c r="I37" s="350">
        <f t="shared" si="9"/>
        <v>3187423.4058333333</v>
      </c>
      <c r="J37" s="27">
        <f>'ผลการดำเนินงาน Planfin 63'!F31</f>
        <v>4262662.5500000007</v>
      </c>
      <c r="K37" s="158">
        <f t="shared" si="6"/>
        <v>1075239.1441666675</v>
      </c>
      <c r="L37" s="158">
        <f t="shared" si="7"/>
        <v>33.733803366031083</v>
      </c>
      <c r="M37" s="158">
        <f t="shared" si="8"/>
        <v>122.58931975219515</v>
      </c>
    </row>
    <row r="38" spans="1:13">
      <c r="A38" s="2" t="s">
        <v>53</v>
      </c>
      <c r="B38" s="82" t="s">
        <v>54</v>
      </c>
      <c r="C38" s="3">
        <v>12492018.440000001</v>
      </c>
      <c r="D38" s="3">
        <v>12856356.6</v>
      </c>
      <c r="E38" s="26">
        <f t="shared" si="5"/>
        <v>364338.15999999829</v>
      </c>
      <c r="F38" s="26">
        <v>7301285.1496074414</v>
      </c>
      <c r="G38" s="347">
        <v>2765170.5090407813</v>
      </c>
      <c r="H38" s="47">
        <v>4</v>
      </c>
      <c r="I38" s="350">
        <f t="shared" si="9"/>
        <v>11784993.550000001</v>
      </c>
      <c r="J38" s="27">
        <f>'ผลการดำเนินงาน Planfin 63'!F32</f>
        <v>11158493.610000003</v>
      </c>
      <c r="K38" s="158">
        <f t="shared" si="6"/>
        <v>-626499.93999999762</v>
      </c>
      <c r="L38" s="158">
        <f t="shared" si="7"/>
        <v>-5.3160821628111847</v>
      </c>
      <c r="M38" s="158">
        <f t="shared" si="8"/>
        <v>86.793591350756429</v>
      </c>
    </row>
    <row r="39" spans="1:13">
      <c r="A39" s="2" t="s">
        <v>55</v>
      </c>
      <c r="B39" s="82" t="s">
        <v>56</v>
      </c>
      <c r="C39" s="3">
        <v>1321476.6299999999</v>
      </c>
      <c r="D39" s="3">
        <v>1791584.36</v>
      </c>
      <c r="E39" s="26">
        <f t="shared" si="5"/>
        <v>470107.73000000021</v>
      </c>
      <c r="F39" s="26">
        <v>463002.35053749994</v>
      </c>
      <c r="G39" s="347">
        <v>843194.04919781536</v>
      </c>
      <c r="H39" s="47">
        <v>3</v>
      </c>
      <c r="I39" s="350">
        <f t="shared" si="9"/>
        <v>1642285.6633333336</v>
      </c>
      <c r="J39" s="27">
        <f>'ผลการดำเนินงาน Planfin 63'!F33</f>
        <v>1497396.74</v>
      </c>
      <c r="K39" s="158">
        <f t="shared" si="6"/>
        <v>-144888.92333333357</v>
      </c>
      <c r="L39" s="158">
        <f t="shared" si="7"/>
        <v>-8.8223947007644057</v>
      </c>
      <c r="M39" s="158">
        <f t="shared" si="8"/>
        <v>83.579471524299308</v>
      </c>
    </row>
    <row r="40" spans="1:13" s="8" customFormat="1">
      <c r="A40" s="174" t="s">
        <v>57</v>
      </c>
      <c r="B40" s="175" t="s">
        <v>58</v>
      </c>
      <c r="C40" s="3">
        <v>9676001.5300000012</v>
      </c>
      <c r="D40" s="3">
        <v>9399717.4900000002</v>
      </c>
      <c r="E40" s="26">
        <f>D40-C40</f>
        <v>-276284.04000000097</v>
      </c>
      <c r="F40" s="26">
        <v>13091238.711364878</v>
      </c>
      <c r="G40" s="347">
        <v>7919508.0434809383</v>
      </c>
      <c r="H40" s="47">
        <v>0</v>
      </c>
      <c r="I40" s="350">
        <f t="shared" si="9"/>
        <v>8616407.6991666667</v>
      </c>
      <c r="J40" s="27">
        <f>'ผลการดำเนินงาน Planfin 63'!F34</f>
        <v>10157045.34</v>
      </c>
      <c r="K40" s="158">
        <f>J40-I40</f>
        <v>1540637.6408333331</v>
      </c>
      <c r="L40" s="158">
        <f>(J40*100)/I40-100</f>
        <v>17.880277891009442</v>
      </c>
      <c r="M40" s="158">
        <f>(J40*100)/D40</f>
        <v>108.05692140009199</v>
      </c>
    </row>
    <row r="41" spans="1:13">
      <c r="A41" s="2" t="s">
        <v>1654</v>
      </c>
      <c r="B41" s="177" t="s">
        <v>1655</v>
      </c>
      <c r="C41" s="3">
        <v>0</v>
      </c>
      <c r="D41" s="3">
        <v>0</v>
      </c>
      <c r="E41" s="26">
        <f t="shared" si="5"/>
        <v>0</v>
      </c>
      <c r="F41" s="26">
        <v>25883.37833333333</v>
      </c>
      <c r="G41" s="347">
        <v>31140.286467130918</v>
      </c>
      <c r="H41" s="47">
        <v>0</v>
      </c>
      <c r="I41" s="350">
        <f t="shared" si="9"/>
        <v>0</v>
      </c>
      <c r="J41" s="27">
        <f>'ผลการดำเนินงาน Planfin 63'!F35</f>
        <v>0</v>
      </c>
      <c r="K41" s="158">
        <f t="shared" si="6"/>
        <v>0</v>
      </c>
      <c r="L41" s="158" t="e">
        <f t="shared" si="7"/>
        <v>#DIV/0!</v>
      </c>
      <c r="M41" s="15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143907038.59999999</v>
      </c>
      <c r="D42" s="5">
        <f>SUM(D27:D41)</f>
        <v>153399936.50000003</v>
      </c>
      <c r="E42" s="28">
        <f t="shared" si="5"/>
        <v>9492897.9000000358</v>
      </c>
      <c r="F42" s="28">
        <v>126181558.16724065</v>
      </c>
      <c r="G42" s="348">
        <v>46790755.9247889</v>
      </c>
      <c r="H42" s="48">
        <v>1</v>
      </c>
      <c r="I42" s="5">
        <f>SUM(I27:I41)</f>
        <v>140616608.45833331</v>
      </c>
      <c r="J42" s="31">
        <f>'ผลการดำเนินงาน Planfin 63'!F36</f>
        <v>144816607.41</v>
      </c>
      <c r="K42" s="29">
        <f>J42-I42</f>
        <v>4199998.951666683</v>
      </c>
      <c r="L42" s="29">
        <f t="shared" si="7"/>
        <v>2.9868441556896244</v>
      </c>
      <c r="M42" s="29">
        <f t="shared" si="8"/>
        <v>94.404607142715449</v>
      </c>
    </row>
    <row r="43" spans="1:13" s="8" customFormat="1" ht="25.5">
      <c r="A43" s="81" t="s">
        <v>1574</v>
      </c>
      <c r="B43" s="76" t="s">
        <v>151</v>
      </c>
      <c r="C43" s="77">
        <f>C42-C38</f>
        <v>131415020.16</v>
      </c>
      <c r="D43" s="77">
        <f>D42-D38</f>
        <v>140543579.90000004</v>
      </c>
      <c r="E43" s="78">
        <f>D43-C43</f>
        <v>9128559.7400000393</v>
      </c>
      <c r="F43" s="78"/>
      <c r="G43" s="349"/>
      <c r="H43" s="79"/>
      <c r="I43" s="77">
        <f>I42-I38</f>
        <v>128831614.90833332</v>
      </c>
      <c r="J43" s="80">
        <f>'ผลการดำเนินงาน Planfin 63'!F37</f>
        <v>133658113.8</v>
      </c>
      <c r="K43" s="159">
        <f>J43-I43</f>
        <v>4826498.8916666806</v>
      </c>
      <c r="L43" s="159">
        <f t="shared" si="7"/>
        <v>3.7463621760084607</v>
      </c>
      <c r="M43" s="159">
        <f t="shared" si="8"/>
        <v>95.100831994674394</v>
      </c>
    </row>
    <row r="44" spans="1:13" s="184" customFormat="1" ht="25.5">
      <c r="A44" s="225"/>
      <c r="B44" s="219" t="s">
        <v>1755</v>
      </c>
      <c r="C44" s="226">
        <f>C43-C41</f>
        <v>131415020.16</v>
      </c>
      <c r="D44" s="226">
        <f>D43-D41</f>
        <v>140543579.90000004</v>
      </c>
      <c r="E44" s="227">
        <f>D44-C44</f>
        <v>9128559.7400000393</v>
      </c>
      <c r="F44" s="227"/>
      <c r="G44" s="228"/>
      <c r="H44" s="227"/>
      <c r="I44" s="226">
        <f>I43-I41</f>
        <v>128831614.90833332</v>
      </c>
      <c r="J44" s="226">
        <f>J43-J41</f>
        <v>133658113.8</v>
      </c>
      <c r="K44" s="229">
        <f>J44-I44</f>
        <v>4826498.8916666806</v>
      </c>
      <c r="L44" s="224">
        <f>(J44*100)/I44-100</f>
        <v>3.7463621760084607</v>
      </c>
      <c r="M44" s="224">
        <f>(J44*100)/D44</f>
        <v>95.100831994674394</v>
      </c>
    </row>
    <row r="45" spans="1:13">
      <c r="A45" s="380"/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2"/>
    </row>
    <row r="46" spans="1:13" s="8" customFormat="1">
      <c r="A46" s="170" t="s">
        <v>61</v>
      </c>
      <c r="B46" s="230" t="s">
        <v>62</v>
      </c>
      <c r="C46" s="5">
        <f t="shared" ref="C46:D48" si="10">C23-C42</f>
        <v>5840339.780000031</v>
      </c>
      <c r="D46" s="5">
        <f t="shared" si="10"/>
        <v>455463.25</v>
      </c>
      <c r="E46" s="28">
        <f t="shared" ref="E46:E48" si="11">D46-C46</f>
        <v>-5384876.530000031</v>
      </c>
      <c r="F46" s="231"/>
      <c r="G46" s="232"/>
      <c r="H46" s="233"/>
      <c r="I46" s="5">
        <f t="shared" ref="I46:J48" si="12">I23-I42</f>
        <v>417507.97916671634</v>
      </c>
      <c r="J46" s="5">
        <f t="shared" si="12"/>
        <v>-698999.38999995589</v>
      </c>
      <c r="K46" s="28">
        <f>J46-I46</f>
        <v>-1116507.3691666722</v>
      </c>
      <c r="L46" s="234">
        <f>(J46*100)/I46-100</f>
        <v>-267.42180386469602</v>
      </c>
      <c r="M46" s="235">
        <f>(J46*100)/D46</f>
        <v>-153.46998687598963</v>
      </c>
    </row>
    <row r="47" spans="1:13" s="85" customFormat="1">
      <c r="A47" s="236" t="s">
        <v>63</v>
      </c>
      <c r="B47" s="237" t="s">
        <v>66</v>
      </c>
      <c r="C47" s="238">
        <f t="shared" si="10"/>
        <v>15562457.50000003</v>
      </c>
      <c r="D47" s="238">
        <f t="shared" si="10"/>
        <v>7593111.0799999833</v>
      </c>
      <c r="E47" s="239">
        <f t="shared" si="11"/>
        <v>-7969346.4200000465</v>
      </c>
      <c r="F47" s="240"/>
      <c r="G47" s="241"/>
      <c r="H47" s="242"/>
      <c r="I47" s="238">
        <f>I24-I43</f>
        <v>6960351.8233333677</v>
      </c>
      <c r="J47" s="238">
        <f t="shared" si="12"/>
        <v>5916785.4500000328</v>
      </c>
      <c r="K47" s="239">
        <f>J47-I47</f>
        <v>-1043566.3733333349</v>
      </c>
      <c r="L47" s="235">
        <f t="shared" ref="L47:L48" si="13">(J47*100)/I47-100</f>
        <v>-14.993011845104718</v>
      </c>
      <c r="M47" s="235">
        <f t="shared" ref="M47:M48" si="14">(J47*100)/D47</f>
        <v>77.923072475321234</v>
      </c>
    </row>
    <row r="48" spans="1:13" s="8" customFormat="1" ht="27.75" customHeight="1">
      <c r="A48" s="218" t="s">
        <v>65</v>
      </c>
      <c r="B48" s="243" t="s">
        <v>1756</v>
      </c>
      <c r="C48" s="244">
        <f>C25-C44</f>
        <v>15562457.50000003</v>
      </c>
      <c r="D48" s="244">
        <f t="shared" si="10"/>
        <v>7593111.0799999833</v>
      </c>
      <c r="E48" s="245">
        <f t="shared" si="11"/>
        <v>-7969346.4200000465</v>
      </c>
      <c r="F48" s="246"/>
      <c r="G48" s="246"/>
      <c r="H48" s="246"/>
      <c r="I48" s="244">
        <f>I25-I44</f>
        <v>6960351.8233333677</v>
      </c>
      <c r="J48" s="244">
        <f t="shared" si="12"/>
        <v>5916785.4500000328</v>
      </c>
      <c r="K48" s="244">
        <f>(K23-K22)-(K42-K38)</f>
        <v>-1043566.3733333359</v>
      </c>
      <c r="L48" s="247">
        <f t="shared" si="13"/>
        <v>-14.993011845104718</v>
      </c>
      <c r="M48" s="247">
        <f t="shared" si="14"/>
        <v>77.923072475321234</v>
      </c>
    </row>
    <row r="49" spans="1:13" s="8" customFormat="1">
      <c r="A49" s="2"/>
      <c r="B49" s="178" t="s">
        <v>67</v>
      </c>
      <c r="C49" s="248" t="str">
        <f>IF(D49&gt;0,"แผนเกินดุล",IF(D49=0,"สมดุล","ขาดดุล"))</f>
        <v>แผนเกินดุล</v>
      </c>
      <c r="D49" s="249">
        <f>IF(D47&lt;=0,0,ROUNDUP((D47*20%),2))</f>
        <v>1518622.22</v>
      </c>
      <c r="E49" s="51"/>
      <c r="H49" s="52"/>
      <c r="J49" s="52"/>
      <c r="K49" s="151"/>
      <c r="L49" s="151"/>
      <c r="M49" s="151"/>
    </row>
    <row r="50" spans="1:13" s="8" customFormat="1">
      <c r="A50" s="2"/>
      <c r="B50" s="178" t="s">
        <v>68</v>
      </c>
      <c r="C50" s="248" t="str">
        <f>IF(D50&gt;=0,"ไม่เกิน","เกิน")</f>
        <v>เกิน</v>
      </c>
      <c r="D50" s="248">
        <f>IF(D47&lt;0,0-C112,((D47*20%)-C112))</f>
        <v>-1165936.1740000034</v>
      </c>
      <c r="E50" s="51"/>
      <c r="H50" s="52"/>
      <c r="J50" s="52"/>
      <c r="K50" s="151"/>
      <c r="L50" s="151"/>
      <c r="M50" s="151"/>
    </row>
    <row r="51" spans="1:13">
      <c r="A51" s="2" t="s">
        <v>69</v>
      </c>
      <c r="B51" s="178" t="s">
        <v>1750</v>
      </c>
      <c r="C51" s="3">
        <v>45993708.370000005</v>
      </c>
      <c r="D51" s="3">
        <f>C51</f>
        <v>45993708.370000005</v>
      </c>
      <c r="E51" s="51"/>
    </row>
    <row r="52" spans="1:13">
      <c r="A52" s="2" t="s">
        <v>70</v>
      </c>
      <c r="B52" s="178" t="s">
        <v>1751</v>
      </c>
      <c r="C52" s="3">
        <v>23993446.32</v>
      </c>
      <c r="D52" s="3">
        <f>C52</f>
        <v>23993446.32</v>
      </c>
      <c r="E52" s="51"/>
    </row>
    <row r="53" spans="1:13">
      <c r="A53" s="2" t="s">
        <v>71</v>
      </c>
      <c r="B53" s="178" t="s">
        <v>1752</v>
      </c>
      <c r="C53" s="6">
        <v>-39831175.560000002</v>
      </c>
      <c r="D53" s="6">
        <f>C53</f>
        <v>-39831175.560000002</v>
      </c>
      <c r="E53" s="51"/>
    </row>
    <row r="54" spans="1:13">
      <c r="A54" s="2" t="s">
        <v>1672</v>
      </c>
      <c r="B54" s="188" t="s">
        <v>1753</v>
      </c>
      <c r="C54" s="121">
        <v>-15837729.240000002</v>
      </c>
      <c r="D54" s="3">
        <f t="shared" ref="D54" si="15">C54</f>
        <v>-15837729.240000002</v>
      </c>
      <c r="E54" s="51"/>
      <c r="G54" s="1"/>
      <c r="H54" s="33"/>
    </row>
    <row r="55" spans="1:13">
      <c r="A55" s="8" t="s">
        <v>149</v>
      </c>
      <c r="B55" s="7"/>
      <c r="G55" s="1"/>
      <c r="H55" s="33"/>
    </row>
    <row r="56" spans="1:13">
      <c r="A56" s="387" t="s">
        <v>1773</v>
      </c>
      <c r="B56" s="387"/>
      <c r="C56" s="387"/>
      <c r="G56" s="1"/>
      <c r="H56" s="33"/>
    </row>
    <row r="57" spans="1:13">
      <c r="A57" s="8"/>
      <c r="B57" s="7"/>
      <c r="G57" s="1"/>
      <c r="H57" s="33"/>
    </row>
    <row r="58" spans="1:13" hidden="1">
      <c r="A58" s="8"/>
      <c r="B58" s="7"/>
      <c r="G58" s="1"/>
      <c r="H58" s="33"/>
    </row>
    <row r="59" spans="1:13" hidden="1">
      <c r="A59" s="8"/>
      <c r="B59" s="7"/>
      <c r="G59" s="1"/>
      <c r="H59" s="33"/>
    </row>
    <row r="60" spans="1:13" hidden="1">
      <c r="A60" s="8"/>
      <c r="B60" s="7"/>
      <c r="G60" s="1"/>
      <c r="H60" s="33"/>
    </row>
    <row r="61" spans="1:13" hidden="1">
      <c r="A61" s="8"/>
      <c r="B61" s="7"/>
      <c r="G61" s="1"/>
      <c r="H61" s="33"/>
    </row>
    <row r="62" spans="1:13" hidden="1">
      <c r="A62" s="8"/>
      <c r="B62" s="7"/>
      <c r="G62" s="1"/>
      <c r="H62" s="33"/>
    </row>
    <row r="63" spans="1:13" hidden="1">
      <c r="A63" s="8"/>
      <c r="B63" s="7"/>
      <c r="G63" s="1"/>
      <c r="H63" s="33"/>
    </row>
    <row r="64" spans="1:13" s="8" customFormat="1" hidden="1">
      <c r="B64" s="53"/>
      <c r="K64" s="151"/>
      <c r="L64" s="151"/>
      <c r="M64" s="151"/>
    </row>
    <row r="65" spans="1:13" s="8" customFormat="1">
      <c r="A65" s="1"/>
      <c r="B65" s="375" t="s">
        <v>72</v>
      </c>
      <c r="C65" s="376"/>
      <c r="D65" s="376"/>
      <c r="E65" s="376"/>
      <c r="K65" s="151"/>
      <c r="L65" s="151"/>
      <c r="M65" s="151"/>
    </row>
    <row r="66" spans="1:13" s="8" customFormat="1">
      <c r="A66" s="1"/>
      <c r="B66" s="190" t="s">
        <v>2</v>
      </c>
      <c r="C66" s="190" t="s">
        <v>1673</v>
      </c>
      <c r="D66" s="45"/>
      <c r="E66" s="45"/>
      <c r="K66" s="151"/>
      <c r="L66" s="151"/>
      <c r="M66" s="151"/>
    </row>
    <row r="67" spans="1:13" s="8" customFormat="1">
      <c r="A67" s="1"/>
      <c r="B67" s="258" t="s">
        <v>73</v>
      </c>
      <c r="C67" s="214">
        <v>10871529.779999999</v>
      </c>
      <c r="D67" s="45"/>
      <c r="E67" s="45"/>
      <c r="K67" s="151"/>
      <c r="L67" s="151"/>
      <c r="M67" s="151"/>
    </row>
    <row r="68" spans="1:13" s="8" customFormat="1" ht="25.5">
      <c r="A68" s="1"/>
      <c r="B68" s="258" t="s">
        <v>74</v>
      </c>
      <c r="C68" s="214">
        <v>2329875.92</v>
      </c>
      <c r="D68" s="45"/>
      <c r="E68" s="45"/>
      <c r="K68" s="151"/>
      <c r="L68" s="151"/>
      <c r="M68" s="151"/>
    </row>
    <row r="69" spans="1:13" s="8" customFormat="1">
      <c r="A69" s="1"/>
      <c r="B69" s="258" t="s">
        <v>75</v>
      </c>
      <c r="C69" s="214">
        <v>4162388.57</v>
      </c>
      <c r="D69" s="45"/>
      <c r="E69" s="45"/>
      <c r="K69" s="151"/>
      <c r="L69" s="151"/>
      <c r="M69" s="151"/>
    </row>
    <row r="70" spans="1:13" s="8" customFormat="1">
      <c r="A70" s="1"/>
      <c r="B70" s="192" t="s">
        <v>152</v>
      </c>
      <c r="C70" s="83">
        <f>SUM(C67:C69)</f>
        <v>17363794.27</v>
      </c>
      <c r="D70" s="45"/>
      <c r="E70" s="45"/>
      <c r="K70" s="151"/>
      <c r="L70" s="151"/>
      <c r="M70" s="151"/>
    </row>
    <row r="71" spans="1:13" s="8" customFormat="1">
      <c r="A71" s="1"/>
      <c r="B71" s="193"/>
      <c r="C71" s="84"/>
      <c r="D71" s="45"/>
      <c r="E71" s="45"/>
      <c r="K71" s="151"/>
      <c r="L71" s="151"/>
      <c r="M71" s="151"/>
    </row>
    <row r="72" spans="1:13" s="8" customFormat="1" hidden="1">
      <c r="A72" s="1"/>
      <c r="B72" s="193"/>
      <c r="C72" s="84"/>
      <c r="D72" s="45"/>
      <c r="E72" s="45"/>
      <c r="K72" s="151"/>
      <c r="L72" s="151"/>
      <c r="M72" s="151"/>
    </row>
    <row r="73" spans="1:13" s="8" customFormat="1">
      <c r="A73" s="1"/>
      <c r="B73" s="370" t="s">
        <v>76</v>
      </c>
      <c r="C73" s="371"/>
      <c r="D73" s="371"/>
      <c r="E73" s="371"/>
      <c r="K73" s="151"/>
      <c r="L73" s="151"/>
      <c r="M73" s="151"/>
    </row>
    <row r="74" spans="1:13" s="8" customFormat="1">
      <c r="A74" s="1"/>
      <c r="B74" s="190" t="s">
        <v>2</v>
      </c>
      <c r="C74" s="190" t="s">
        <v>1673</v>
      </c>
      <c r="D74" s="45"/>
      <c r="E74" s="45"/>
      <c r="K74" s="151"/>
      <c r="L74" s="151"/>
      <c r="M74" s="151"/>
    </row>
    <row r="75" spans="1:13" s="8" customFormat="1">
      <c r="A75" s="1"/>
      <c r="B75" s="178" t="s">
        <v>77</v>
      </c>
      <c r="C75" s="214">
        <v>565409.75</v>
      </c>
      <c r="D75" s="45"/>
      <c r="E75" s="45"/>
      <c r="K75" s="151"/>
      <c r="L75" s="151"/>
      <c r="M75" s="151"/>
    </row>
    <row r="76" spans="1:13" s="8" customFormat="1">
      <c r="A76" s="1"/>
      <c r="B76" s="178" t="s">
        <v>78</v>
      </c>
      <c r="C76" s="215">
        <v>0</v>
      </c>
      <c r="D76" s="45"/>
      <c r="E76" s="45"/>
      <c r="K76" s="151"/>
      <c r="L76" s="151"/>
      <c r="M76" s="151"/>
    </row>
    <row r="77" spans="1:13" s="8" customFormat="1">
      <c r="A77" s="1"/>
      <c r="B77" s="178" t="s">
        <v>79</v>
      </c>
      <c r="C77" s="214">
        <v>914460</v>
      </c>
      <c r="D77" s="45"/>
      <c r="E77" s="45"/>
      <c r="K77" s="151"/>
      <c r="L77" s="151"/>
      <c r="M77" s="151"/>
    </row>
    <row r="78" spans="1:13" s="8" customFormat="1">
      <c r="A78" s="1"/>
      <c r="B78" s="178" t="s">
        <v>80</v>
      </c>
      <c r="C78" s="214">
        <v>262370</v>
      </c>
      <c r="D78" s="45"/>
      <c r="E78" s="45"/>
      <c r="K78" s="151"/>
      <c r="L78" s="151"/>
      <c r="M78" s="151"/>
    </row>
    <row r="79" spans="1:13" s="8" customFormat="1">
      <c r="A79" s="1"/>
      <c r="B79" s="178" t="s">
        <v>81</v>
      </c>
      <c r="C79" s="214">
        <v>111000</v>
      </c>
      <c r="D79" s="45"/>
      <c r="E79" s="45"/>
      <c r="K79" s="151"/>
      <c r="L79" s="151"/>
      <c r="M79" s="151"/>
    </row>
    <row r="80" spans="1:13" s="8" customFormat="1">
      <c r="A80" s="1"/>
      <c r="B80" s="178" t="s">
        <v>82</v>
      </c>
      <c r="C80" s="214">
        <v>388000</v>
      </c>
      <c r="D80" s="45"/>
      <c r="E80" s="45"/>
      <c r="K80" s="151"/>
      <c r="L80" s="151"/>
      <c r="M80" s="151"/>
    </row>
    <row r="81" spans="1:13" s="8" customFormat="1">
      <c r="A81" s="1"/>
      <c r="B81" s="178" t="s">
        <v>83</v>
      </c>
      <c r="C81" s="214">
        <v>803556.4</v>
      </c>
      <c r="D81" s="45"/>
      <c r="E81" s="45"/>
      <c r="K81" s="151"/>
      <c r="L81" s="151"/>
      <c r="M81" s="151"/>
    </row>
    <row r="82" spans="1:13" s="8" customFormat="1">
      <c r="A82" s="1"/>
      <c r="B82" s="178" t="s">
        <v>84</v>
      </c>
      <c r="C82" s="214">
        <v>625298</v>
      </c>
      <c r="D82" s="45"/>
      <c r="E82" s="45"/>
      <c r="K82" s="151"/>
      <c r="L82" s="151"/>
      <c r="M82" s="151"/>
    </row>
    <row r="83" spans="1:13" s="8" customFormat="1">
      <c r="A83" s="1"/>
      <c r="B83" s="178" t="s">
        <v>85</v>
      </c>
      <c r="C83" s="214">
        <v>94900</v>
      </c>
      <c r="D83" s="45"/>
      <c r="E83" s="45"/>
      <c r="K83" s="151"/>
      <c r="L83" s="151"/>
      <c r="M83" s="151"/>
    </row>
    <row r="84" spans="1:13" s="8" customFormat="1">
      <c r="A84" s="1"/>
      <c r="B84" s="178" t="s">
        <v>86</v>
      </c>
      <c r="C84" s="214">
        <v>36990</v>
      </c>
      <c r="D84" s="45"/>
      <c r="E84" s="45"/>
      <c r="K84" s="151"/>
      <c r="L84" s="151"/>
      <c r="M84" s="151"/>
    </row>
    <row r="85" spans="1:13" s="8" customFormat="1">
      <c r="A85" s="1"/>
      <c r="B85" s="178" t="s">
        <v>87</v>
      </c>
      <c r="C85" s="214">
        <v>1128928</v>
      </c>
      <c r="D85" s="45"/>
      <c r="E85" s="45"/>
      <c r="K85" s="151"/>
      <c r="L85" s="151"/>
      <c r="M85" s="151"/>
    </row>
    <row r="86" spans="1:13" s="8" customFormat="1">
      <c r="A86" s="1"/>
      <c r="B86" s="178" t="s">
        <v>955</v>
      </c>
      <c r="C86" s="215">
        <v>0</v>
      </c>
      <c r="D86" s="45"/>
      <c r="E86" s="45"/>
      <c r="K86" s="151"/>
      <c r="L86" s="151"/>
      <c r="M86" s="151"/>
    </row>
    <row r="87" spans="1:13" s="8" customFormat="1">
      <c r="A87" s="1"/>
      <c r="B87" s="192" t="s">
        <v>152</v>
      </c>
      <c r="C87" s="194">
        <f>SUM(C75:C86)</f>
        <v>4930912.1500000004</v>
      </c>
      <c r="D87" s="45"/>
      <c r="E87" s="45"/>
      <c r="K87" s="151"/>
      <c r="L87" s="151"/>
      <c r="M87" s="151"/>
    </row>
    <row r="88" spans="1:13" s="8" customFormat="1">
      <c r="A88" s="1"/>
      <c r="B88" s="193"/>
      <c r="C88" s="195"/>
      <c r="D88" s="45"/>
      <c r="E88" s="45"/>
      <c r="K88" s="151"/>
      <c r="L88" s="151"/>
      <c r="M88" s="151"/>
    </row>
    <row r="89" spans="1:13" s="8" customFormat="1">
      <c r="A89" s="1"/>
      <c r="B89" s="196"/>
      <c r="C89" s="45"/>
      <c r="D89" s="45"/>
      <c r="E89" s="45"/>
      <c r="K89" s="151"/>
      <c r="L89" s="151"/>
      <c r="M89" s="151"/>
    </row>
    <row r="90" spans="1:13" s="8" customFormat="1">
      <c r="A90" s="1"/>
      <c r="B90" s="370" t="s">
        <v>88</v>
      </c>
      <c r="C90" s="371"/>
      <c r="D90" s="371"/>
      <c r="E90" s="371"/>
      <c r="K90" s="151"/>
      <c r="L90" s="151"/>
      <c r="M90" s="151"/>
    </row>
    <row r="91" spans="1:13" s="8" customFormat="1">
      <c r="A91" s="1"/>
      <c r="B91" s="190" t="s">
        <v>2</v>
      </c>
      <c r="C91" s="190" t="s">
        <v>89</v>
      </c>
      <c r="D91" s="45"/>
      <c r="E91" s="45"/>
      <c r="K91" s="151"/>
      <c r="L91" s="151"/>
      <c r="M91" s="151"/>
    </row>
    <row r="92" spans="1:13" s="8" customFormat="1">
      <c r="A92" s="1"/>
      <c r="B92" s="388" t="s">
        <v>1674</v>
      </c>
      <c r="C92" s="388"/>
      <c r="D92" s="197"/>
      <c r="E92" s="45"/>
      <c r="K92" s="151"/>
      <c r="L92" s="151"/>
      <c r="M92" s="151"/>
    </row>
    <row r="93" spans="1:13" s="8" customFormat="1">
      <c r="A93" s="1"/>
      <c r="B93" s="258" t="s">
        <v>1675</v>
      </c>
      <c r="C93" s="5">
        <f>SUM(C94:C101)</f>
        <v>103591177.89999999</v>
      </c>
      <c r="D93" s="45"/>
      <c r="E93" s="45"/>
      <c r="K93" s="151"/>
      <c r="L93" s="151"/>
      <c r="M93" s="151"/>
    </row>
    <row r="94" spans="1:13" s="8" customFormat="1">
      <c r="A94" s="1"/>
      <c r="B94" s="258" t="s">
        <v>90</v>
      </c>
      <c r="C94" s="214">
        <v>16618021.25</v>
      </c>
      <c r="D94" s="45"/>
      <c r="E94" s="45"/>
      <c r="K94" s="151"/>
      <c r="L94" s="151"/>
      <c r="M94" s="151"/>
    </row>
    <row r="95" spans="1:13" s="8" customFormat="1">
      <c r="A95" s="1"/>
      <c r="B95" s="258" t="s">
        <v>91</v>
      </c>
      <c r="C95" s="214">
        <v>4171928.73</v>
      </c>
      <c r="D95" s="45"/>
      <c r="E95" s="45"/>
      <c r="K95" s="151"/>
      <c r="L95" s="151"/>
      <c r="M95" s="151"/>
    </row>
    <row r="96" spans="1:13" s="8" customFormat="1">
      <c r="A96" s="1"/>
      <c r="B96" s="258" t="s">
        <v>92</v>
      </c>
      <c r="C96" s="214">
        <v>6822764.9500000002</v>
      </c>
      <c r="D96" s="45"/>
      <c r="E96" s="45"/>
      <c r="K96" s="151"/>
      <c r="L96" s="151"/>
      <c r="M96" s="151"/>
    </row>
    <row r="97" spans="1:13" s="8" customFormat="1">
      <c r="A97" s="1"/>
      <c r="B97" s="258" t="s">
        <v>93</v>
      </c>
      <c r="C97" s="214">
        <v>9761255.1999999993</v>
      </c>
      <c r="D97" s="45"/>
      <c r="E97" s="45"/>
      <c r="K97" s="151"/>
      <c r="L97" s="151"/>
      <c r="M97" s="151"/>
    </row>
    <row r="98" spans="1:13" s="8" customFormat="1">
      <c r="A98" s="1"/>
      <c r="B98" s="258" t="s">
        <v>94</v>
      </c>
      <c r="C98" s="214">
        <v>37672036.140000001</v>
      </c>
      <c r="D98" s="45"/>
      <c r="E98" s="45"/>
      <c r="K98" s="151"/>
      <c r="L98" s="151"/>
      <c r="M98" s="151"/>
    </row>
    <row r="99" spans="1:13" s="8" customFormat="1">
      <c r="A99" s="1"/>
      <c r="B99" s="258" t="s">
        <v>95</v>
      </c>
      <c r="C99" s="214">
        <v>12804635.449999999</v>
      </c>
      <c r="D99" s="45"/>
      <c r="E99" s="45"/>
      <c r="K99" s="151"/>
      <c r="L99" s="151"/>
      <c r="M99" s="151"/>
    </row>
    <row r="100" spans="1:13" s="8" customFormat="1">
      <c r="A100" s="1"/>
      <c r="B100" s="258" t="s">
        <v>96</v>
      </c>
      <c r="C100" s="214">
        <v>4275064.08</v>
      </c>
      <c r="D100" s="45"/>
      <c r="E100" s="45"/>
      <c r="K100" s="151"/>
      <c r="L100" s="151"/>
      <c r="M100" s="151"/>
    </row>
    <row r="101" spans="1:13" s="8" customFormat="1">
      <c r="A101" s="1"/>
      <c r="B101" s="258" t="s">
        <v>97</v>
      </c>
      <c r="C101" s="214">
        <v>11465472.1</v>
      </c>
      <c r="D101" s="45"/>
      <c r="E101" s="45"/>
      <c r="K101" s="151"/>
      <c r="L101" s="151"/>
      <c r="M101" s="151"/>
    </row>
    <row r="102" spans="1:13" s="8" customFormat="1">
      <c r="A102" s="1"/>
      <c r="B102" s="198"/>
      <c r="C102" s="50"/>
      <c r="D102" s="45"/>
      <c r="E102" s="45"/>
      <c r="K102" s="151"/>
      <c r="L102" s="151"/>
      <c r="M102" s="151"/>
    </row>
    <row r="103" spans="1:13" s="8" customFormat="1">
      <c r="A103" s="1"/>
      <c r="B103" s="196"/>
      <c r="C103" s="45"/>
      <c r="D103" s="45"/>
      <c r="E103" s="45"/>
      <c r="K103" s="151"/>
      <c r="L103" s="151"/>
      <c r="M103" s="151"/>
    </row>
    <row r="104" spans="1:13" s="8" customFormat="1">
      <c r="A104" s="1"/>
      <c r="B104" s="370" t="s">
        <v>98</v>
      </c>
      <c r="C104" s="371"/>
      <c r="D104" s="371"/>
      <c r="E104" s="371"/>
      <c r="K104" s="151"/>
      <c r="L104" s="151"/>
      <c r="M104" s="151"/>
    </row>
    <row r="105" spans="1:13" s="8" customFormat="1">
      <c r="A105" s="1"/>
      <c r="B105" s="190" t="s">
        <v>2</v>
      </c>
      <c r="C105" s="190" t="s">
        <v>89</v>
      </c>
      <c r="D105" s="45"/>
      <c r="E105" s="45"/>
      <c r="K105" s="151"/>
      <c r="L105" s="151"/>
      <c r="M105" s="151"/>
    </row>
    <row r="106" spans="1:13" s="8" customFormat="1">
      <c r="A106" s="1"/>
      <c r="B106" s="388" t="s">
        <v>1676</v>
      </c>
      <c r="C106" s="388"/>
      <c r="D106" s="197"/>
      <c r="E106" s="45"/>
      <c r="K106" s="151"/>
      <c r="L106" s="151"/>
      <c r="M106" s="151"/>
    </row>
    <row r="107" spans="1:13" s="8" customFormat="1">
      <c r="A107" s="1"/>
      <c r="B107" s="258" t="s">
        <v>1677</v>
      </c>
      <c r="C107" s="5">
        <f>SUM(C108:C114)</f>
        <v>79965740.140000001</v>
      </c>
      <c r="D107" s="45"/>
      <c r="E107" s="45"/>
      <c r="K107" s="151"/>
      <c r="L107" s="151"/>
      <c r="M107" s="151"/>
    </row>
    <row r="108" spans="1:13" s="8" customFormat="1">
      <c r="A108" s="1"/>
      <c r="B108" s="258" t="s">
        <v>99</v>
      </c>
      <c r="C108" s="214">
        <v>61825407.409999996</v>
      </c>
      <c r="D108" s="45"/>
      <c r="E108" s="45"/>
      <c r="K108" s="151"/>
      <c r="L108" s="151"/>
      <c r="M108" s="151"/>
    </row>
    <row r="109" spans="1:13" s="8" customFormat="1">
      <c r="A109" s="1"/>
      <c r="B109" s="258" t="s">
        <v>1678</v>
      </c>
      <c r="C109" s="214">
        <v>41322.6</v>
      </c>
      <c r="D109" s="45"/>
      <c r="E109" s="45"/>
      <c r="K109" s="151"/>
      <c r="L109" s="151"/>
      <c r="M109" s="151"/>
    </row>
    <row r="110" spans="1:13" s="8" customFormat="1">
      <c r="A110" s="1"/>
      <c r="B110" s="258" t="s">
        <v>103</v>
      </c>
      <c r="C110" s="214">
        <v>1025171.96</v>
      </c>
      <c r="D110" s="45"/>
      <c r="E110" s="45"/>
      <c r="K110" s="151"/>
      <c r="L110" s="151"/>
      <c r="M110" s="151"/>
    </row>
    <row r="111" spans="1:13" s="8" customFormat="1">
      <c r="A111" s="1"/>
      <c r="B111" s="258" t="s">
        <v>101</v>
      </c>
      <c r="C111" s="214">
        <v>4903502.04</v>
      </c>
      <c r="D111" s="45"/>
      <c r="E111" s="45"/>
      <c r="K111" s="151"/>
      <c r="L111" s="151"/>
      <c r="M111" s="151"/>
    </row>
    <row r="112" spans="1:13" s="8" customFormat="1">
      <c r="A112" s="1"/>
      <c r="B112" s="258" t="s">
        <v>100</v>
      </c>
      <c r="C112" s="214">
        <v>2684558.39</v>
      </c>
      <c r="D112" s="45"/>
      <c r="E112" s="45"/>
      <c r="K112" s="151"/>
      <c r="L112" s="151"/>
      <c r="M112" s="151"/>
    </row>
    <row r="113" spans="1:13" s="8" customFormat="1">
      <c r="A113" s="1"/>
      <c r="B113" s="258" t="s">
        <v>102</v>
      </c>
      <c r="C113" s="214">
        <v>440876.63</v>
      </c>
      <c r="D113" s="45"/>
      <c r="E113" s="45"/>
      <c r="K113" s="151"/>
      <c r="L113" s="151"/>
      <c r="M113" s="151"/>
    </row>
    <row r="114" spans="1:13" s="8" customFormat="1">
      <c r="A114" s="1"/>
      <c r="B114" s="258" t="s">
        <v>104</v>
      </c>
      <c r="C114" s="214">
        <v>9044901.1099999994</v>
      </c>
      <c r="D114" s="45"/>
      <c r="E114" s="45"/>
      <c r="K114" s="151"/>
      <c r="L114" s="151"/>
      <c r="M114" s="151"/>
    </row>
    <row r="115" spans="1:13" s="8" customFormat="1">
      <c r="A115" s="1"/>
      <c r="B115" s="196"/>
      <c r="C115" s="45"/>
      <c r="D115" s="45"/>
      <c r="E115" s="45"/>
      <c r="K115" s="151"/>
      <c r="L115" s="151"/>
      <c r="M115" s="151"/>
    </row>
    <row r="116" spans="1:13" s="8" customFormat="1">
      <c r="A116" s="1"/>
      <c r="B116" s="370" t="s">
        <v>105</v>
      </c>
      <c r="C116" s="371"/>
      <c r="D116" s="371"/>
      <c r="E116" s="371"/>
      <c r="K116" s="151"/>
      <c r="L116" s="151"/>
      <c r="M116" s="151"/>
    </row>
    <row r="117" spans="1:13" s="8" customFormat="1">
      <c r="A117" s="1"/>
      <c r="B117" s="190" t="s">
        <v>2</v>
      </c>
      <c r="C117" s="190" t="s">
        <v>89</v>
      </c>
      <c r="D117" s="45"/>
      <c r="E117" s="45"/>
      <c r="K117" s="151"/>
      <c r="L117" s="151"/>
      <c r="M117" s="151"/>
    </row>
    <row r="118" spans="1:13" s="8" customFormat="1">
      <c r="A118" s="1"/>
      <c r="B118" s="178" t="s">
        <v>1679</v>
      </c>
      <c r="C118" s="214">
        <v>4179641.5</v>
      </c>
      <c r="D118" s="45"/>
      <c r="E118" s="45"/>
      <c r="K118" s="151"/>
      <c r="L118" s="151"/>
      <c r="M118" s="151"/>
    </row>
    <row r="119" spans="1:13" s="8" customFormat="1">
      <c r="A119" s="1"/>
      <c r="B119" s="178" t="s">
        <v>1680</v>
      </c>
      <c r="C119" s="214">
        <v>4542708.7699999996</v>
      </c>
      <c r="D119" s="45"/>
      <c r="E119" s="45"/>
      <c r="K119" s="151"/>
      <c r="L119" s="151"/>
      <c r="M119" s="151"/>
    </row>
    <row r="120" spans="1:13" s="8" customFormat="1">
      <c r="A120" s="1"/>
      <c r="B120" s="178" t="s">
        <v>1681</v>
      </c>
      <c r="C120" s="214">
        <v>1176000</v>
      </c>
      <c r="D120" s="45"/>
      <c r="E120" s="45"/>
      <c r="K120" s="151"/>
      <c r="L120" s="151"/>
      <c r="M120" s="151"/>
    </row>
    <row r="121" spans="1:13" s="8" customFormat="1">
      <c r="A121" s="1"/>
      <c r="B121" s="178" t="s">
        <v>1682</v>
      </c>
      <c r="C121" s="214">
        <v>114100</v>
      </c>
      <c r="D121" s="45"/>
      <c r="E121" s="45"/>
      <c r="K121" s="151"/>
      <c r="L121" s="151"/>
      <c r="M121" s="151"/>
    </row>
    <row r="122" spans="1:13" s="8" customFormat="1">
      <c r="A122" s="1"/>
      <c r="B122" s="199" t="s">
        <v>1575</v>
      </c>
      <c r="C122" s="5">
        <f>SUM(C118:C121)</f>
        <v>10012450.27</v>
      </c>
      <c r="D122" s="45"/>
      <c r="E122" s="45"/>
      <c r="K122" s="151"/>
      <c r="L122" s="151"/>
      <c r="M122" s="151"/>
    </row>
    <row r="123" spans="1:13" s="8" customFormat="1">
      <c r="A123" s="1"/>
      <c r="B123" s="200"/>
      <c r="C123" s="120"/>
      <c r="D123" s="45"/>
      <c r="E123" s="45"/>
      <c r="K123" s="151"/>
      <c r="L123" s="151"/>
      <c r="M123" s="151"/>
    </row>
    <row r="124" spans="1:13" s="8" customFormat="1">
      <c r="A124" s="1"/>
      <c r="B124" s="370" t="s">
        <v>106</v>
      </c>
      <c r="C124" s="371"/>
      <c r="D124" s="371"/>
      <c r="E124" s="371"/>
      <c r="I124" s="151"/>
    </row>
    <row r="125" spans="1:13" s="8" customFormat="1">
      <c r="A125" s="1"/>
      <c r="B125" s="190" t="s">
        <v>2</v>
      </c>
      <c r="C125" s="201" t="s">
        <v>107</v>
      </c>
      <c r="D125" s="45"/>
      <c r="E125" s="45"/>
      <c r="I125" s="151"/>
    </row>
    <row r="126" spans="1:13" s="8" customFormat="1">
      <c r="A126" s="1"/>
      <c r="B126" s="27" t="s">
        <v>153</v>
      </c>
      <c r="C126" s="214">
        <v>1728000</v>
      </c>
      <c r="D126" s="45"/>
      <c r="E126" s="45"/>
      <c r="I126" s="151"/>
    </row>
    <row r="127" spans="1:13" s="8" customFormat="1">
      <c r="A127" s="1"/>
      <c r="B127" s="262" t="s">
        <v>1683</v>
      </c>
      <c r="C127" s="214">
        <v>5104953</v>
      </c>
      <c r="D127" s="45"/>
      <c r="E127" s="45"/>
      <c r="I127" s="151"/>
    </row>
    <row r="128" spans="1:13" s="8" customFormat="1">
      <c r="A128" s="1"/>
      <c r="B128" s="263" t="s">
        <v>1355</v>
      </c>
      <c r="C128" s="214">
        <v>2101309.73</v>
      </c>
      <c r="D128" s="45"/>
      <c r="E128" s="45"/>
      <c r="I128" s="151"/>
    </row>
    <row r="129" spans="1:13" s="8" customFormat="1">
      <c r="A129" s="1"/>
      <c r="B129" s="263" t="s">
        <v>1684</v>
      </c>
      <c r="C129" s="214">
        <v>278562.06</v>
      </c>
      <c r="D129" s="45"/>
      <c r="E129" s="45"/>
      <c r="I129" s="151"/>
    </row>
    <row r="130" spans="1:13" s="8" customFormat="1">
      <c r="A130" s="1"/>
      <c r="B130" s="263" t="s">
        <v>1685</v>
      </c>
      <c r="C130" s="214">
        <v>54326.28</v>
      </c>
      <c r="D130" s="45"/>
      <c r="E130" s="45"/>
      <c r="I130" s="151"/>
    </row>
    <row r="131" spans="1:13" s="8" customFormat="1">
      <c r="A131" s="1"/>
      <c r="B131" s="263" t="s">
        <v>87</v>
      </c>
      <c r="C131" s="214">
        <v>60556.38</v>
      </c>
      <c r="D131" s="45"/>
      <c r="E131" s="45"/>
      <c r="I131" s="151"/>
    </row>
    <row r="132" spans="1:13" s="8" customFormat="1">
      <c r="A132" s="1"/>
      <c r="B132" s="263" t="s">
        <v>1686</v>
      </c>
      <c r="C132" s="158">
        <v>750000</v>
      </c>
      <c r="D132" s="45"/>
      <c r="E132" s="45"/>
      <c r="I132" s="151"/>
    </row>
    <row r="133" spans="1:13" s="8" customFormat="1">
      <c r="A133" s="1"/>
      <c r="B133" s="202" t="s">
        <v>1576</v>
      </c>
      <c r="C133" s="203">
        <f>SUM(C126:C132)</f>
        <v>10077707.450000001</v>
      </c>
      <c r="D133" s="45"/>
      <c r="E133" s="45"/>
      <c r="I133" s="151"/>
    </row>
    <row r="134" spans="1:13" s="8" customFormat="1">
      <c r="A134" s="1"/>
      <c r="B134" s="7"/>
      <c r="C134" s="1"/>
      <c r="D134" s="1"/>
      <c r="E134" s="1"/>
      <c r="K134" s="151"/>
      <c r="L134" s="151"/>
      <c r="M134" s="151"/>
    </row>
    <row r="135" spans="1:13" s="8" customFormat="1">
      <c r="A135" s="1"/>
      <c r="B135" s="7"/>
      <c r="C135" s="1"/>
      <c r="D135" s="1"/>
      <c r="E135" s="1"/>
      <c r="K135" s="151"/>
      <c r="L135" s="151"/>
      <c r="M135" s="151"/>
    </row>
    <row r="136" spans="1:13" s="8" customFormat="1">
      <c r="A136" s="1"/>
      <c r="B136" s="7"/>
      <c r="C136" s="1"/>
      <c r="D136" s="1"/>
      <c r="E136" s="1"/>
      <c r="K136" s="151"/>
      <c r="L136" s="151"/>
      <c r="M136" s="151"/>
    </row>
    <row r="137" spans="1:13" s="8" customFormat="1">
      <c r="K137" s="151"/>
      <c r="L137" s="151"/>
      <c r="M137" s="151"/>
    </row>
    <row r="138" spans="1:13" s="8" customFormat="1">
      <c r="K138" s="151"/>
      <c r="L138" s="151"/>
      <c r="M138" s="151"/>
    </row>
    <row r="139" spans="1:13" s="8" customFormat="1">
      <c r="K139" s="151"/>
      <c r="L139" s="151"/>
      <c r="M139" s="151"/>
    </row>
    <row r="140" spans="1:13" s="8" customFormat="1">
      <c r="K140" s="151"/>
      <c r="L140" s="151"/>
      <c r="M140" s="151"/>
    </row>
    <row r="141" spans="1:13" s="8" customFormat="1">
      <c r="K141" s="151"/>
      <c r="L141" s="151"/>
      <c r="M141" s="151"/>
    </row>
    <row r="142" spans="1:13" s="8" customFormat="1">
      <c r="K142" s="151"/>
      <c r="L142" s="151"/>
      <c r="M142" s="151"/>
    </row>
    <row r="143" spans="1:13" s="8" customFormat="1">
      <c r="K143" s="151"/>
      <c r="L143" s="151"/>
      <c r="M143" s="151"/>
    </row>
    <row r="144" spans="1:13" s="8" customFormat="1">
      <c r="K144" s="151"/>
      <c r="L144" s="151"/>
      <c r="M144" s="151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27559055118110237" top="0.31" bottom="0.17" header="0.23" footer="0.17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ColWidth="9" defaultRowHeight="12.75"/>
  <cols>
    <col min="1" max="1" width="8.625" style="1" bestFit="1" customWidth="1"/>
    <col min="2" max="2" width="43.75" style="1" customWidth="1"/>
    <col min="3" max="3" width="19.875" style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6.625" style="8" customWidth="1"/>
    <col min="8" max="8" width="7.375" style="1" bestFit="1" customWidth="1"/>
    <col min="9" max="9" width="17.875" style="1" customWidth="1"/>
    <col min="10" max="10" width="15.375" style="1" bestFit="1" customWidth="1"/>
    <col min="11" max="11" width="17.125" style="45" customWidth="1"/>
    <col min="12" max="12" width="15.625" style="45" customWidth="1"/>
    <col min="13" max="13" width="15.375" style="45" bestFit="1" customWidth="1"/>
    <col min="14" max="16384" width="9" style="1"/>
  </cols>
  <sheetData>
    <row r="1" spans="1:13" ht="12.75" customHeight="1">
      <c r="B1" s="372" t="s">
        <v>134</v>
      </c>
      <c r="C1" s="372"/>
      <c r="D1" s="372"/>
      <c r="E1" s="372"/>
      <c r="F1" s="8" t="s">
        <v>1791</v>
      </c>
      <c r="G1" s="119" t="s">
        <v>156</v>
      </c>
      <c r="I1" s="97" t="s">
        <v>155</v>
      </c>
    </row>
    <row r="2" spans="1:13">
      <c r="B2" s="372" t="s">
        <v>111</v>
      </c>
      <c r="C2" s="372"/>
      <c r="D2" s="372"/>
      <c r="F2" s="8" t="s">
        <v>1792</v>
      </c>
      <c r="G2" s="8" t="s">
        <v>171</v>
      </c>
      <c r="I2" s="96" t="s">
        <v>161</v>
      </c>
    </row>
    <row r="3" spans="1:13" ht="12.75" customHeight="1">
      <c r="B3" s="372" t="s">
        <v>1812</v>
      </c>
      <c r="C3" s="372"/>
      <c r="D3" s="372"/>
      <c r="E3" s="372"/>
      <c r="F3" s="8" t="s">
        <v>1793</v>
      </c>
      <c r="G3" s="8" t="s">
        <v>1662</v>
      </c>
    </row>
    <row r="4" spans="1:13">
      <c r="B4" s="372"/>
      <c r="C4" s="372"/>
      <c r="D4" s="372"/>
      <c r="F4" s="8" t="s">
        <v>1794</v>
      </c>
      <c r="G4" s="8" t="s">
        <v>1818</v>
      </c>
    </row>
    <row r="5" spans="1:13" ht="12.75" customHeight="1">
      <c r="B5" s="373" t="s">
        <v>1666</v>
      </c>
      <c r="C5" s="374"/>
      <c r="D5" s="374"/>
      <c r="E5" s="374"/>
    </row>
    <row r="6" spans="1:13" s="14" customFormat="1">
      <c r="A6" s="10" t="s">
        <v>116</v>
      </c>
      <c r="B6" s="367" t="s">
        <v>2</v>
      </c>
      <c r="C6" s="185" t="s">
        <v>1667</v>
      </c>
      <c r="D6" s="11" t="s">
        <v>1668</v>
      </c>
      <c r="E6" s="179" t="s">
        <v>117</v>
      </c>
      <c r="F6" s="383" t="s">
        <v>1581</v>
      </c>
      <c r="G6" s="384"/>
      <c r="H6" s="180" t="s">
        <v>118</v>
      </c>
      <c r="I6" s="12" t="s">
        <v>119</v>
      </c>
      <c r="J6" s="13" t="s">
        <v>120</v>
      </c>
      <c r="K6" s="152" t="s">
        <v>117</v>
      </c>
      <c r="L6" s="153" t="s">
        <v>121</v>
      </c>
      <c r="M6" s="153" t="s">
        <v>121</v>
      </c>
    </row>
    <row r="7" spans="1:13" s="14" customFormat="1">
      <c r="A7" s="15" t="s">
        <v>2</v>
      </c>
      <c r="B7" s="368"/>
      <c r="C7" s="186" t="s">
        <v>3</v>
      </c>
      <c r="D7" s="16" t="s">
        <v>4</v>
      </c>
      <c r="E7" s="17" t="s">
        <v>1669</v>
      </c>
      <c r="F7" s="385" t="s">
        <v>155</v>
      </c>
      <c r="G7" s="386"/>
      <c r="H7" s="182" t="s">
        <v>122</v>
      </c>
      <c r="I7" s="18" t="s">
        <v>1813</v>
      </c>
      <c r="J7" s="19" t="s">
        <v>1814</v>
      </c>
      <c r="K7" s="154" t="s">
        <v>120</v>
      </c>
      <c r="L7" s="155" t="s">
        <v>123</v>
      </c>
      <c r="M7" s="155" t="s">
        <v>124</v>
      </c>
    </row>
    <row r="8" spans="1:13" s="14" customFormat="1">
      <c r="A8" s="15"/>
      <c r="B8" s="368"/>
      <c r="C8" s="187" t="s">
        <v>1670</v>
      </c>
      <c r="D8" s="118" t="s">
        <v>1770</v>
      </c>
      <c r="E8" s="181" t="s">
        <v>1671</v>
      </c>
      <c r="F8" s="67" t="s">
        <v>146</v>
      </c>
      <c r="G8" s="67" t="s">
        <v>145</v>
      </c>
      <c r="H8" s="182">
        <v>2563</v>
      </c>
      <c r="I8" s="20"/>
      <c r="J8" s="19"/>
      <c r="K8" s="154"/>
      <c r="L8" s="155" t="s">
        <v>125</v>
      </c>
      <c r="M8" s="155" t="s">
        <v>125</v>
      </c>
    </row>
    <row r="9" spans="1:13" s="14" customFormat="1">
      <c r="A9" s="21"/>
      <c r="B9" s="369"/>
      <c r="C9" s="22" t="s">
        <v>126</v>
      </c>
      <c r="D9" s="22" t="s">
        <v>127</v>
      </c>
      <c r="E9" s="24" t="s">
        <v>128</v>
      </c>
      <c r="F9" s="46" t="s">
        <v>147</v>
      </c>
      <c r="G9" s="46" t="s">
        <v>147</v>
      </c>
      <c r="H9" s="23"/>
      <c r="I9" s="24" t="s">
        <v>129</v>
      </c>
      <c r="J9" s="25" t="s">
        <v>130</v>
      </c>
      <c r="K9" s="156" t="s">
        <v>131</v>
      </c>
      <c r="L9" s="157" t="s">
        <v>132</v>
      </c>
      <c r="M9" s="157" t="s">
        <v>133</v>
      </c>
    </row>
    <row r="10" spans="1:13">
      <c r="A10" s="377" t="s">
        <v>5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9"/>
    </row>
    <row r="11" spans="1:13">
      <c r="A11" s="2" t="s">
        <v>6</v>
      </c>
      <c r="B11" s="82" t="s">
        <v>7</v>
      </c>
      <c r="C11" s="3">
        <v>74657358.230000004</v>
      </c>
      <c r="D11" s="3">
        <v>73753796.700000003</v>
      </c>
      <c r="E11" s="26">
        <f>D11-C11</f>
        <v>-903561.53000000119</v>
      </c>
      <c r="F11" s="26">
        <v>55090367.928141743</v>
      </c>
      <c r="G11" s="347">
        <v>13004130.880836744</v>
      </c>
      <c r="H11" s="47">
        <v>3</v>
      </c>
      <c r="I11" s="350">
        <f>(D11/12)*11</f>
        <v>67607646.975000009</v>
      </c>
      <c r="J11" s="27">
        <f>'ผลการดำเนินงาน Planfin 63'!G6</f>
        <v>75702116.680000007</v>
      </c>
      <c r="K11" s="158">
        <f>J11-I11</f>
        <v>8094469.7049999982</v>
      </c>
      <c r="L11" s="158">
        <f>(J11*100)/I11-100</f>
        <v>11.972713246466299</v>
      </c>
      <c r="M11" s="158">
        <f>(J11*100)/D11</f>
        <v>102.64165380926079</v>
      </c>
    </row>
    <row r="12" spans="1:13">
      <c r="A12" s="2" t="s">
        <v>8</v>
      </c>
      <c r="B12" s="82" t="s">
        <v>9</v>
      </c>
      <c r="C12" s="3">
        <v>428100</v>
      </c>
      <c r="D12" s="3">
        <v>575500</v>
      </c>
      <c r="E12" s="26">
        <f t="shared" ref="E12:E22" si="0">D12-C12</f>
        <v>147400</v>
      </c>
      <c r="F12" s="26">
        <v>196218.66165289254</v>
      </c>
      <c r="G12" s="347">
        <v>139955.19459213293</v>
      </c>
      <c r="H12" s="47">
        <v>4</v>
      </c>
      <c r="I12" s="350">
        <f t="shared" ref="I12:I22" si="1">(D12/12)*11</f>
        <v>527541.66666666674</v>
      </c>
      <c r="J12" s="27">
        <f>'ผลการดำเนินงาน Planfin 63'!G7</f>
        <v>525500</v>
      </c>
      <c r="K12" s="158">
        <f>J12-I12</f>
        <v>-2041.6666666667443</v>
      </c>
      <c r="L12" s="158">
        <f t="shared" ref="L12:L22" si="2">(J12*100)/I12-100</f>
        <v>-0.38701524366165074</v>
      </c>
      <c r="M12" s="158">
        <f t="shared" ref="M12:M23" si="3">(J12*100)/D12</f>
        <v>91.311902693310159</v>
      </c>
    </row>
    <row r="13" spans="1:13">
      <c r="A13" s="2" t="s">
        <v>10</v>
      </c>
      <c r="B13" s="82" t="s">
        <v>11</v>
      </c>
      <c r="C13" s="3">
        <v>48647.5</v>
      </c>
      <c r="D13" s="3">
        <v>100000</v>
      </c>
      <c r="E13" s="26">
        <f t="shared" si="0"/>
        <v>51352.5</v>
      </c>
      <c r="F13" s="26">
        <v>94117.599297520632</v>
      </c>
      <c r="G13" s="347">
        <v>162181.87026989844</v>
      </c>
      <c r="H13" s="47">
        <v>1</v>
      </c>
      <c r="I13" s="350">
        <f t="shared" si="1"/>
        <v>91666.666666666672</v>
      </c>
      <c r="J13" s="27">
        <f>'ผลการดำเนินงาน Planfin 63'!G8</f>
        <v>108972.32</v>
      </c>
      <c r="K13" s="158">
        <f t="shared" ref="K13:K23" si="4">J13-I13</f>
        <v>17305.653333333335</v>
      </c>
      <c r="L13" s="158">
        <f t="shared" si="2"/>
        <v>18.878894545454543</v>
      </c>
      <c r="M13" s="158">
        <f t="shared" si="3"/>
        <v>108.97232</v>
      </c>
    </row>
    <row r="14" spans="1:13">
      <c r="A14" s="2" t="s">
        <v>12</v>
      </c>
      <c r="B14" s="82" t="s">
        <v>13</v>
      </c>
      <c r="C14" s="3">
        <v>1488360.94</v>
      </c>
      <c r="D14" s="3">
        <v>1109273.22</v>
      </c>
      <c r="E14" s="26">
        <f t="shared" si="0"/>
        <v>-379087.72</v>
      </c>
      <c r="F14" s="26">
        <v>1211650.9209917358</v>
      </c>
      <c r="G14" s="347">
        <v>944753.05947997363</v>
      </c>
      <c r="H14" s="47">
        <v>0</v>
      </c>
      <c r="I14" s="350">
        <f t="shared" si="1"/>
        <v>1016833.7849999999</v>
      </c>
      <c r="J14" s="27">
        <f>'ผลการดำเนินงาน Planfin 63'!G9</f>
        <v>1226321.96</v>
      </c>
      <c r="K14" s="158">
        <f t="shared" si="4"/>
        <v>209488.17500000005</v>
      </c>
      <c r="L14" s="158">
        <f t="shared" si="2"/>
        <v>20.602007731283251</v>
      </c>
      <c r="M14" s="158">
        <f t="shared" si="3"/>
        <v>110.55184042034297</v>
      </c>
    </row>
    <row r="15" spans="1:13">
      <c r="A15" s="2" t="s">
        <v>14</v>
      </c>
      <c r="B15" s="82" t="s">
        <v>15</v>
      </c>
      <c r="C15" s="3">
        <v>10935363.85</v>
      </c>
      <c r="D15" s="3">
        <v>10046203.890000001</v>
      </c>
      <c r="E15" s="26">
        <f t="shared" si="0"/>
        <v>-889159.95999999903</v>
      </c>
      <c r="F15" s="26">
        <v>7801530.9207438007</v>
      </c>
      <c r="G15" s="347">
        <v>5883725.1744828187</v>
      </c>
      <c r="H15" s="47">
        <v>1</v>
      </c>
      <c r="I15" s="350">
        <f t="shared" si="1"/>
        <v>9209020.2325000018</v>
      </c>
      <c r="J15" s="27">
        <f>'ผลการดำเนินงาน Planfin 63'!G10</f>
        <v>10200395.67</v>
      </c>
      <c r="K15" s="158">
        <f t="shared" si="4"/>
        <v>991375.43749999814</v>
      </c>
      <c r="L15" s="158">
        <f t="shared" si="2"/>
        <v>10.765265060459825</v>
      </c>
      <c r="M15" s="158">
        <f t="shared" si="3"/>
        <v>101.53482630542152</v>
      </c>
    </row>
    <row r="16" spans="1:13">
      <c r="A16" s="2" t="s">
        <v>16</v>
      </c>
      <c r="B16" s="82" t="s">
        <v>17</v>
      </c>
      <c r="C16" s="3">
        <v>3869651.0300000003</v>
      </c>
      <c r="D16" s="3">
        <v>5500000</v>
      </c>
      <c r="E16" s="26">
        <f t="shared" si="0"/>
        <v>1630348.9699999997</v>
      </c>
      <c r="F16" s="26">
        <v>2389926.2218181817</v>
      </c>
      <c r="G16" s="347">
        <v>2395607.798115537</v>
      </c>
      <c r="H16" s="47">
        <v>3</v>
      </c>
      <c r="I16" s="350">
        <f t="shared" si="1"/>
        <v>5041666.666666666</v>
      </c>
      <c r="J16" s="27">
        <f>'ผลการดำเนินงาน Planfin 63'!G11</f>
        <v>5227905.0999999996</v>
      </c>
      <c r="K16" s="158">
        <f t="shared" si="4"/>
        <v>186238.43333333358</v>
      </c>
      <c r="L16" s="158">
        <f t="shared" si="2"/>
        <v>3.6939854545454551</v>
      </c>
      <c r="M16" s="158">
        <f t="shared" si="3"/>
        <v>95.052819999999983</v>
      </c>
    </row>
    <row r="17" spans="1:13">
      <c r="A17" s="2" t="s">
        <v>18</v>
      </c>
      <c r="B17" s="82" t="s">
        <v>19</v>
      </c>
      <c r="C17" s="3">
        <v>6486683.1100000003</v>
      </c>
      <c r="D17" s="3">
        <v>8000000</v>
      </c>
      <c r="E17" s="26">
        <f t="shared" si="0"/>
        <v>1513316.8899999997</v>
      </c>
      <c r="F17" s="26">
        <v>541630.08743801666</v>
      </c>
      <c r="G17" s="347">
        <v>1113578.4599029464</v>
      </c>
      <c r="H17" s="47">
        <v>4</v>
      </c>
      <c r="I17" s="350">
        <f t="shared" si="1"/>
        <v>7333333.333333333</v>
      </c>
      <c r="J17" s="27">
        <f>'ผลการดำเนินงาน Planfin 63'!G12</f>
        <v>6386523.1699999999</v>
      </c>
      <c r="K17" s="158">
        <f t="shared" si="4"/>
        <v>-946810.1633333331</v>
      </c>
      <c r="L17" s="158">
        <f t="shared" si="2"/>
        <v>-12.911047681818175</v>
      </c>
      <c r="M17" s="158">
        <f t="shared" si="3"/>
        <v>79.831539625000005</v>
      </c>
    </row>
    <row r="18" spans="1:13">
      <c r="A18" s="2" t="s">
        <v>20</v>
      </c>
      <c r="B18" s="82" t="s">
        <v>21</v>
      </c>
      <c r="C18" s="3">
        <v>12497628.700000001</v>
      </c>
      <c r="D18" s="3">
        <v>11122940.74</v>
      </c>
      <c r="E18" s="26">
        <f t="shared" si="0"/>
        <v>-1374687.9600000009</v>
      </c>
      <c r="F18" s="26">
        <v>6982763.8549999977</v>
      </c>
      <c r="G18" s="347">
        <v>6067372.420841462</v>
      </c>
      <c r="H18" s="47">
        <v>1</v>
      </c>
      <c r="I18" s="350">
        <f t="shared" si="1"/>
        <v>10196029.011666667</v>
      </c>
      <c r="J18" s="27">
        <f>'ผลการดำเนินงาน Planfin 63'!G13</f>
        <v>10322239.289999999</v>
      </c>
      <c r="K18" s="158">
        <f t="shared" si="4"/>
        <v>126210.27833333239</v>
      </c>
      <c r="L18" s="158">
        <f t="shared" si="2"/>
        <v>1.2378375756769344</v>
      </c>
      <c r="M18" s="158">
        <f t="shared" si="3"/>
        <v>92.801351111037192</v>
      </c>
    </row>
    <row r="19" spans="1:13">
      <c r="A19" s="2" t="s">
        <v>22</v>
      </c>
      <c r="B19" s="82" t="s">
        <v>23</v>
      </c>
      <c r="C19" s="3">
        <v>47791139.909999996</v>
      </c>
      <c r="D19" s="3">
        <v>50366689.189999998</v>
      </c>
      <c r="E19" s="26">
        <f t="shared" si="0"/>
        <v>2575549.2800000012</v>
      </c>
      <c r="F19" s="26">
        <v>39812919.739008263</v>
      </c>
      <c r="G19" s="347">
        <v>10642063.545296295</v>
      </c>
      <c r="H19" s="47">
        <v>1</v>
      </c>
      <c r="I19" s="350">
        <f t="shared" si="1"/>
        <v>46169465.090833329</v>
      </c>
      <c r="J19" s="27">
        <f>'ผลการดำเนินงาน Planfin 63'!G14</f>
        <v>44874933.299999997</v>
      </c>
      <c r="K19" s="158">
        <f t="shared" si="4"/>
        <v>-1294531.7908333316</v>
      </c>
      <c r="L19" s="158">
        <f t="shared" si="2"/>
        <v>-2.8038700216397956</v>
      </c>
      <c r="M19" s="158">
        <f t="shared" si="3"/>
        <v>89.096452480163506</v>
      </c>
    </row>
    <row r="20" spans="1:13">
      <c r="A20" s="2" t="s">
        <v>24</v>
      </c>
      <c r="B20" s="82" t="s">
        <v>25</v>
      </c>
      <c r="C20" s="3">
        <v>9852094.1899999995</v>
      </c>
      <c r="D20" s="3">
        <v>10419595.76</v>
      </c>
      <c r="E20" s="26">
        <f t="shared" si="0"/>
        <v>567501.5700000003</v>
      </c>
      <c r="F20" s="26">
        <v>8899687.4920413215</v>
      </c>
      <c r="G20" s="347">
        <v>3858190.5818685293</v>
      </c>
      <c r="H20" s="47">
        <v>1</v>
      </c>
      <c r="I20" s="350">
        <f t="shared" si="1"/>
        <v>9551296.1133333333</v>
      </c>
      <c r="J20" s="27">
        <f>'ผลการดำเนินงาน Planfin 63'!G15</f>
        <v>9858048.3499999996</v>
      </c>
      <c r="K20" s="158">
        <f t="shared" si="4"/>
        <v>306752.23666666634</v>
      </c>
      <c r="L20" s="158">
        <f t="shared" si="2"/>
        <v>3.2116294273239987</v>
      </c>
      <c r="M20" s="158">
        <f t="shared" si="3"/>
        <v>94.610660308380332</v>
      </c>
    </row>
    <row r="21" spans="1:13" s="8" customFormat="1">
      <c r="A21" s="174" t="s">
        <v>1652</v>
      </c>
      <c r="B21" s="175" t="s">
        <v>1653</v>
      </c>
      <c r="C21" s="3">
        <v>0</v>
      </c>
      <c r="D21" s="3">
        <v>0</v>
      </c>
      <c r="E21" s="26">
        <f t="shared" si="0"/>
        <v>0</v>
      </c>
      <c r="F21" s="26">
        <v>428128.76666666666</v>
      </c>
      <c r="G21" s="347">
        <v>414400.81515905185</v>
      </c>
      <c r="H21" s="47">
        <v>0</v>
      </c>
      <c r="I21" s="350">
        <f t="shared" si="1"/>
        <v>0</v>
      </c>
      <c r="J21" s="27">
        <f>'ผลการดำเนินงาน Planfin 63'!G16</f>
        <v>0</v>
      </c>
      <c r="K21" s="158">
        <f t="shared" si="4"/>
        <v>0</v>
      </c>
      <c r="L21" s="158" t="e">
        <f t="shared" si="2"/>
        <v>#DIV/0!</v>
      </c>
      <c r="M21" s="158" t="e">
        <f t="shared" si="3"/>
        <v>#DIV/0!</v>
      </c>
    </row>
    <row r="22" spans="1:13">
      <c r="A22" s="2" t="s">
        <v>26</v>
      </c>
      <c r="B22" s="82" t="s">
        <v>27</v>
      </c>
      <c r="C22" s="3">
        <v>5184389.9899999993</v>
      </c>
      <c r="D22" s="3">
        <v>5916023.4299999997</v>
      </c>
      <c r="E22" s="26">
        <f t="shared" si="0"/>
        <v>731633.44000000041</v>
      </c>
      <c r="F22" s="26">
        <v>4402627.4239669424</v>
      </c>
      <c r="G22" s="347">
        <v>6372211.2642878396</v>
      </c>
      <c r="H22" s="47">
        <v>1</v>
      </c>
      <c r="I22" s="350">
        <f t="shared" si="1"/>
        <v>5423021.4774999991</v>
      </c>
      <c r="J22" s="27">
        <f>'ผลการดำเนินงาน Planfin 63'!G17</f>
        <v>4829664.58</v>
      </c>
      <c r="K22" s="158">
        <f>J22-I22</f>
        <v>-593356.89749999903</v>
      </c>
      <c r="L22" s="158">
        <f t="shared" si="2"/>
        <v>-10.941444727110607</v>
      </c>
      <c r="M22" s="158">
        <f t="shared" si="3"/>
        <v>81.637009000148609</v>
      </c>
    </row>
    <row r="23" spans="1:13">
      <c r="A23" s="86" t="s">
        <v>28</v>
      </c>
      <c r="B23" s="58" t="s">
        <v>29</v>
      </c>
      <c r="C23" s="5">
        <f>SUM(C11:C22)</f>
        <v>173239417.44999999</v>
      </c>
      <c r="D23" s="5">
        <f>SUM(D11:D22)</f>
        <v>176910022.93000001</v>
      </c>
      <c r="E23" s="28">
        <f>D23-C23</f>
        <v>3670605.4800000191</v>
      </c>
      <c r="F23" s="28">
        <v>127851569.61676708</v>
      </c>
      <c r="G23" s="348">
        <v>50998171.065133229</v>
      </c>
      <c r="H23" s="48">
        <v>1</v>
      </c>
      <c r="I23" s="5">
        <f>SUM(I11:I22)</f>
        <v>162167521.01916668</v>
      </c>
      <c r="J23" s="31">
        <f>'ผลการดำเนินงาน Planfin 63'!G18</f>
        <v>169262620.42000002</v>
      </c>
      <c r="K23" s="29">
        <f t="shared" si="4"/>
        <v>7095099.4008333385</v>
      </c>
      <c r="L23" s="29">
        <f>(J23*100)/I23-100</f>
        <v>4.375166714175009</v>
      </c>
      <c r="M23" s="29">
        <f t="shared" si="3"/>
        <v>95.677236154660434</v>
      </c>
    </row>
    <row r="24" spans="1:13" s="8" customFormat="1">
      <c r="A24" s="81" t="s">
        <v>1573</v>
      </c>
      <c r="B24" s="76" t="s">
        <v>150</v>
      </c>
      <c r="C24" s="77">
        <f>C23-C22</f>
        <v>168055027.45999998</v>
      </c>
      <c r="D24" s="77">
        <f>D23-D22</f>
        <v>170993999.5</v>
      </c>
      <c r="E24" s="78">
        <f>D24-C24</f>
        <v>2938972.0400000215</v>
      </c>
      <c r="F24" s="78"/>
      <c r="G24" s="349"/>
      <c r="H24" s="79"/>
      <c r="I24" s="77">
        <f>I23-I22</f>
        <v>156744499.54166669</v>
      </c>
      <c r="J24" s="80">
        <f>'ผลการดำเนินงาน Planfin 63'!G19</f>
        <v>164432955.84</v>
      </c>
      <c r="K24" s="159">
        <f>J24-I24</f>
        <v>7688456.298333317</v>
      </c>
      <c r="L24" s="159">
        <f>(J24*100)/I24-100</f>
        <v>4.9050884214852601</v>
      </c>
      <c r="M24" s="159">
        <f>(J24*100)/D24</f>
        <v>96.162997719694843</v>
      </c>
    </row>
    <row r="25" spans="1:13">
      <c r="A25" s="218"/>
      <c r="B25" s="219" t="s">
        <v>1754</v>
      </c>
      <c r="C25" s="220">
        <f>C24-C21</f>
        <v>168055027.45999998</v>
      </c>
      <c r="D25" s="220">
        <f>D24-D21</f>
        <v>170993999.5</v>
      </c>
      <c r="E25" s="221">
        <f>D25-C25</f>
        <v>2938972.0400000215</v>
      </c>
      <c r="F25" s="220"/>
      <c r="G25" s="222"/>
      <c r="H25" s="223"/>
      <c r="I25" s="220">
        <f>I24-I21</f>
        <v>156744499.54166669</v>
      </c>
      <c r="J25" s="220">
        <f>J24-J21</f>
        <v>164432955.84</v>
      </c>
      <c r="K25" s="220">
        <f>K24-K21</f>
        <v>7688456.298333317</v>
      </c>
      <c r="L25" s="224">
        <f>(J25*100)/I25-100</f>
        <v>4.9050884214852601</v>
      </c>
      <c r="M25" s="224">
        <f>(J25*100)/D25</f>
        <v>96.162997719694843</v>
      </c>
    </row>
    <row r="26" spans="1:13">
      <c r="A26" s="377" t="s">
        <v>30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9"/>
    </row>
    <row r="27" spans="1:13">
      <c r="A27" s="2" t="s">
        <v>31</v>
      </c>
      <c r="B27" s="82" t="s">
        <v>32</v>
      </c>
      <c r="C27" s="3">
        <v>14203257.35</v>
      </c>
      <c r="D27" s="3">
        <v>12459667.140000001</v>
      </c>
      <c r="E27" s="26">
        <f t="shared" ref="E27:E42" si="5">D27-C27</f>
        <v>-1743590.209999999</v>
      </c>
      <c r="F27" s="26">
        <v>11512612.321570253</v>
      </c>
      <c r="G27" s="347">
        <v>4297011.5599770034</v>
      </c>
      <c r="H27" s="47">
        <v>1</v>
      </c>
      <c r="I27" s="350">
        <f>(D27/12)*11</f>
        <v>11421361.545000002</v>
      </c>
      <c r="J27" s="27">
        <f>'ผลการดำเนินงาน Planfin 63'!G21</f>
        <v>11677322.58</v>
      </c>
      <c r="K27" s="158">
        <f t="shared" ref="K27:K41" si="6">J27-I27</f>
        <v>255961.03499999829</v>
      </c>
      <c r="L27" s="158">
        <f t="shared" ref="L27:L43" si="7">(J27*100)/I27-100</f>
        <v>2.2410728702660805</v>
      </c>
      <c r="M27" s="158">
        <f t="shared" ref="M27:M43" si="8">(J27*100)/D27</f>
        <v>93.72098346441058</v>
      </c>
    </row>
    <row r="28" spans="1:13">
      <c r="A28" s="2" t="s">
        <v>33</v>
      </c>
      <c r="B28" s="82" t="s">
        <v>34</v>
      </c>
      <c r="C28" s="3">
        <v>3210260.34</v>
      </c>
      <c r="D28" s="3">
        <v>3321568.15</v>
      </c>
      <c r="E28" s="26">
        <f t="shared" si="5"/>
        <v>111307.81000000006</v>
      </c>
      <c r="F28" s="26">
        <v>3108021.525372724</v>
      </c>
      <c r="G28" s="347">
        <v>1490046.9249988487</v>
      </c>
      <c r="H28" s="47">
        <v>1</v>
      </c>
      <c r="I28" s="350">
        <f t="shared" ref="I28:I41" si="9">(D28/12)*11</f>
        <v>3044770.8041666667</v>
      </c>
      <c r="J28" s="27">
        <f>'ผลการดำเนินงาน Planfin 63'!G22</f>
        <v>2989619.46</v>
      </c>
      <c r="K28" s="158">
        <f t="shared" si="6"/>
        <v>-55151.344166666735</v>
      </c>
      <c r="L28" s="158">
        <f t="shared" si="7"/>
        <v>-1.8113463283079909</v>
      </c>
      <c r="M28" s="158">
        <f t="shared" si="8"/>
        <v>90.00626586571768</v>
      </c>
    </row>
    <row r="29" spans="1:13">
      <c r="A29" s="2" t="s">
        <v>35</v>
      </c>
      <c r="B29" s="82" t="s">
        <v>36</v>
      </c>
      <c r="C29" s="3">
        <v>299022.92</v>
      </c>
      <c r="D29" s="3">
        <v>407993.61</v>
      </c>
      <c r="E29" s="26">
        <f t="shared" si="5"/>
        <v>108970.69</v>
      </c>
      <c r="F29" s="26">
        <v>575114.58987603313</v>
      </c>
      <c r="G29" s="347">
        <v>318020.99299464806</v>
      </c>
      <c r="H29" s="47">
        <v>0</v>
      </c>
      <c r="I29" s="350">
        <f t="shared" si="9"/>
        <v>373994.14249999996</v>
      </c>
      <c r="J29" s="27">
        <f>'ผลการดำเนินงาน Planfin 63'!G23</f>
        <v>316891.14</v>
      </c>
      <c r="K29" s="158">
        <f t="shared" si="6"/>
        <v>-57103.002499999944</v>
      </c>
      <c r="L29" s="158">
        <f t="shared" si="7"/>
        <v>-15.268421617057797</v>
      </c>
      <c r="M29" s="158">
        <f t="shared" si="8"/>
        <v>77.670613517697007</v>
      </c>
    </row>
    <row r="30" spans="1:13">
      <c r="A30" s="2" t="s">
        <v>37</v>
      </c>
      <c r="B30" s="82" t="s">
        <v>38</v>
      </c>
      <c r="C30" s="3">
        <v>4663246.38</v>
      </c>
      <c r="D30" s="3">
        <v>4400000</v>
      </c>
      <c r="E30" s="26">
        <f t="shared" si="5"/>
        <v>-263246.37999999989</v>
      </c>
      <c r="F30" s="26">
        <v>4017169.7271900824</v>
      </c>
      <c r="G30" s="347">
        <v>1789886.7252389649</v>
      </c>
      <c r="H30" s="47">
        <v>1</v>
      </c>
      <c r="I30" s="350">
        <f t="shared" si="9"/>
        <v>4033333.3333333335</v>
      </c>
      <c r="J30" s="27">
        <f>'ผลการดำเนินงาน Planfin 63'!G24</f>
        <v>4259137.58</v>
      </c>
      <c r="K30" s="158">
        <f t="shared" si="6"/>
        <v>225804.24666666659</v>
      </c>
      <c r="L30" s="158">
        <f t="shared" si="7"/>
        <v>5.5984523966942135</v>
      </c>
      <c r="M30" s="158">
        <f t="shared" si="8"/>
        <v>96.798581363636359</v>
      </c>
    </row>
    <row r="31" spans="1:13">
      <c r="A31" s="2" t="s">
        <v>39</v>
      </c>
      <c r="B31" s="82" t="s">
        <v>40</v>
      </c>
      <c r="C31" s="3">
        <v>47791139.910000004</v>
      </c>
      <c r="D31" s="3">
        <v>50366689.189999998</v>
      </c>
      <c r="E31" s="26">
        <f t="shared" si="5"/>
        <v>2575549.2799999937</v>
      </c>
      <c r="F31" s="26">
        <v>39604684.373842977</v>
      </c>
      <c r="G31" s="347">
        <v>10319256.520349238</v>
      </c>
      <c r="H31" s="47">
        <v>3</v>
      </c>
      <c r="I31" s="350">
        <f t="shared" si="9"/>
        <v>46169465.090833329</v>
      </c>
      <c r="J31" s="27">
        <f>'ผลการดำเนินงาน Planfin 63'!G25</f>
        <v>44893871.130000003</v>
      </c>
      <c r="K31" s="158">
        <f t="shared" si="6"/>
        <v>-1275593.960833326</v>
      </c>
      <c r="L31" s="158">
        <f t="shared" si="7"/>
        <v>-2.7628519375819849</v>
      </c>
      <c r="M31" s="158">
        <f t="shared" si="8"/>
        <v>89.13405239054984</v>
      </c>
    </row>
    <row r="32" spans="1:13">
      <c r="A32" s="2" t="s">
        <v>41</v>
      </c>
      <c r="B32" s="82" t="s">
        <v>42</v>
      </c>
      <c r="C32" s="3">
        <v>17237982</v>
      </c>
      <c r="D32" s="3">
        <v>17507636</v>
      </c>
      <c r="E32" s="26">
        <f t="shared" si="5"/>
        <v>269654</v>
      </c>
      <c r="F32" s="26">
        <v>11351502.087768594</v>
      </c>
      <c r="G32" s="347">
        <v>3382758.7020859085</v>
      </c>
      <c r="H32" s="47">
        <v>3</v>
      </c>
      <c r="I32" s="350">
        <f t="shared" si="9"/>
        <v>16048666.333333334</v>
      </c>
      <c r="J32" s="27">
        <f>'ผลการดำเนินงาน Planfin 63'!G26</f>
        <v>16026298.300000001</v>
      </c>
      <c r="K32" s="158">
        <f t="shared" si="6"/>
        <v>-22368.033333333209</v>
      </c>
      <c r="L32" s="158">
        <f t="shared" si="7"/>
        <v>-0.13937627506700778</v>
      </c>
      <c r="M32" s="158">
        <f t="shared" si="8"/>
        <v>91.538905081188574</v>
      </c>
    </row>
    <row r="33" spans="1:13">
      <c r="A33" s="2" t="s">
        <v>43</v>
      </c>
      <c r="B33" s="82" t="s">
        <v>44</v>
      </c>
      <c r="C33" s="3">
        <v>24170799.5</v>
      </c>
      <c r="D33" s="3">
        <v>24600323.350000001</v>
      </c>
      <c r="E33" s="26">
        <f t="shared" si="5"/>
        <v>429523.85000000149</v>
      </c>
      <c r="F33" s="26">
        <v>19484720.583677687</v>
      </c>
      <c r="G33" s="347">
        <v>5103158.8595148642</v>
      </c>
      <c r="H33" s="47">
        <v>3</v>
      </c>
      <c r="I33" s="350">
        <f t="shared" si="9"/>
        <v>22550296.404166669</v>
      </c>
      <c r="J33" s="27">
        <f>'ผลการดำเนินงาน Planfin 63'!G27</f>
        <v>22831181</v>
      </c>
      <c r="K33" s="158">
        <f t="shared" si="6"/>
        <v>280884.59583333135</v>
      </c>
      <c r="L33" s="158">
        <f t="shared" si="7"/>
        <v>1.2455915913434836</v>
      </c>
      <c r="M33" s="158">
        <f t="shared" si="8"/>
        <v>92.808458958731521</v>
      </c>
    </row>
    <row r="34" spans="1:13">
      <c r="A34" s="2" t="s">
        <v>45</v>
      </c>
      <c r="B34" s="82" t="s">
        <v>46</v>
      </c>
      <c r="C34" s="3">
        <v>3019423.1399999997</v>
      </c>
      <c r="D34" s="3">
        <v>3020726.76</v>
      </c>
      <c r="E34" s="26">
        <f t="shared" si="5"/>
        <v>1303.6200000001118</v>
      </c>
      <c r="F34" s="26">
        <v>2803807.0309090922</v>
      </c>
      <c r="G34" s="347">
        <v>814039.36220156972</v>
      </c>
      <c r="H34" s="47">
        <v>1</v>
      </c>
      <c r="I34" s="350">
        <f t="shared" si="9"/>
        <v>2768999.53</v>
      </c>
      <c r="J34" s="27">
        <f>'ผลการดำเนินงาน Planfin 63'!G28</f>
        <v>2559300.75</v>
      </c>
      <c r="K34" s="158">
        <f t="shared" si="6"/>
        <v>-209698.7799999998</v>
      </c>
      <c r="L34" s="158">
        <f t="shared" si="7"/>
        <v>-7.5730883204591919</v>
      </c>
      <c r="M34" s="158">
        <f t="shared" si="8"/>
        <v>84.724669039579084</v>
      </c>
    </row>
    <row r="35" spans="1:13">
      <c r="A35" s="2" t="s">
        <v>47</v>
      </c>
      <c r="B35" s="82" t="s">
        <v>48</v>
      </c>
      <c r="C35" s="3">
        <v>3945034.64</v>
      </c>
      <c r="D35" s="3">
        <v>4866594.5599999996</v>
      </c>
      <c r="E35" s="26">
        <f t="shared" si="5"/>
        <v>921559.91999999946</v>
      </c>
      <c r="F35" s="26">
        <v>6011048.1377685945</v>
      </c>
      <c r="G35" s="347">
        <v>5262141.9525103513</v>
      </c>
      <c r="H35" s="47">
        <v>0</v>
      </c>
      <c r="I35" s="350">
        <f t="shared" si="9"/>
        <v>4461045.0133333327</v>
      </c>
      <c r="J35" s="27">
        <f>'ผลการดำเนินงาน Planfin 63'!G29</f>
        <v>5194570.22</v>
      </c>
      <c r="K35" s="158">
        <f t="shared" si="6"/>
        <v>733525.20666666701</v>
      </c>
      <c r="L35" s="158">
        <f t="shared" si="7"/>
        <v>16.442900810780444</v>
      </c>
      <c r="M35" s="158">
        <f t="shared" si="8"/>
        <v>106.7393257432154</v>
      </c>
    </row>
    <row r="36" spans="1:13">
      <c r="A36" s="2" t="s">
        <v>49</v>
      </c>
      <c r="B36" s="82" t="s">
        <v>50</v>
      </c>
      <c r="C36" s="3">
        <v>4564879.3600000013</v>
      </c>
      <c r="D36" s="3">
        <v>4356708.21</v>
      </c>
      <c r="E36" s="26">
        <f t="shared" si="5"/>
        <v>-208171.1500000013</v>
      </c>
      <c r="F36" s="26">
        <v>2841634.6007024786</v>
      </c>
      <c r="G36" s="347">
        <v>813049.26575332298</v>
      </c>
      <c r="H36" s="47">
        <v>3</v>
      </c>
      <c r="I36" s="350">
        <f t="shared" si="9"/>
        <v>3993649.1925000004</v>
      </c>
      <c r="J36" s="27">
        <f>'ผลการดำเนินงาน Planfin 63'!G30</f>
        <v>4033621.43</v>
      </c>
      <c r="K36" s="158">
        <f t="shared" si="6"/>
        <v>39972.237499999814</v>
      </c>
      <c r="L36" s="158">
        <f t="shared" si="7"/>
        <v>1.000895060464174</v>
      </c>
      <c r="M36" s="158">
        <f t="shared" si="8"/>
        <v>92.584153805425501</v>
      </c>
    </row>
    <row r="37" spans="1:13">
      <c r="A37" s="2" t="s">
        <v>51</v>
      </c>
      <c r="B37" s="82" t="s">
        <v>52</v>
      </c>
      <c r="C37" s="3">
        <v>3475278.3200000003</v>
      </c>
      <c r="D37" s="3">
        <v>4514912.22</v>
      </c>
      <c r="E37" s="26">
        <f t="shared" si="5"/>
        <v>1039633.8999999994</v>
      </c>
      <c r="F37" s="26">
        <v>3989833.5987190055</v>
      </c>
      <c r="G37" s="347">
        <v>1642372.1709775152</v>
      </c>
      <c r="H37" s="47">
        <v>1</v>
      </c>
      <c r="I37" s="350">
        <f t="shared" si="9"/>
        <v>4138669.5350000001</v>
      </c>
      <c r="J37" s="27">
        <f>'ผลการดำเนินงาน Planfin 63'!G31</f>
        <v>4263959.2699999996</v>
      </c>
      <c r="K37" s="158">
        <f t="shared" si="6"/>
        <v>125289.7349999994</v>
      </c>
      <c r="L37" s="158">
        <f t="shared" si="7"/>
        <v>3.0272949782640524</v>
      </c>
      <c r="M37" s="158">
        <f t="shared" si="8"/>
        <v>94.441687063408722</v>
      </c>
    </row>
    <row r="38" spans="1:13">
      <c r="A38" s="2" t="s">
        <v>53</v>
      </c>
      <c r="B38" s="82" t="s">
        <v>54</v>
      </c>
      <c r="C38" s="3">
        <v>7755587.9399999995</v>
      </c>
      <c r="D38" s="3">
        <v>7849255.5800000001</v>
      </c>
      <c r="E38" s="26">
        <f t="shared" si="5"/>
        <v>93667.640000000596</v>
      </c>
      <c r="F38" s="26">
        <v>7301285.1496074414</v>
      </c>
      <c r="G38" s="347">
        <v>2765170.5090407813</v>
      </c>
      <c r="H38" s="47">
        <v>1</v>
      </c>
      <c r="I38" s="350">
        <f t="shared" si="9"/>
        <v>7195150.9483333342</v>
      </c>
      <c r="J38" s="27">
        <f>'ผลการดำเนินงาน Planfin 63'!G32</f>
        <v>7254442.9800000004</v>
      </c>
      <c r="K38" s="158">
        <f t="shared" si="6"/>
        <v>59292.031666666269</v>
      </c>
      <c r="L38" s="158">
        <f t="shared" si="7"/>
        <v>0.82405542416590549</v>
      </c>
      <c r="M38" s="158">
        <f t="shared" si="8"/>
        <v>92.422050805485426</v>
      </c>
    </row>
    <row r="39" spans="1:13">
      <c r="A39" s="2" t="s">
        <v>55</v>
      </c>
      <c r="B39" s="82" t="s">
        <v>56</v>
      </c>
      <c r="C39" s="3">
        <v>1385776.63</v>
      </c>
      <c r="D39" s="3">
        <v>1427349.93</v>
      </c>
      <c r="E39" s="26">
        <f t="shared" si="5"/>
        <v>41573.300000000047</v>
      </c>
      <c r="F39" s="26">
        <v>463002.35053749994</v>
      </c>
      <c r="G39" s="347">
        <v>843194.04919781536</v>
      </c>
      <c r="H39" s="47">
        <v>3</v>
      </c>
      <c r="I39" s="350">
        <f t="shared" si="9"/>
        <v>1308404.1025</v>
      </c>
      <c r="J39" s="27">
        <f>'ผลการดำเนินงาน Planfin 63'!G33</f>
        <v>752691.06</v>
      </c>
      <c r="K39" s="158">
        <f t="shared" si="6"/>
        <v>-555713.04249999998</v>
      </c>
      <c r="L39" s="158">
        <f t="shared" si="7"/>
        <v>-42.472584841195882</v>
      </c>
      <c r="M39" s="158">
        <f t="shared" si="8"/>
        <v>52.733463895570445</v>
      </c>
    </row>
    <row r="40" spans="1:13" s="8" customFormat="1">
      <c r="A40" s="174" t="s">
        <v>57</v>
      </c>
      <c r="B40" s="175" t="s">
        <v>58</v>
      </c>
      <c r="C40" s="3">
        <v>25610596.120000001</v>
      </c>
      <c r="D40" s="3">
        <v>28139389.100000001</v>
      </c>
      <c r="E40" s="26">
        <f>D40-C40</f>
        <v>2528792.9800000004</v>
      </c>
      <c r="F40" s="26">
        <v>13091238.711364878</v>
      </c>
      <c r="G40" s="347">
        <v>7919508.0434809383</v>
      </c>
      <c r="H40" s="47">
        <v>3</v>
      </c>
      <c r="I40" s="350">
        <f t="shared" si="9"/>
        <v>25794440.008333333</v>
      </c>
      <c r="J40" s="27">
        <f>'ผลการดำเนินงาน Planfin 63'!G34</f>
        <v>25873744.489999998</v>
      </c>
      <c r="K40" s="158">
        <f>J40-I40</f>
        <v>79304.481666665524</v>
      </c>
      <c r="L40" s="158">
        <f>(J40*100)/I40-100</f>
        <v>0.30744796801576513</v>
      </c>
      <c r="M40" s="158">
        <f>(J40*100)/D40</f>
        <v>91.948493970681113</v>
      </c>
    </row>
    <row r="41" spans="1:13">
      <c r="A41" s="2" t="s">
        <v>1654</v>
      </c>
      <c r="B41" s="177" t="s">
        <v>1655</v>
      </c>
      <c r="C41" s="3">
        <v>0</v>
      </c>
      <c r="D41" s="3">
        <v>0</v>
      </c>
      <c r="E41" s="26">
        <f t="shared" si="5"/>
        <v>0</v>
      </c>
      <c r="F41" s="26">
        <v>25883.37833333333</v>
      </c>
      <c r="G41" s="347">
        <v>31140.286467130918</v>
      </c>
      <c r="H41" s="47">
        <v>0</v>
      </c>
      <c r="I41" s="350">
        <f t="shared" si="9"/>
        <v>0</v>
      </c>
      <c r="J41" s="27">
        <f>'ผลการดำเนินงาน Planfin 63'!G35</f>
        <v>0</v>
      </c>
      <c r="K41" s="158">
        <f t="shared" si="6"/>
        <v>0</v>
      </c>
      <c r="L41" s="158" t="e">
        <f t="shared" si="7"/>
        <v>#DIV/0!</v>
      </c>
      <c r="M41" s="15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161332284.55000001</v>
      </c>
      <c r="D42" s="5">
        <f>SUM(D27:D41)</f>
        <v>167238813.80000001</v>
      </c>
      <c r="E42" s="28">
        <f t="shared" si="5"/>
        <v>5906529.25</v>
      </c>
      <c r="F42" s="28">
        <v>126181558.16724065</v>
      </c>
      <c r="G42" s="348">
        <v>46790755.9247889</v>
      </c>
      <c r="H42" s="48">
        <v>1</v>
      </c>
      <c r="I42" s="5">
        <f>SUM(I27:I41)</f>
        <v>153302245.98333335</v>
      </c>
      <c r="J42" s="31">
        <f>'ผลการดำเนินงาน Planfin 63'!G36</f>
        <v>152926651.39000002</v>
      </c>
      <c r="K42" s="29">
        <f>J42-I42</f>
        <v>-375594.59333333373</v>
      </c>
      <c r="L42" s="29">
        <f t="shared" si="7"/>
        <v>-0.24500266837196705</v>
      </c>
      <c r="M42" s="29">
        <f t="shared" si="8"/>
        <v>91.442080887325702</v>
      </c>
    </row>
    <row r="43" spans="1:13" s="8" customFormat="1">
      <c r="A43" s="81" t="s">
        <v>1574</v>
      </c>
      <c r="B43" s="76" t="s">
        <v>151</v>
      </c>
      <c r="C43" s="77">
        <f>C42-C38</f>
        <v>153576696.61000001</v>
      </c>
      <c r="D43" s="77">
        <f>D42-D38</f>
        <v>159389558.22</v>
      </c>
      <c r="E43" s="78">
        <f>D43-C43</f>
        <v>5812861.6099999845</v>
      </c>
      <c r="F43" s="78"/>
      <c r="G43" s="349"/>
      <c r="H43" s="79"/>
      <c r="I43" s="77">
        <f>I42-I38</f>
        <v>146107095.03500003</v>
      </c>
      <c r="J43" s="80">
        <f>'ผลการดำเนินงาน Planfin 63'!G37</f>
        <v>145672208.41000003</v>
      </c>
      <c r="K43" s="159">
        <f>J43-I43</f>
        <v>-434886.625</v>
      </c>
      <c r="L43" s="159">
        <f t="shared" si="7"/>
        <v>-0.2976492174427392</v>
      </c>
      <c r="M43" s="159">
        <f t="shared" si="8"/>
        <v>91.393821550677501</v>
      </c>
    </row>
    <row r="44" spans="1:13" s="184" customFormat="1" ht="25.5">
      <c r="A44" s="225"/>
      <c r="B44" s="219" t="s">
        <v>1755</v>
      </c>
      <c r="C44" s="226">
        <f>C43-C41</f>
        <v>153576696.61000001</v>
      </c>
      <c r="D44" s="226">
        <f>D43-D41</f>
        <v>159389558.22</v>
      </c>
      <c r="E44" s="227">
        <f>D44-C44</f>
        <v>5812861.6099999845</v>
      </c>
      <c r="F44" s="227"/>
      <c r="G44" s="228"/>
      <c r="H44" s="227"/>
      <c r="I44" s="226">
        <f>I43-I41</f>
        <v>146107095.03500003</v>
      </c>
      <c r="J44" s="226">
        <f>J43-J41</f>
        <v>145672208.41000003</v>
      </c>
      <c r="K44" s="229">
        <f>J44-I44</f>
        <v>-434886.625</v>
      </c>
      <c r="L44" s="224">
        <f>(J44*100)/I44-100</f>
        <v>-0.2976492174427392</v>
      </c>
      <c r="M44" s="224">
        <f>(J44*100)/D44</f>
        <v>91.393821550677501</v>
      </c>
    </row>
    <row r="45" spans="1:13">
      <c r="A45" s="380"/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2"/>
    </row>
    <row r="46" spans="1:13" s="8" customFormat="1">
      <c r="A46" s="170" t="s">
        <v>61</v>
      </c>
      <c r="B46" s="230" t="s">
        <v>62</v>
      </c>
      <c r="C46" s="5">
        <f t="shared" ref="C46:D48" si="10">C23-C42</f>
        <v>11907132.899999976</v>
      </c>
      <c r="D46" s="5">
        <f t="shared" si="10"/>
        <v>9671209.1299999952</v>
      </c>
      <c r="E46" s="28">
        <f t="shared" ref="E46:E48" si="11">D46-C46</f>
        <v>-2235923.7699999809</v>
      </c>
      <c r="F46" s="231"/>
      <c r="G46" s="232"/>
      <c r="H46" s="233"/>
      <c r="I46" s="5">
        <f t="shared" ref="I46:J48" si="12">I23-I42</f>
        <v>8865275.035833329</v>
      </c>
      <c r="J46" s="5">
        <f t="shared" si="12"/>
        <v>16335969.030000001</v>
      </c>
      <c r="K46" s="28">
        <f>J46-I46</f>
        <v>7470693.9941666722</v>
      </c>
      <c r="L46" s="234">
        <f>(J46*100)/I46-100</f>
        <v>84.269173420680374</v>
      </c>
      <c r="M46" s="235">
        <f>(J46*100)/D46</f>
        <v>168.91340896895699</v>
      </c>
    </row>
    <row r="47" spans="1:13" s="85" customFormat="1">
      <c r="A47" s="236" t="s">
        <v>63</v>
      </c>
      <c r="B47" s="237" t="s">
        <v>66</v>
      </c>
      <c r="C47" s="238">
        <f t="shared" si="10"/>
        <v>14478330.849999964</v>
      </c>
      <c r="D47" s="238">
        <f t="shared" si="10"/>
        <v>11604441.280000001</v>
      </c>
      <c r="E47" s="239">
        <f t="shared" si="11"/>
        <v>-2873889.569999963</v>
      </c>
      <c r="F47" s="240"/>
      <c r="G47" s="241"/>
      <c r="H47" s="242"/>
      <c r="I47" s="238">
        <f>I24-I43</f>
        <v>10637404.50666666</v>
      </c>
      <c r="J47" s="238">
        <f t="shared" si="12"/>
        <v>18760747.429999977</v>
      </c>
      <c r="K47" s="239">
        <f>J47-I47</f>
        <v>8123342.923333317</v>
      </c>
      <c r="L47" s="235">
        <f t="shared" ref="L47:L48" si="13">(J47*100)/I47-100</f>
        <v>76.36583640532109</v>
      </c>
      <c r="M47" s="235">
        <f t="shared" ref="M47:M48" si="14">(J47*100)/D47</f>
        <v>161.66868337154423</v>
      </c>
    </row>
    <row r="48" spans="1:13" s="8" customFormat="1" ht="27.75" customHeight="1">
      <c r="A48" s="218" t="s">
        <v>65</v>
      </c>
      <c r="B48" s="243" t="s">
        <v>1756</v>
      </c>
      <c r="C48" s="244">
        <f>C25-C44</f>
        <v>14478330.849999964</v>
      </c>
      <c r="D48" s="244">
        <f t="shared" si="10"/>
        <v>11604441.280000001</v>
      </c>
      <c r="E48" s="245">
        <f t="shared" si="11"/>
        <v>-2873889.569999963</v>
      </c>
      <c r="F48" s="246"/>
      <c r="G48" s="246"/>
      <c r="H48" s="246"/>
      <c r="I48" s="244">
        <f>I25-I44</f>
        <v>10637404.50666666</v>
      </c>
      <c r="J48" s="244">
        <f t="shared" si="12"/>
        <v>18760747.429999977</v>
      </c>
      <c r="K48" s="244">
        <f>(K23-K22)-(K42-K38)</f>
        <v>8123342.9233333375</v>
      </c>
      <c r="L48" s="247">
        <f t="shared" si="13"/>
        <v>76.36583640532109</v>
      </c>
      <c r="M48" s="247">
        <f t="shared" si="14"/>
        <v>161.66868337154423</v>
      </c>
    </row>
    <row r="49" spans="1:13" s="8" customFormat="1">
      <c r="A49" s="2"/>
      <c r="B49" s="178" t="s">
        <v>67</v>
      </c>
      <c r="C49" s="248" t="str">
        <f>IF(D49&gt;0,"แผนเกินดุล",IF(D49=0,"สมดุล","ขาดดุล"))</f>
        <v>แผนเกินดุล</v>
      </c>
      <c r="D49" s="249">
        <f>IF(D47&lt;=0,0,ROUNDUP((D47*20%),2))</f>
        <v>2320888.2599999998</v>
      </c>
      <c r="E49" s="51"/>
      <c r="H49" s="52"/>
      <c r="J49" s="52"/>
      <c r="K49" s="151"/>
      <c r="L49" s="151"/>
      <c r="M49" s="151"/>
    </row>
    <row r="50" spans="1:13" s="8" customFormat="1">
      <c r="A50" s="2"/>
      <c r="B50" s="178" t="s">
        <v>68</v>
      </c>
      <c r="C50" s="248" t="str">
        <f>IF(D50&gt;=0,"ไม่เกิน","เกิน")</f>
        <v>เกิน</v>
      </c>
      <c r="D50" s="248">
        <f>IF(D47&lt;0,0-C112,((D47*20%)-C112))</f>
        <v>-2543337.8639999996</v>
      </c>
      <c r="E50" s="51"/>
      <c r="H50" s="52"/>
      <c r="J50" s="52"/>
      <c r="K50" s="151"/>
      <c r="L50" s="151"/>
      <c r="M50" s="151"/>
    </row>
    <row r="51" spans="1:13">
      <c r="A51" s="2" t="s">
        <v>69</v>
      </c>
      <c r="B51" s="178" t="s">
        <v>1750</v>
      </c>
      <c r="C51" s="3">
        <v>18585480.169999991</v>
      </c>
      <c r="D51" s="3">
        <f>C51</f>
        <v>18585480.169999991</v>
      </c>
      <c r="E51" s="51"/>
    </row>
    <row r="52" spans="1:13">
      <c r="A52" s="2" t="s">
        <v>70</v>
      </c>
      <c r="B52" s="178" t="s">
        <v>1751</v>
      </c>
      <c r="C52" s="3">
        <v>31412398.449999999</v>
      </c>
      <c r="D52" s="3">
        <f>C52</f>
        <v>31412398.449999999</v>
      </c>
      <c r="E52" s="51"/>
    </row>
    <row r="53" spans="1:13">
      <c r="A53" s="2" t="s">
        <v>71</v>
      </c>
      <c r="B53" s="178" t="s">
        <v>1752</v>
      </c>
      <c r="C53" s="6">
        <v>-31411527.289999999</v>
      </c>
      <c r="D53" s="6">
        <f>C53</f>
        <v>-31411527.289999999</v>
      </c>
      <c r="E53" s="51"/>
    </row>
    <row r="54" spans="1:13">
      <c r="A54" s="2" t="s">
        <v>1672</v>
      </c>
      <c r="B54" s="188" t="s">
        <v>1753</v>
      </c>
      <c r="C54" s="121">
        <v>871.16000000014901</v>
      </c>
      <c r="D54" s="3">
        <f t="shared" ref="D54" si="15">C54</f>
        <v>871.16000000014901</v>
      </c>
      <c r="E54" s="51"/>
      <c r="G54" s="1"/>
      <c r="H54" s="33"/>
    </row>
    <row r="55" spans="1:13">
      <c r="A55" s="8" t="s">
        <v>149</v>
      </c>
      <c r="B55" s="7"/>
      <c r="G55" s="1"/>
      <c r="H55" s="33"/>
    </row>
    <row r="56" spans="1:13">
      <c r="A56" s="387" t="s">
        <v>1772</v>
      </c>
      <c r="B56" s="387"/>
      <c r="C56" s="387"/>
      <c r="G56" s="1"/>
      <c r="H56" s="33"/>
    </row>
    <row r="57" spans="1:13">
      <c r="A57" s="8"/>
      <c r="B57" s="7"/>
      <c r="G57" s="1"/>
      <c r="H57" s="33"/>
    </row>
    <row r="58" spans="1:13" hidden="1">
      <c r="A58" s="8"/>
      <c r="B58" s="7"/>
      <c r="G58" s="1"/>
      <c r="H58" s="33"/>
    </row>
    <row r="59" spans="1:13" hidden="1">
      <c r="A59" s="8"/>
      <c r="B59" s="7"/>
      <c r="G59" s="1"/>
      <c r="H59" s="33"/>
    </row>
    <row r="60" spans="1:13" hidden="1">
      <c r="A60" s="8"/>
      <c r="B60" s="7"/>
      <c r="G60" s="1"/>
      <c r="H60" s="33"/>
    </row>
    <row r="61" spans="1:13" hidden="1">
      <c r="A61" s="8"/>
      <c r="B61" s="7"/>
      <c r="G61" s="1"/>
      <c r="H61" s="33"/>
    </row>
    <row r="62" spans="1:13" hidden="1">
      <c r="A62" s="8"/>
      <c r="B62" s="7"/>
      <c r="G62" s="1"/>
      <c r="H62" s="33"/>
    </row>
    <row r="63" spans="1:13" hidden="1">
      <c r="A63" s="8"/>
      <c r="B63" s="7"/>
      <c r="G63" s="1"/>
      <c r="H63" s="33"/>
    </row>
    <row r="64" spans="1:13" s="8" customFormat="1" hidden="1">
      <c r="B64" s="53"/>
      <c r="K64" s="151"/>
      <c r="L64" s="151"/>
      <c r="M64" s="151"/>
    </row>
    <row r="65" spans="1:13" s="8" customFormat="1">
      <c r="A65" s="1"/>
      <c r="B65" s="375" t="s">
        <v>72</v>
      </c>
      <c r="C65" s="376"/>
      <c r="D65" s="376"/>
      <c r="E65" s="376"/>
      <c r="K65" s="151"/>
      <c r="L65" s="151"/>
      <c r="M65" s="151"/>
    </row>
    <row r="66" spans="1:13" s="8" customFormat="1">
      <c r="A66" s="1"/>
      <c r="B66" s="190" t="s">
        <v>2</v>
      </c>
      <c r="C66" s="190" t="s">
        <v>1673</v>
      </c>
      <c r="D66" s="45"/>
      <c r="E66" s="45"/>
      <c r="K66" s="151"/>
      <c r="L66" s="151"/>
      <c r="M66" s="151"/>
    </row>
    <row r="67" spans="1:13" s="8" customFormat="1">
      <c r="A67" s="1"/>
      <c r="B67" s="258" t="s">
        <v>73</v>
      </c>
      <c r="C67" s="214">
        <v>12854330.960000001</v>
      </c>
      <c r="D67" s="45"/>
      <c r="E67" s="45"/>
      <c r="K67" s="151"/>
      <c r="L67" s="151"/>
      <c r="M67" s="151"/>
    </row>
    <row r="68" spans="1:13" s="8" customFormat="1">
      <c r="A68" s="1"/>
      <c r="B68" s="258" t="s">
        <v>74</v>
      </c>
      <c r="C68" s="214">
        <v>6764253.04</v>
      </c>
      <c r="D68" s="45"/>
      <c r="E68" s="45"/>
      <c r="K68" s="151"/>
      <c r="L68" s="151"/>
      <c r="M68" s="151"/>
    </row>
    <row r="69" spans="1:13" s="8" customFormat="1">
      <c r="A69" s="1"/>
      <c r="B69" s="258" t="s">
        <v>75</v>
      </c>
      <c r="C69" s="214">
        <v>4000000</v>
      </c>
      <c r="D69" s="45"/>
      <c r="E69" s="45"/>
      <c r="K69" s="151"/>
      <c r="L69" s="151"/>
      <c r="M69" s="151"/>
    </row>
    <row r="70" spans="1:13" s="8" customFormat="1">
      <c r="A70" s="1"/>
      <c r="B70" s="192" t="s">
        <v>152</v>
      </c>
      <c r="C70" s="83">
        <f>SUM(C67:C69)</f>
        <v>23618584</v>
      </c>
      <c r="D70" s="45"/>
      <c r="E70" s="45"/>
      <c r="K70" s="151"/>
      <c r="L70" s="151"/>
      <c r="M70" s="151"/>
    </row>
    <row r="71" spans="1:13" s="8" customFormat="1">
      <c r="A71" s="1"/>
      <c r="B71" s="193"/>
      <c r="C71" s="84"/>
      <c r="D71" s="45"/>
      <c r="E71" s="45"/>
      <c r="K71" s="151"/>
      <c r="L71" s="151"/>
      <c r="M71" s="151"/>
    </row>
    <row r="72" spans="1:13" s="8" customFormat="1" hidden="1">
      <c r="A72" s="1"/>
      <c r="B72" s="193"/>
      <c r="C72" s="84"/>
      <c r="D72" s="45"/>
      <c r="E72" s="45"/>
      <c r="K72" s="151"/>
      <c r="L72" s="151"/>
      <c r="M72" s="151"/>
    </row>
    <row r="73" spans="1:13" s="8" customFormat="1">
      <c r="A73" s="1"/>
      <c r="B73" s="370" t="s">
        <v>76</v>
      </c>
      <c r="C73" s="371"/>
      <c r="D73" s="371"/>
      <c r="E73" s="371"/>
      <c r="K73" s="151"/>
      <c r="L73" s="151"/>
      <c r="M73" s="151"/>
    </row>
    <row r="74" spans="1:13" s="8" customFormat="1">
      <c r="A74" s="1"/>
      <c r="B74" s="190" t="s">
        <v>2</v>
      </c>
      <c r="C74" s="190" t="s">
        <v>1673</v>
      </c>
      <c r="D74" s="45"/>
      <c r="E74" s="45"/>
      <c r="K74" s="151"/>
      <c r="L74" s="151"/>
      <c r="M74" s="151"/>
    </row>
    <row r="75" spans="1:13" s="8" customFormat="1">
      <c r="A75" s="1"/>
      <c r="B75" s="178" t="s">
        <v>77</v>
      </c>
      <c r="C75" s="214">
        <v>921802.96</v>
      </c>
      <c r="D75" s="45"/>
      <c r="E75" s="45"/>
      <c r="K75" s="151"/>
      <c r="L75" s="151"/>
      <c r="M75" s="151"/>
    </row>
    <row r="76" spans="1:13" s="8" customFormat="1">
      <c r="A76" s="1"/>
      <c r="B76" s="178" t="s">
        <v>78</v>
      </c>
      <c r="C76" s="214">
        <v>35000</v>
      </c>
      <c r="D76" s="45"/>
      <c r="E76" s="45"/>
      <c r="K76" s="151"/>
      <c r="L76" s="151"/>
      <c r="M76" s="151"/>
    </row>
    <row r="77" spans="1:13" s="8" customFormat="1">
      <c r="A77" s="1"/>
      <c r="B77" s="178" t="s">
        <v>79</v>
      </c>
      <c r="C77" s="214">
        <v>750000</v>
      </c>
      <c r="D77" s="45"/>
      <c r="E77" s="45"/>
      <c r="K77" s="151"/>
      <c r="L77" s="151"/>
      <c r="M77" s="151"/>
    </row>
    <row r="78" spans="1:13" s="8" customFormat="1">
      <c r="A78" s="1"/>
      <c r="B78" s="178" t="s">
        <v>80</v>
      </c>
      <c r="C78" s="214">
        <v>50000</v>
      </c>
      <c r="D78" s="45"/>
      <c r="E78" s="45"/>
      <c r="K78" s="151"/>
      <c r="L78" s="151"/>
      <c r="M78" s="151"/>
    </row>
    <row r="79" spans="1:13" s="8" customFormat="1">
      <c r="A79" s="1"/>
      <c r="B79" s="178" t="s">
        <v>81</v>
      </c>
      <c r="C79" s="214">
        <v>30000</v>
      </c>
      <c r="D79" s="45"/>
      <c r="E79" s="45"/>
      <c r="K79" s="151"/>
      <c r="L79" s="151"/>
      <c r="M79" s="151"/>
    </row>
    <row r="80" spans="1:13" s="8" customFormat="1">
      <c r="A80" s="1"/>
      <c r="B80" s="178" t="s">
        <v>82</v>
      </c>
      <c r="C80" s="214">
        <v>259871.61</v>
      </c>
      <c r="D80" s="45"/>
      <c r="E80" s="45"/>
      <c r="K80" s="151"/>
      <c r="L80" s="151"/>
      <c r="M80" s="151"/>
    </row>
    <row r="81" spans="1:13" s="8" customFormat="1">
      <c r="A81" s="1"/>
      <c r="B81" s="178" t="s">
        <v>83</v>
      </c>
      <c r="C81" s="214">
        <v>816896.62</v>
      </c>
      <c r="D81" s="45"/>
      <c r="E81" s="45"/>
      <c r="K81" s="151"/>
      <c r="L81" s="151"/>
      <c r="M81" s="151"/>
    </row>
    <row r="82" spans="1:13" s="8" customFormat="1">
      <c r="A82" s="1"/>
      <c r="B82" s="178" t="s">
        <v>84</v>
      </c>
      <c r="C82" s="214">
        <v>1000000</v>
      </c>
      <c r="D82" s="45"/>
      <c r="E82" s="45"/>
      <c r="K82" s="151"/>
      <c r="L82" s="151"/>
      <c r="M82" s="151"/>
    </row>
    <row r="83" spans="1:13" s="8" customFormat="1">
      <c r="A83" s="1"/>
      <c r="B83" s="178" t="s">
        <v>85</v>
      </c>
      <c r="C83" s="214">
        <v>384700</v>
      </c>
      <c r="D83" s="45"/>
      <c r="E83" s="45"/>
      <c r="K83" s="151"/>
      <c r="L83" s="151"/>
      <c r="M83" s="151"/>
    </row>
    <row r="84" spans="1:13" s="8" customFormat="1">
      <c r="A84" s="1"/>
      <c r="B84" s="178" t="s">
        <v>86</v>
      </c>
      <c r="C84" s="214">
        <v>120000</v>
      </c>
      <c r="D84" s="45"/>
      <c r="E84" s="45"/>
      <c r="K84" s="151"/>
      <c r="L84" s="151"/>
      <c r="M84" s="151"/>
    </row>
    <row r="85" spans="1:13" s="8" customFormat="1">
      <c r="A85" s="1"/>
      <c r="B85" s="178" t="s">
        <v>87</v>
      </c>
      <c r="C85" s="214">
        <v>2000</v>
      </c>
      <c r="D85" s="45"/>
      <c r="E85" s="45"/>
      <c r="K85" s="151"/>
      <c r="L85" s="151"/>
      <c r="M85" s="151"/>
    </row>
    <row r="86" spans="1:13" s="8" customFormat="1">
      <c r="A86" s="1"/>
      <c r="B86" s="178" t="s">
        <v>955</v>
      </c>
      <c r="C86" s="215">
        <v>0</v>
      </c>
      <c r="D86" s="45"/>
      <c r="E86" s="45"/>
      <c r="K86" s="151"/>
      <c r="L86" s="151"/>
      <c r="M86" s="151"/>
    </row>
    <row r="87" spans="1:13" s="8" customFormat="1">
      <c r="A87" s="1"/>
      <c r="B87" s="192" t="s">
        <v>152</v>
      </c>
      <c r="C87" s="194">
        <f>SUM(C75:C86)</f>
        <v>4370271.1899999995</v>
      </c>
      <c r="D87" s="45"/>
      <c r="E87" s="45"/>
      <c r="K87" s="151"/>
      <c r="L87" s="151"/>
      <c r="M87" s="151"/>
    </row>
    <row r="88" spans="1:13" s="8" customFormat="1">
      <c r="A88" s="1"/>
      <c r="B88" s="193"/>
      <c r="C88" s="195"/>
      <c r="D88" s="45"/>
      <c r="E88" s="45"/>
      <c r="K88" s="151"/>
      <c r="L88" s="151"/>
      <c r="M88" s="151"/>
    </row>
    <row r="89" spans="1:13" s="8" customFormat="1">
      <c r="A89" s="1"/>
      <c r="B89" s="196"/>
      <c r="C89" s="45"/>
      <c r="D89" s="45"/>
      <c r="E89" s="45"/>
      <c r="K89" s="151"/>
      <c r="L89" s="151"/>
      <c r="M89" s="151"/>
    </row>
    <row r="90" spans="1:13" s="8" customFormat="1">
      <c r="A90" s="1"/>
      <c r="B90" s="370" t="s">
        <v>88</v>
      </c>
      <c r="C90" s="371"/>
      <c r="D90" s="371"/>
      <c r="E90" s="371"/>
      <c r="K90" s="151"/>
      <c r="L90" s="151"/>
      <c r="M90" s="151"/>
    </row>
    <row r="91" spans="1:13" s="8" customFormat="1">
      <c r="A91" s="1"/>
      <c r="B91" s="190" t="s">
        <v>2</v>
      </c>
      <c r="C91" s="190" t="s">
        <v>89</v>
      </c>
      <c r="D91" s="45"/>
      <c r="E91" s="45"/>
      <c r="K91" s="151"/>
      <c r="L91" s="151"/>
      <c r="M91" s="151"/>
    </row>
    <row r="92" spans="1:13" s="8" customFormat="1">
      <c r="A92" s="1"/>
      <c r="B92" s="388" t="s">
        <v>1674</v>
      </c>
      <c r="C92" s="388"/>
      <c r="D92" s="197"/>
      <c r="E92" s="45"/>
      <c r="K92" s="151"/>
      <c r="L92" s="151"/>
      <c r="M92" s="151"/>
    </row>
    <row r="93" spans="1:13" s="8" customFormat="1">
      <c r="A93" s="1"/>
      <c r="B93" s="258" t="s">
        <v>1675</v>
      </c>
      <c r="C93" s="5">
        <f>SUM(C94:C101)</f>
        <v>75323960.409999982</v>
      </c>
      <c r="D93" s="45"/>
      <c r="E93" s="45"/>
      <c r="K93" s="151"/>
      <c r="L93" s="151"/>
      <c r="M93" s="151"/>
    </row>
    <row r="94" spans="1:13" s="8" customFormat="1">
      <c r="A94" s="1"/>
      <c r="B94" s="258" t="s">
        <v>90</v>
      </c>
      <c r="C94" s="214">
        <v>15632095.449999999</v>
      </c>
      <c r="D94" s="45"/>
      <c r="E94" s="45"/>
      <c r="K94" s="151"/>
      <c r="L94" s="151"/>
      <c r="M94" s="151"/>
    </row>
    <row r="95" spans="1:13" s="8" customFormat="1">
      <c r="A95" s="1"/>
      <c r="B95" s="258" t="s">
        <v>91</v>
      </c>
      <c r="C95" s="214">
        <v>6877662.8099999996</v>
      </c>
      <c r="D95" s="45"/>
      <c r="E95" s="45"/>
      <c r="K95" s="151"/>
      <c r="L95" s="151"/>
      <c r="M95" s="151"/>
    </row>
    <row r="96" spans="1:13" s="8" customFormat="1">
      <c r="A96" s="1"/>
      <c r="B96" s="258" t="s">
        <v>92</v>
      </c>
      <c r="C96" s="214">
        <v>4133556.15</v>
      </c>
      <c r="D96" s="45"/>
      <c r="E96" s="45"/>
      <c r="K96" s="151"/>
      <c r="L96" s="151"/>
      <c r="M96" s="151"/>
    </row>
    <row r="97" spans="1:13" s="8" customFormat="1">
      <c r="A97" s="1"/>
      <c r="B97" s="258" t="s">
        <v>93</v>
      </c>
      <c r="C97" s="214">
        <v>13310705.050000001</v>
      </c>
      <c r="D97" s="45"/>
      <c r="E97" s="45"/>
      <c r="K97" s="151"/>
      <c r="L97" s="151"/>
      <c r="M97" s="151"/>
    </row>
    <row r="98" spans="1:13" s="8" customFormat="1">
      <c r="A98" s="1"/>
      <c r="B98" s="258" t="s">
        <v>94</v>
      </c>
      <c r="C98" s="214">
        <v>19794725.5</v>
      </c>
      <c r="D98" s="45"/>
      <c r="E98" s="45"/>
      <c r="K98" s="151"/>
      <c r="L98" s="151"/>
      <c r="M98" s="151"/>
    </row>
    <row r="99" spans="1:13" s="8" customFormat="1">
      <c r="A99" s="1"/>
      <c r="B99" s="258" t="s">
        <v>95</v>
      </c>
      <c r="C99" s="214">
        <v>7377122</v>
      </c>
      <c r="D99" s="45"/>
      <c r="E99" s="45"/>
      <c r="K99" s="151"/>
      <c r="L99" s="151"/>
      <c r="M99" s="151"/>
    </row>
    <row r="100" spans="1:13" s="8" customFormat="1">
      <c r="A100" s="1"/>
      <c r="B100" s="258" t="s">
        <v>96</v>
      </c>
      <c r="C100" s="214">
        <v>4642202.63</v>
      </c>
      <c r="D100" s="45"/>
      <c r="E100" s="45"/>
      <c r="K100" s="151"/>
      <c r="L100" s="151"/>
      <c r="M100" s="151"/>
    </row>
    <row r="101" spans="1:13" s="8" customFormat="1">
      <c r="A101" s="1"/>
      <c r="B101" s="258" t="s">
        <v>97</v>
      </c>
      <c r="C101" s="214">
        <v>3555890.82</v>
      </c>
      <c r="D101" s="45"/>
      <c r="E101" s="45"/>
      <c r="K101" s="151"/>
      <c r="L101" s="151"/>
      <c r="M101" s="151"/>
    </row>
    <row r="102" spans="1:13" s="8" customFormat="1">
      <c r="A102" s="1"/>
      <c r="B102" s="198"/>
      <c r="C102" s="50"/>
      <c r="D102" s="45"/>
      <c r="E102" s="45"/>
      <c r="K102" s="151"/>
      <c r="L102" s="151"/>
      <c r="M102" s="151"/>
    </row>
    <row r="103" spans="1:13" s="8" customFormat="1">
      <c r="A103" s="1"/>
      <c r="B103" s="196"/>
      <c r="C103" s="45"/>
      <c r="D103" s="45"/>
      <c r="E103" s="45"/>
      <c r="K103" s="151"/>
      <c r="L103" s="151"/>
      <c r="M103" s="151"/>
    </row>
    <row r="104" spans="1:13" s="8" customFormat="1">
      <c r="A104" s="1"/>
      <c r="B104" s="370" t="s">
        <v>98</v>
      </c>
      <c r="C104" s="371"/>
      <c r="D104" s="371"/>
      <c r="E104" s="371"/>
      <c r="K104" s="151"/>
      <c r="L104" s="151"/>
      <c r="M104" s="151"/>
    </row>
    <row r="105" spans="1:13" s="8" customFormat="1">
      <c r="A105" s="1"/>
      <c r="B105" s="190" t="s">
        <v>2</v>
      </c>
      <c r="C105" s="190" t="s">
        <v>89</v>
      </c>
      <c r="D105" s="45"/>
      <c r="E105" s="45"/>
      <c r="K105" s="151"/>
      <c r="L105" s="151"/>
      <c r="M105" s="151"/>
    </row>
    <row r="106" spans="1:13" s="8" customFormat="1">
      <c r="A106" s="1"/>
      <c r="B106" s="388" t="s">
        <v>1676</v>
      </c>
      <c r="C106" s="388"/>
      <c r="D106" s="197"/>
      <c r="E106" s="45"/>
      <c r="K106" s="151"/>
      <c r="L106" s="151"/>
      <c r="M106" s="151"/>
    </row>
    <row r="107" spans="1:13" s="8" customFormat="1">
      <c r="A107" s="1"/>
      <c r="B107" s="258" t="s">
        <v>1677</v>
      </c>
      <c r="C107" s="5">
        <f>SUM(C108:C114)</f>
        <v>118046762.80000001</v>
      </c>
      <c r="D107" s="45"/>
      <c r="E107" s="45"/>
      <c r="K107" s="151"/>
      <c r="L107" s="151"/>
      <c r="M107" s="151"/>
    </row>
    <row r="108" spans="1:13" s="8" customFormat="1">
      <c r="A108" s="1"/>
      <c r="B108" s="258" t="s">
        <v>99</v>
      </c>
      <c r="C108" s="214">
        <v>95641620.140000001</v>
      </c>
      <c r="D108" s="45"/>
      <c r="E108" s="45"/>
      <c r="K108" s="151"/>
      <c r="L108" s="151"/>
      <c r="M108" s="151"/>
    </row>
    <row r="109" spans="1:13" s="8" customFormat="1">
      <c r="A109" s="1"/>
      <c r="B109" s="258" t="s">
        <v>1678</v>
      </c>
      <c r="C109" s="214">
        <v>50000</v>
      </c>
      <c r="D109" s="45"/>
      <c r="E109" s="45"/>
      <c r="K109" s="151"/>
      <c r="L109" s="151"/>
      <c r="M109" s="151"/>
    </row>
    <row r="110" spans="1:13" s="8" customFormat="1">
      <c r="A110" s="1"/>
      <c r="B110" s="258" t="s">
        <v>103</v>
      </c>
      <c r="C110" s="214">
        <v>1532298.29</v>
      </c>
      <c r="D110" s="45"/>
      <c r="E110" s="45"/>
      <c r="K110" s="151"/>
      <c r="L110" s="151"/>
      <c r="M110" s="151"/>
    </row>
    <row r="111" spans="1:13" s="8" customFormat="1">
      <c r="A111" s="1"/>
      <c r="B111" s="258" t="s">
        <v>101</v>
      </c>
      <c r="C111" s="214">
        <v>13635815.560000001</v>
      </c>
      <c r="D111" s="45"/>
      <c r="E111" s="45"/>
      <c r="K111" s="151"/>
      <c r="L111" s="151"/>
      <c r="M111" s="151"/>
    </row>
    <row r="112" spans="1:13" s="8" customFormat="1">
      <c r="A112" s="1"/>
      <c r="B112" s="258" t="s">
        <v>100</v>
      </c>
      <c r="C112" s="214">
        <v>4864226.12</v>
      </c>
      <c r="D112" s="45"/>
      <c r="E112" s="45"/>
      <c r="K112" s="151"/>
      <c r="L112" s="151"/>
      <c r="M112" s="151"/>
    </row>
    <row r="113" spans="1:13" s="8" customFormat="1">
      <c r="A113" s="1"/>
      <c r="B113" s="258" t="s">
        <v>102</v>
      </c>
      <c r="C113" s="214">
        <v>1912332.81</v>
      </c>
      <c r="D113" s="45"/>
      <c r="E113" s="45"/>
      <c r="K113" s="151"/>
      <c r="L113" s="151"/>
      <c r="M113" s="151"/>
    </row>
    <row r="114" spans="1:13" s="8" customFormat="1">
      <c r="A114" s="1"/>
      <c r="B114" s="258" t="s">
        <v>104</v>
      </c>
      <c r="C114" s="214">
        <v>410469.88</v>
      </c>
      <c r="D114" s="45"/>
      <c r="E114" s="45"/>
      <c r="K114" s="151"/>
      <c r="L114" s="151"/>
      <c r="M114" s="151"/>
    </row>
    <row r="115" spans="1:13" s="8" customFormat="1">
      <c r="A115" s="1"/>
      <c r="B115" s="196"/>
      <c r="C115" s="45"/>
      <c r="D115" s="45"/>
      <c r="E115" s="45"/>
      <c r="K115" s="151"/>
      <c r="L115" s="151"/>
      <c r="M115" s="151"/>
    </row>
    <row r="116" spans="1:13" s="8" customFormat="1">
      <c r="A116" s="1"/>
      <c r="B116" s="370" t="s">
        <v>105</v>
      </c>
      <c r="C116" s="371"/>
      <c r="D116" s="371"/>
      <c r="E116" s="371"/>
      <c r="K116" s="151"/>
      <c r="L116" s="151"/>
      <c r="M116" s="151"/>
    </row>
    <row r="117" spans="1:13" s="8" customFormat="1">
      <c r="A117" s="1"/>
      <c r="B117" s="190" t="s">
        <v>2</v>
      </c>
      <c r="C117" s="190" t="s">
        <v>89</v>
      </c>
      <c r="D117" s="45"/>
      <c r="E117" s="45"/>
      <c r="K117" s="151"/>
      <c r="L117" s="151"/>
      <c r="M117" s="151"/>
    </row>
    <row r="118" spans="1:13" s="8" customFormat="1">
      <c r="A118" s="1"/>
      <c r="B118" s="178" t="s">
        <v>1679</v>
      </c>
      <c r="C118" s="214">
        <v>2269156.5699999998</v>
      </c>
      <c r="D118" s="45"/>
      <c r="E118" s="45"/>
      <c r="K118" s="151"/>
      <c r="L118" s="151"/>
      <c r="M118" s="151"/>
    </row>
    <row r="119" spans="1:13" s="8" customFormat="1">
      <c r="A119" s="1"/>
      <c r="B119" s="178" t="s">
        <v>1680</v>
      </c>
      <c r="C119" s="214">
        <v>4740023.43</v>
      </c>
      <c r="D119" s="45"/>
      <c r="E119" s="45"/>
      <c r="K119" s="151"/>
      <c r="L119" s="151"/>
      <c r="M119" s="151"/>
    </row>
    <row r="120" spans="1:13" s="8" customFormat="1">
      <c r="A120" s="1"/>
      <c r="B120" s="178" t="s">
        <v>1681</v>
      </c>
      <c r="C120" s="214">
        <v>1176000</v>
      </c>
      <c r="D120" s="45"/>
      <c r="E120" s="45"/>
      <c r="K120" s="151"/>
      <c r="L120" s="151"/>
      <c r="M120" s="151"/>
    </row>
    <row r="121" spans="1:13" s="8" customFormat="1">
      <c r="A121" s="1"/>
      <c r="B121" s="178" t="s">
        <v>1682</v>
      </c>
      <c r="C121" s="215">
        <v>0</v>
      </c>
      <c r="D121" s="45"/>
      <c r="E121" s="45"/>
      <c r="K121" s="151"/>
      <c r="L121" s="151"/>
      <c r="M121" s="151"/>
    </row>
    <row r="122" spans="1:13" s="8" customFormat="1">
      <c r="A122" s="1"/>
      <c r="B122" s="199" t="s">
        <v>1575</v>
      </c>
      <c r="C122" s="5">
        <f>SUM(C118:C121)</f>
        <v>8185180</v>
      </c>
      <c r="D122" s="45"/>
      <c r="E122" s="45"/>
      <c r="K122" s="151"/>
      <c r="L122" s="151"/>
      <c r="M122" s="151"/>
    </row>
    <row r="123" spans="1:13" s="8" customFormat="1">
      <c r="A123" s="1"/>
      <c r="B123" s="200"/>
      <c r="C123" s="120"/>
      <c r="D123" s="45"/>
      <c r="E123" s="45"/>
      <c r="K123" s="151"/>
      <c r="L123" s="151"/>
      <c r="M123" s="151"/>
    </row>
    <row r="124" spans="1:13" s="8" customFormat="1">
      <c r="A124" s="1"/>
      <c r="B124" s="370" t="s">
        <v>106</v>
      </c>
      <c r="C124" s="371"/>
      <c r="D124" s="371"/>
      <c r="E124" s="371"/>
      <c r="I124" s="151"/>
    </row>
    <row r="125" spans="1:13" s="8" customFormat="1">
      <c r="A125" s="1"/>
      <c r="B125" s="190" t="s">
        <v>2</v>
      </c>
      <c r="C125" s="201" t="s">
        <v>107</v>
      </c>
      <c r="D125" s="45"/>
      <c r="E125" s="45"/>
      <c r="I125" s="151"/>
    </row>
    <row r="126" spans="1:13" s="8" customFormat="1">
      <c r="A126" s="1"/>
      <c r="B126" s="27" t="s">
        <v>153</v>
      </c>
      <c r="C126" s="214">
        <v>5897600</v>
      </c>
      <c r="D126" s="45"/>
      <c r="E126" s="45"/>
      <c r="I126" s="151"/>
    </row>
    <row r="127" spans="1:13" s="8" customFormat="1">
      <c r="A127" s="1"/>
      <c r="B127" s="262" t="s">
        <v>1683</v>
      </c>
      <c r="C127" s="214">
        <v>7634400</v>
      </c>
      <c r="D127" s="45"/>
      <c r="E127" s="45"/>
      <c r="I127" s="151"/>
    </row>
    <row r="128" spans="1:13" s="8" customFormat="1">
      <c r="A128" s="1"/>
      <c r="B128" s="263" t="s">
        <v>1355</v>
      </c>
      <c r="C128" s="214">
        <v>2261049.33</v>
      </c>
      <c r="D128" s="45"/>
      <c r="E128" s="45"/>
      <c r="I128" s="151"/>
    </row>
    <row r="129" spans="1:13" s="8" customFormat="1">
      <c r="A129" s="1"/>
      <c r="B129" s="263" t="s">
        <v>1684</v>
      </c>
      <c r="C129" s="214">
        <v>673095.67</v>
      </c>
      <c r="D129" s="45"/>
      <c r="E129" s="45"/>
      <c r="I129" s="151"/>
    </row>
    <row r="130" spans="1:13" s="8" customFormat="1">
      <c r="A130" s="1"/>
      <c r="B130" s="263" t="s">
        <v>1685</v>
      </c>
      <c r="C130" s="214">
        <v>65855</v>
      </c>
      <c r="D130" s="45"/>
      <c r="E130" s="45"/>
      <c r="I130" s="151"/>
    </row>
    <row r="131" spans="1:13" s="8" customFormat="1">
      <c r="A131" s="1"/>
      <c r="B131" s="263" t="s">
        <v>87</v>
      </c>
      <c r="C131" s="215">
        <v>0</v>
      </c>
      <c r="D131" s="45"/>
      <c r="E131" s="45"/>
      <c r="I131" s="151"/>
    </row>
    <row r="132" spans="1:13" s="8" customFormat="1">
      <c r="A132" s="1"/>
      <c r="B132" s="263" t="s">
        <v>1686</v>
      </c>
      <c r="C132" s="158">
        <v>1450000</v>
      </c>
      <c r="D132" s="45"/>
      <c r="E132" s="45"/>
      <c r="I132" s="151"/>
    </row>
    <row r="133" spans="1:13" s="8" customFormat="1">
      <c r="A133" s="1"/>
      <c r="B133" s="202" t="s">
        <v>1576</v>
      </c>
      <c r="C133" s="203">
        <f>SUM(C126:C132)</f>
        <v>17982000</v>
      </c>
      <c r="D133" s="45"/>
      <c r="E133" s="45"/>
      <c r="I133" s="151"/>
    </row>
    <row r="134" spans="1:13" s="8" customFormat="1">
      <c r="A134" s="1"/>
      <c r="B134" s="7"/>
      <c r="C134" s="1"/>
      <c r="D134" s="1"/>
      <c r="E134" s="1"/>
      <c r="K134" s="151"/>
      <c r="L134" s="151"/>
      <c r="M134" s="151"/>
    </row>
    <row r="135" spans="1:13" s="8" customFormat="1">
      <c r="A135" s="1"/>
      <c r="B135" s="7"/>
      <c r="C135" s="1"/>
      <c r="D135" s="1"/>
      <c r="E135" s="1"/>
      <c r="K135" s="151"/>
      <c r="L135" s="151"/>
      <c r="M135" s="151"/>
    </row>
    <row r="136" spans="1:13" s="8" customFormat="1">
      <c r="A136" s="1"/>
      <c r="B136" s="7"/>
      <c r="C136" s="1"/>
      <c r="D136" s="1"/>
      <c r="E136" s="1"/>
      <c r="K136" s="151"/>
      <c r="L136" s="151"/>
      <c r="M136" s="151"/>
    </row>
    <row r="137" spans="1:13" s="8" customFormat="1">
      <c r="K137" s="151"/>
      <c r="L137" s="151"/>
      <c r="M137" s="151"/>
    </row>
    <row r="138" spans="1:13" s="8" customFormat="1">
      <c r="K138" s="151"/>
      <c r="L138" s="151"/>
      <c r="M138" s="151"/>
    </row>
    <row r="139" spans="1:13" s="8" customFormat="1">
      <c r="K139" s="151"/>
      <c r="L139" s="151"/>
      <c r="M139" s="151"/>
    </row>
    <row r="140" spans="1:13" s="8" customFormat="1">
      <c r="K140" s="151"/>
      <c r="L140" s="151"/>
      <c r="M140" s="151"/>
    </row>
    <row r="141" spans="1:13" s="8" customFormat="1">
      <c r="K141" s="151"/>
      <c r="L141" s="151"/>
      <c r="M141" s="151"/>
    </row>
    <row r="142" spans="1:13" s="8" customFormat="1">
      <c r="K142" s="151"/>
      <c r="L142" s="151"/>
      <c r="M142" s="151"/>
    </row>
    <row r="143" spans="1:13" s="8" customFormat="1">
      <c r="K143" s="151"/>
      <c r="L143" s="151"/>
      <c r="M143" s="151"/>
    </row>
    <row r="144" spans="1:13" s="8" customFormat="1">
      <c r="K144" s="151"/>
      <c r="L144" s="151"/>
      <c r="M144" s="151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D2"/>
    <mergeCell ref="B3:E3"/>
    <mergeCell ref="B4:D4"/>
    <mergeCell ref="B5:E5"/>
  </mergeCells>
  <pageMargins left="0.15748031496062992" right="0.27559055118110237" top="0.34" bottom="0.38" header="0.24" footer="0.17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ColWidth="9" defaultRowHeight="12.75"/>
  <cols>
    <col min="1" max="1" width="8.625" style="1" bestFit="1" customWidth="1"/>
    <col min="2" max="2" width="46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8" customWidth="1"/>
    <col min="8" max="8" width="7.75" style="33" bestFit="1" customWidth="1"/>
    <col min="9" max="9" width="17.125" style="1" customWidth="1"/>
    <col min="10" max="10" width="15.375" style="1" bestFit="1" customWidth="1"/>
    <col min="11" max="11" width="17.125" style="45" customWidth="1"/>
    <col min="12" max="13" width="11.875" style="45" customWidth="1"/>
    <col min="14" max="16384" width="9" style="1"/>
  </cols>
  <sheetData>
    <row r="1" spans="1:13" ht="12.75" customHeight="1">
      <c r="B1" s="372" t="s">
        <v>134</v>
      </c>
      <c r="C1" s="372"/>
      <c r="D1" s="372"/>
      <c r="E1" s="372"/>
      <c r="F1" s="8" t="s">
        <v>1795</v>
      </c>
      <c r="G1" s="115" t="s">
        <v>176</v>
      </c>
      <c r="H1" s="1"/>
    </row>
    <row r="2" spans="1:13">
      <c r="B2" s="372" t="s">
        <v>112</v>
      </c>
      <c r="C2" s="372"/>
      <c r="D2" s="372"/>
      <c r="E2" s="372"/>
      <c r="F2" s="8" t="s">
        <v>1796</v>
      </c>
      <c r="G2" s="8" t="s">
        <v>168</v>
      </c>
      <c r="H2" s="1"/>
      <c r="I2" s="98" t="s">
        <v>173</v>
      </c>
    </row>
    <row r="3" spans="1:13" ht="12.75" customHeight="1">
      <c r="B3" s="372" t="s">
        <v>1812</v>
      </c>
      <c r="C3" s="372"/>
      <c r="D3" s="372"/>
      <c r="E3" s="372"/>
      <c r="F3" s="8" t="s">
        <v>1797</v>
      </c>
      <c r="G3" s="8" t="s">
        <v>1663</v>
      </c>
      <c r="H3" s="1"/>
    </row>
    <row r="4" spans="1:13">
      <c r="B4" s="372"/>
      <c r="C4" s="372"/>
      <c r="D4" s="372"/>
      <c r="F4" s="8" t="s">
        <v>1798</v>
      </c>
      <c r="G4" s="8" t="s">
        <v>1820</v>
      </c>
      <c r="H4" s="1"/>
    </row>
    <row r="5" spans="1:13" ht="12.75" customHeight="1">
      <c r="B5" s="373" t="s">
        <v>1666</v>
      </c>
      <c r="C5" s="374"/>
      <c r="D5" s="374"/>
      <c r="E5" s="374"/>
    </row>
    <row r="6" spans="1:13" s="14" customFormat="1">
      <c r="A6" s="10" t="s">
        <v>116</v>
      </c>
      <c r="B6" s="367" t="s">
        <v>2</v>
      </c>
      <c r="C6" s="185" t="s">
        <v>1667</v>
      </c>
      <c r="D6" s="11" t="s">
        <v>1668</v>
      </c>
      <c r="E6" s="179" t="s">
        <v>117</v>
      </c>
      <c r="F6" s="383" t="s">
        <v>1581</v>
      </c>
      <c r="G6" s="384"/>
      <c r="H6" s="180" t="s">
        <v>118</v>
      </c>
      <c r="I6" s="12" t="s">
        <v>119</v>
      </c>
      <c r="J6" s="13" t="s">
        <v>120</v>
      </c>
      <c r="K6" s="152" t="s">
        <v>117</v>
      </c>
      <c r="L6" s="153" t="s">
        <v>121</v>
      </c>
      <c r="M6" s="153" t="s">
        <v>121</v>
      </c>
    </row>
    <row r="7" spans="1:13" s="14" customFormat="1">
      <c r="A7" s="15" t="s">
        <v>2</v>
      </c>
      <c r="B7" s="368"/>
      <c r="C7" s="186" t="s">
        <v>3</v>
      </c>
      <c r="D7" s="16" t="s">
        <v>4</v>
      </c>
      <c r="E7" s="17" t="s">
        <v>1669</v>
      </c>
      <c r="F7" s="385" t="s">
        <v>176</v>
      </c>
      <c r="G7" s="386"/>
      <c r="H7" s="182" t="s">
        <v>122</v>
      </c>
      <c r="I7" s="18" t="s">
        <v>1813</v>
      </c>
      <c r="J7" s="19" t="s">
        <v>1814</v>
      </c>
      <c r="K7" s="154" t="s">
        <v>120</v>
      </c>
      <c r="L7" s="155" t="s">
        <v>123</v>
      </c>
      <c r="M7" s="155" t="s">
        <v>124</v>
      </c>
    </row>
    <row r="8" spans="1:13" s="14" customFormat="1">
      <c r="A8" s="15"/>
      <c r="B8" s="368"/>
      <c r="C8" s="187" t="s">
        <v>1670</v>
      </c>
      <c r="D8" s="118" t="s">
        <v>1770</v>
      </c>
      <c r="E8" s="181" t="s">
        <v>1671</v>
      </c>
      <c r="F8" s="67" t="s">
        <v>146</v>
      </c>
      <c r="G8" s="67" t="s">
        <v>145</v>
      </c>
      <c r="H8" s="182">
        <v>2563</v>
      </c>
      <c r="I8" s="20"/>
      <c r="J8" s="19"/>
      <c r="K8" s="154"/>
      <c r="L8" s="155" t="s">
        <v>125</v>
      </c>
      <c r="M8" s="155" t="s">
        <v>125</v>
      </c>
    </row>
    <row r="9" spans="1:13" s="14" customFormat="1">
      <c r="A9" s="21"/>
      <c r="B9" s="369"/>
      <c r="C9" s="22" t="s">
        <v>126</v>
      </c>
      <c r="D9" s="22" t="s">
        <v>127</v>
      </c>
      <c r="E9" s="24" t="s">
        <v>128</v>
      </c>
      <c r="F9" s="46" t="s">
        <v>147</v>
      </c>
      <c r="G9" s="46" t="s">
        <v>147</v>
      </c>
      <c r="H9" s="23"/>
      <c r="I9" s="24" t="s">
        <v>129</v>
      </c>
      <c r="J9" s="25" t="s">
        <v>130</v>
      </c>
      <c r="K9" s="156" t="s">
        <v>131</v>
      </c>
      <c r="L9" s="157" t="s">
        <v>132</v>
      </c>
      <c r="M9" s="157" t="s">
        <v>133</v>
      </c>
    </row>
    <row r="10" spans="1:13">
      <c r="A10" s="377" t="s">
        <v>5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9"/>
    </row>
    <row r="11" spans="1:13">
      <c r="A11" s="2" t="s">
        <v>6</v>
      </c>
      <c r="B11" s="82" t="s">
        <v>7</v>
      </c>
      <c r="C11" s="3">
        <v>123479918.79000001</v>
      </c>
      <c r="D11" s="3">
        <v>140611761.16999999</v>
      </c>
      <c r="E11" s="26">
        <f>D11-C11</f>
        <v>17131842.37999998</v>
      </c>
      <c r="F11" s="26">
        <v>139357473.61800003</v>
      </c>
      <c r="G11" s="347">
        <v>52435190.344482817</v>
      </c>
      <c r="H11" s="47">
        <v>1</v>
      </c>
      <c r="I11" s="350">
        <f>(D11/12)*11</f>
        <v>128894114.40583333</v>
      </c>
      <c r="J11" s="27">
        <f>'ผลการดำเนินงาน Planfin 63'!H6</f>
        <v>129503873.12000005</v>
      </c>
      <c r="K11" s="158">
        <f>J11-I11</f>
        <v>609758.71416671574</v>
      </c>
      <c r="L11" s="158">
        <f>(J11*100)/I11-100</f>
        <v>0.4730694779800757</v>
      </c>
      <c r="M11" s="158">
        <f>(J11*100)/D11</f>
        <v>92.100313688148418</v>
      </c>
    </row>
    <row r="12" spans="1:13">
      <c r="A12" s="2" t="s">
        <v>8</v>
      </c>
      <c r="B12" s="82" t="s">
        <v>9</v>
      </c>
      <c r="C12" s="3">
        <v>332450</v>
      </c>
      <c r="D12" s="3">
        <v>597400</v>
      </c>
      <c r="E12" s="26">
        <f t="shared" ref="E12:E22" si="0">D12-C12</f>
        <v>264950</v>
      </c>
      <c r="F12" s="26">
        <v>524715.4</v>
      </c>
      <c r="G12" s="347">
        <v>711400.47505250748</v>
      </c>
      <c r="H12" s="47">
        <v>1</v>
      </c>
      <c r="I12" s="350">
        <f t="shared" ref="I12:I22" si="1">(D12/12)*11</f>
        <v>547616.66666666674</v>
      </c>
      <c r="J12" s="27">
        <f>'ผลการดำเนินงาน Planfin 63'!H7</f>
        <v>471250</v>
      </c>
      <c r="K12" s="158">
        <f>J12-I12</f>
        <v>-76366.666666666744</v>
      </c>
      <c r="L12" s="158">
        <f t="shared" ref="L12:L22" si="2">(J12*100)/I12-100</f>
        <v>-13.945278022947932</v>
      </c>
      <c r="M12" s="158">
        <f t="shared" ref="M12:M23" si="3">(J12*100)/D12</f>
        <v>78.883495145631073</v>
      </c>
    </row>
    <row r="13" spans="1:13">
      <c r="A13" s="2" t="s">
        <v>10</v>
      </c>
      <c r="B13" s="82" t="s">
        <v>11</v>
      </c>
      <c r="C13" s="3">
        <v>435180.18</v>
      </c>
      <c r="D13" s="3">
        <v>933559.1</v>
      </c>
      <c r="E13" s="26">
        <f t="shared" si="0"/>
        <v>498378.92</v>
      </c>
      <c r="F13" s="26">
        <v>2083360.1410000001</v>
      </c>
      <c r="G13" s="347">
        <v>3672339.6792115769</v>
      </c>
      <c r="H13" s="47">
        <v>0</v>
      </c>
      <c r="I13" s="350">
        <f t="shared" si="1"/>
        <v>855762.5083333333</v>
      </c>
      <c r="J13" s="27">
        <f>'ผลการดำเนินงาน Planfin 63'!H8</f>
        <v>754035.55</v>
      </c>
      <c r="K13" s="158">
        <f t="shared" ref="K13:K23" si="4">J13-I13</f>
        <v>-101726.95833333326</v>
      </c>
      <c r="L13" s="158">
        <f t="shared" si="2"/>
        <v>-11.887288510857388</v>
      </c>
      <c r="M13" s="158">
        <f t="shared" si="3"/>
        <v>80.769985531714056</v>
      </c>
    </row>
    <row r="14" spans="1:13">
      <c r="A14" s="2" t="s">
        <v>12</v>
      </c>
      <c r="B14" s="82" t="s">
        <v>13</v>
      </c>
      <c r="C14" s="3">
        <v>4419658.7</v>
      </c>
      <c r="D14" s="3">
        <v>3915671.42</v>
      </c>
      <c r="E14" s="26">
        <f t="shared" si="0"/>
        <v>-503987.28000000026</v>
      </c>
      <c r="F14" s="26">
        <v>4708477.6529999999</v>
      </c>
      <c r="G14" s="347">
        <v>2453351.5520632723</v>
      </c>
      <c r="H14" s="47">
        <v>0</v>
      </c>
      <c r="I14" s="350">
        <f t="shared" si="1"/>
        <v>3589365.4683333333</v>
      </c>
      <c r="J14" s="27">
        <f>'ผลการดำเนินงาน Planfin 63'!H9</f>
        <v>3696851.2699999996</v>
      </c>
      <c r="K14" s="158">
        <f t="shared" si="4"/>
        <v>107485.80166666629</v>
      </c>
      <c r="L14" s="158">
        <f t="shared" si="2"/>
        <v>2.9945627608819478</v>
      </c>
      <c r="M14" s="158">
        <f t="shared" si="3"/>
        <v>94.411682530808463</v>
      </c>
    </row>
    <row r="15" spans="1:13">
      <c r="A15" s="2" t="s">
        <v>14</v>
      </c>
      <c r="B15" s="82" t="s">
        <v>15</v>
      </c>
      <c r="C15" s="3">
        <v>36743960.920000002</v>
      </c>
      <c r="D15" s="3">
        <v>37487139.520000003</v>
      </c>
      <c r="E15" s="26">
        <f t="shared" si="0"/>
        <v>743178.60000000149</v>
      </c>
      <c r="F15" s="26">
        <v>34231249.296000004</v>
      </c>
      <c r="G15" s="347">
        <v>13830001.838306025</v>
      </c>
      <c r="H15" s="47">
        <v>1</v>
      </c>
      <c r="I15" s="350">
        <f t="shared" si="1"/>
        <v>34363211.226666667</v>
      </c>
      <c r="J15" s="27">
        <f>'ผลการดำเนินงาน Planfin 63'!H10</f>
        <v>34129113.879999995</v>
      </c>
      <c r="K15" s="158">
        <f t="shared" si="4"/>
        <v>-234097.34666667134</v>
      </c>
      <c r="L15" s="158">
        <f t="shared" si="2"/>
        <v>-0.68124409305788447</v>
      </c>
      <c r="M15" s="158">
        <f t="shared" si="3"/>
        <v>91.042192914696926</v>
      </c>
    </row>
    <row r="16" spans="1:13">
      <c r="A16" s="2" t="s">
        <v>16</v>
      </c>
      <c r="B16" s="82" t="s">
        <v>17</v>
      </c>
      <c r="C16" s="3">
        <v>6868155.5899999999</v>
      </c>
      <c r="D16" s="3">
        <v>16790068.98</v>
      </c>
      <c r="E16" s="26">
        <f t="shared" si="0"/>
        <v>9921913.3900000006</v>
      </c>
      <c r="F16" s="26">
        <v>23499100.130000003</v>
      </c>
      <c r="G16" s="347">
        <v>21524405.062287241</v>
      </c>
      <c r="H16" s="47">
        <v>0</v>
      </c>
      <c r="I16" s="350">
        <f t="shared" si="1"/>
        <v>15390896.565000001</v>
      </c>
      <c r="J16" s="27">
        <f>'ผลการดำเนินงาน Planfin 63'!H11</f>
        <v>12920323.999999998</v>
      </c>
      <c r="K16" s="158">
        <f t="shared" si="4"/>
        <v>-2470572.5650000032</v>
      </c>
      <c r="L16" s="158">
        <f t="shared" si="2"/>
        <v>-16.052167945941903</v>
      </c>
      <c r="M16" s="158">
        <f t="shared" si="3"/>
        <v>76.952179382886598</v>
      </c>
    </row>
    <row r="17" spans="1:13">
      <c r="A17" s="2" t="s">
        <v>18</v>
      </c>
      <c r="B17" s="82" t="s">
        <v>19</v>
      </c>
      <c r="C17" s="3">
        <v>4567353.03</v>
      </c>
      <c r="D17" s="3">
        <v>3002650.52</v>
      </c>
      <c r="E17" s="26">
        <f t="shared" si="0"/>
        <v>-1564702.5100000002</v>
      </c>
      <c r="F17" s="26">
        <v>2063640.6159999999</v>
      </c>
      <c r="G17" s="347">
        <v>3434378.1213716203</v>
      </c>
      <c r="H17" s="47">
        <v>1</v>
      </c>
      <c r="I17" s="350">
        <f t="shared" si="1"/>
        <v>2752429.6433333335</v>
      </c>
      <c r="J17" s="27">
        <f>'ผลการดำเนินงาน Planfin 63'!H12</f>
        <v>1831823.6600000001</v>
      </c>
      <c r="K17" s="158">
        <f t="shared" si="4"/>
        <v>-920605.9833333334</v>
      </c>
      <c r="L17" s="158">
        <f t="shared" si="2"/>
        <v>-33.447030537660993</v>
      </c>
      <c r="M17" s="158">
        <f t="shared" si="3"/>
        <v>61.006888673810764</v>
      </c>
    </row>
    <row r="18" spans="1:13">
      <c r="A18" s="2" t="s">
        <v>20</v>
      </c>
      <c r="B18" s="82" t="s">
        <v>21</v>
      </c>
      <c r="C18" s="3">
        <v>45380170.890000001</v>
      </c>
      <c r="D18" s="3">
        <v>45957075.030000001</v>
      </c>
      <c r="E18" s="26">
        <f t="shared" si="0"/>
        <v>576904.1400000006</v>
      </c>
      <c r="F18" s="26">
        <v>39020580.561000004</v>
      </c>
      <c r="G18" s="347">
        <v>20830983.359023377</v>
      </c>
      <c r="H18" s="47">
        <v>1</v>
      </c>
      <c r="I18" s="350">
        <f t="shared" si="1"/>
        <v>42127318.777499996</v>
      </c>
      <c r="J18" s="27">
        <f>'ผลการดำเนินงาน Planfin 63'!H13</f>
        <v>35427819.979999997</v>
      </c>
      <c r="K18" s="158">
        <f t="shared" si="4"/>
        <v>-6699498.7974999994</v>
      </c>
      <c r="L18" s="158">
        <f t="shared" si="2"/>
        <v>-15.902979330073507</v>
      </c>
      <c r="M18" s="158">
        <f t="shared" si="3"/>
        <v>77.08893561409927</v>
      </c>
    </row>
    <row r="19" spans="1:13">
      <c r="A19" s="2" t="s">
        <v>22</v>
      </c>
      <c r="B19" s="82" t="s">
        <v>23</v>
      </c>
      <c r="C19" s="3">
        <v>82530212.060000002</v>
      </c>
      <c r="D19" s="3">
        <v>84646896.239999995</v>
      </c>
      <c r="E19" s="26">
        <f t="shared" si="0"/>
        <v>2116684.1799999923</v>
      </c>
      <c r="F19" s="26">
        <v>102637309.85600001</v>
      </c>
      <c r="G19" s="347">
        <v>33757960.522591427</v>
      </c>
      <c r="H19" s="47">
        <v>0</v>
      </c>
      <c r="I19" s="350">
        <f t="shared" si="1"/>
        <v>77592988.219999999</v>
      </c>
      <c r="J19" s="27">
        <f>'ผลการดำเนินงาน Planfin 63'!H14</f>
        <v>80735452.989999995</v>
      </c>
      <c r="K19" s="158">
        <f t="shared" si="4"/>
        <v>3142464.7699999958</v>
      </c>
      <c r="L19" s="158">
        <f t="shared" si="2"/>
        <v>4.0499339464670925</v>
      </c>
      <c r="M19" s="158">
        <f t="shared" si="3"/>
        <v>95.379106117594844</v>
      </c>
    </row>
    <row r="20" spans="1:13">
      <c r="A20" s="2" t="s">
        <v>24</v>
      </c>
      <c r="B20" s="82" t="s">
        <v>25</v>
      </c>
      <c r="C20" s="3">
        <v>21442783.219999999</v>
      </c>
      <c r="D20" s="3">
        <v>34292471.009999998</v>
      </c>
      <c r="E20" s="26">
        <f t="shared" si="0"/>
        <v>12849687.789999999</v>
      </c>
      <c r="F20" s="26">
        <v>26514681.598999996</v>
      </c>
      <c r="G20" s="347">
        <v>8834663.2567870151</v>
      </c>
      <c r="H20" s="47">
        <v>1</v>
      </c>
      <c r="I20" s="350">
        <f t="shared" si="1"/>
        <v>31434765.092500001</v>
      </c>
      <c r="J20" s="27">
        <f>'ผลการดำเนินงาน Planfin 63'!H15</f>
        <v>28453971.75</v>
      </c>
      <c r="K20" s="158">
        <f t="shared" si="4"/>
        <v>-2980793.3425000012</v>
      </c>
      <c r="L20" s="158">
        <f t="shared" si="2"/>
        <v>-9.4824737316430117</v>
      </c>
      <c r="M20" s="158">
        <f t="shared" si="3"/>
        <v>82.974399079327242</v>
      </c>
    </row>
    <row r="21" spans="1:13" s="8" customFormat="1">
      <c r="A21" s="174" t="s">
        <v>1652</v>
      </c>
      <c r="B21" s="175" t="s">
        <v>1653</v>
      </c>
      <c r="C21" s="3">
        <v>0</v>
      </c>
      <c r="D21" s="3">
        <v>0</v>
      </c>
      <c r="E21" s="26">
        <f t="shared" si="0"/>
        <v>0</v>
      </c>
      <c r="F21" s="26">
        <v>50623</v>
      </c>
      <c r="G21" s="347">
        <v>0</v>
      </c>
      <c r="H21" s="47">
        <v>0</v>
      </c>
      <c r="I21" s="350">
        <f t="shared" si="1"/>
        <v>0</v>
      </c>
      <c r="J21" s="27">
        <f>'ผลการดำเนินงาน Planfin 63'!H16</f>
        <v>0</v>
      </c>
      <c r="K21" s="158">
        <f t="shared" si="4"/>
        <v>0</v>
      </c>
      <c r="L21" s="158" t="e">
        <f t="shared" si="2"/>
        <v>#DIV/0!</v>
      </c>
      <c r="M21" s="158" t="e">
        <f t="shared" si="3"/>
        <v>#DIV/0!</v>
      </c>
    </row>
    <row r="22" spans="1:13">
      <c r="A22" s="2" t="s">
        <v>26</v>
      </c>
      <c r="B22" s="82" t="s">
        <v>27</v>
      </c>
      <c r="C22" s="3">
        <v>6258609.2800000003</v>
      </c>
      <c r="D22" s="3">
        <v>36958782.82</v>
      </c>
      <c r="E22" s="26">
        <f t="shared" si="0"/>
        <v>30700173.539999999</v>
      </c>
      <c r="F22" s="26">
        <v>34934979.483999997</v>
      </c>
      <c r="G22" s="347">
        <v>31506082.554642472</v>
      </c>
      <c r="H22" s="47">
        <v>1</v>
      </c>
      <c r="I22" s="350">
        <f t="shared" si="1"/>
        <v>33878884.251666665</v>
      </c>
      <c r="J22" s="27">
        <f>'ผลการดำเนินงาน Planfin 63'!H17</f>
        <v>11098182.82</v>
      </c>
      <c r="K22" s="158">
        <f>J22-I22</f>
        <v>-22780701.431666665</v>
      </c>
      <c r="L22" s="158">
        <f t="shared" si="2"/>
        <v>-67.241592912098255</v>
      </c>
      <c r="M22" s="158">
        <f t="shared" si="3"/>
        <v>30.028539830576594</v>
      </c>
    </row>
    <row r="23" spans="1:13" s="32" customFormat="1">
      <c r="A23" s="86" t="s">
        <v>28</v>
      </c>
      <c r="B23" s="58" t="s">
        <v>29</v>
      </c>
      <c r="C23" s="5">
        <f>SUM(C11:C22)</f>
        <v>332458452.65999997</v>
      </c>
      <c r="D23" s="5">
        <f>SUM(D11:D22)</f>
        <v>405193475.80999994</v>
      </c>
      <c r="E23" s="28">
        <f>D23-C23</f>
        <v>72735023.149999976</v>
      </c>
      <c r="F23" s="28">
        <v>409626191.35399997</v>
      </c>
      <c r="G23" s="348">
        <v>192990756.76581934</v>
      </c>
      <c r="H23" s="48">
        <v>0</v>
      </c>
      <c r="I23" s="5">
        <f>SUM(I11:I22)</f>
        <v>371427352.82583332</v>
      </c>
      <c r="J23" s="31">
        <f>'ผลการดำเนินงาน Planfin 63'!H18</f>
        <v>339022699.02000004</v>
      </c>
      <c r="K23" s="29">
        <f t="shared" si="4"/>
        <v>-32404653.80583328</v>
      </c>
      <c r="L23" s="29">
        <f>(J23*100)/I23-100</f>
        <v>-8.724358494143587</v>
      </c>
      <c r="M23" s="29">
        <f t="shared" si="3"/>
        <v>83.669338047035055</v>
      </c>
    </row>
    <row r="24" spans="1:13" s="8" customFormat="1">
      <c r="A24" s="81" t="s">
        <v>1573</v>
      </c>
      <c r="B24" s="76" t="s">
        <v>150</v>
      </c>
      <c r="C24" s="77">
        <f>C23-C22</f>
        <v>326199843.38</v>
      </c>
      <c r="D24" s="77">
        <f>D23-D22</f>
        <v>368234692.98999995</v>
      </c>
      <c r="E24" s="78">
        <f>D24-C24</f>
        <v>42034849.609999955</v>
      </c>
      <c r="F24" s="78"/>
      <c r="G24" s="349"/>
      <c r="H24" s="79"/>
      <c r="I24" s="77">
        <f>I23-I22</f>
        <v>337548468.57416666</v>
      </c>
      <c r="J24" s="80">
        <f>'ผลการดำเนินงาน Planfin 63'!H19</f>
        <v>327924516.20000005</v>
      </c>
      <c r="K24" s="159">
        <f>J24-I24</f>
        <v>-9623952.3741666079</v>
      </c>
      <c r="L24" s="159">
        <f>(J24*100)/I24-100</f>
        <v>-2.8511319914497051</v>
      </c>
      <c r="M24" s="159">
        <f>(J24*100)/D24</f>
        <v>89.053129007837782</v>
      </c>
    </row>
    <row r="25" spans="1:13">
      <c r="A25" s="218"/>
      <c r="B25" s="219" t="s">
        <v>1754</v>
      </c>
      <c r="C25" s="220">
        <f>C24-C21</f>
        <v>326199843.38</v>
      </c>
      <c r="D25" s="220">
        <f>D24-D21</f>
        <v>368234692.98999995</v>
      </c>
      <c r="E25" s="221">
        <f>D25-C25</f>
        <v>42034849.609999955</v>
      </c>
      <c r="F25" s="220"/>
      <c r="G25" s="222"/>
      <c r="H25" s="223"/>
      <c r="I25" s="220">
        <f>I24-I21</f>
        <v>337548468.57416666</v>
      </c>
      <c r="J25" s="220">
        <f>J24-J21</f>
        <v>327924516.20000005</v>
      </c>
      <c r="K25" s="220">
        <f>K24-K21</f>
        <v>-9623952.3741666079</v>
      </c>
      <c r="L25" s="224">
        <f>(J25*100)/I25-100</f>
        <v>-2.8511319914497051</v>
      </c>
      <c r="M25" s="224">
        <f>(J25*100)/D25</f>
        <v>89.053129007837782</v>
      </c>
    </row>
    <row r="26" spans="1:13">
      <c r="A26" s="377" t="s">
        <v>30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9"/>
    </row>
    <row r="27" spans="1:13">
      <c r="A27" s="2" t="s">
        <v>31</v>
      </c>
      <c r="B27" s="82" t="s">
        <v>32</v>
      </c>
      <c r="C27" s="3">
        <v>44289019.759999998</v>
      </c>
      <c r="D27" s="3">
        <v>48374407.399999999</v>
      </c>
      <c r="E27" s="26">
        <f t="shared" ref="E27:E42" si="5">D27-C27</f>
        <v>4085387.6400000006</v>
      </c>
      <c r="F27" s="26">
        <v>38162565.390999988</v>
      </c>
      <c r="G27" s="347">
        <v>12648722.672933649</v>
      </c>
      <c r="H27" s="47">
        <v>1</v>
      </c>
      <c r="I27" s="350">
        <f>(D27/12)*11</f>
        <v>44343206.783333331</v>
      </c>
      <c r="J27" s="27">
        <f>'ผลการดำเนินงาน Planfin 63'!H21</f>
        <v>44961980.5</v>
      </c>
      <c r="K27" s="158">
        <f t="shared" ref="K27:K41" si="6">J27-I27</f>
        <v>618773.71666666865</v>
      </c>
      <c r="L27" s="158">
        <f t="shared" ref="L27:L43" si="7">(J27*100)/I27-100</f>
        <v>1.3954194149513768</v>
      </c>
      <c r="M27" s="158">
        <f t="shared" ref="M27:M43" si="8">(J27*100)/D27</f>
        <v>92.945801130372089</v>
      </c>
    </row>
    <row r="28" spans="1:13">
      <c r="A28" s="2" t="s">
        <v>33</v>
      </c>
      <c r="B28" s="82" t="s">
        <v>34</v>
      </c>
      <c r="C28" s="3">
        <v>16052499.779999999</v>
      </c>
      <c r="D28" s="3">
        <v>19584109.050000001</v>
      </c>
      <c r="E28" s="26">
        <f t="shared" si="5"/>
        <v>3531609.2700000014</v>
      </c>
      <c r="F28" s="26">
        <v>24399513.859999999</v>
      </c>
      <c r="G28" s="347">
        <v>9076622.3714380488</v>
      </c>
      <c r="H28" s="47">
        <v>0</v>
      </c>
      <c r="I28" s="350">
        <f t="shared" ref="I28:I41" si="9">(D28/12)*11</f>
        <v>17952099.962500002</v>
      </c>
      <c r="J28" s="27">
        <f>'ผลการดำเนินงาน Planfin 63'!H22</f>
        <v>10792407.57</v>
      </c>
      <c r="K28" s="158">
        <f t="shared" si="6"/>
        <v>-7159692.3925000019</v>
      </c>
      <c r="L28" s="158">
        <f t="shared" si="7"/>
        <v>-39.882199895587853</v>
      </c>
      <c r="M28" s="158">
        <f t="shared" si="8"/>
        <v>55.107983429044474</v>
      </c>
    </row>
    <row r="29" spans="1:13">
      <c r="A29" s="2" t="s">
        <v>35</v>
      </c>
      <c r="B29" s="82" t="s">
        <v>36</v>
      </c>
      <c r="C29" s="3">
        <v>598413.84</v>
      </c>
      <c r="D29" s="3">
        <v>749633</v>
      </c>
      <c r="E29" s="26">
        <f t="shared" si="5"/>
        <v>151219.16000000003</v>
      </c>
      <c r="F29" s="26">
        <v>1513672.7750000001</v>
      </c>
      <c r="G29" s="347">
        <v>1094535.9338194977</v>
      </c>
      <c r="H29" s="47">
        <v>0</v>
      </c>
      <c r="I29" s="350">
        <f t="shared" si="9"/>
        <v>687163.58333333326</v>
      </c>
      <c r="J29" s="27">
        <f>'ผลการดำเนินงาน Planfin 63'!H23</f>
        <v>318179.15999999997</v>
      </c>
      <c r="K29" s="158">
        <f t="shared" si="6"/>
        <v>-368984.42333333328</v>
      </c>
      <c r="L29" s="158">
        <f t="shared" si="7"/>
        <v>-53.696737179150574</v>
      </c>
      <c r="M29" s="158">
        <f t="shared" si="8"/>
        <v>42.444657585778636</v>
      </c>
    </row>
    <row r="30" spans="1:13">
      <c r="A30" s="2" t="s">
        <v>37</v>
      </c>
      <c r="B30" s="82" t="s">
        <v>38</v>
      </c>
      <c r="C30" s="3">
        <v>12886480.5</v>
      </c>
      <c r="D30" s="3">
        <v>13530804.52</v>
      </c>
      <c r="E30" s="26">
        <f t="shared" si="5"/>
        <v>644324.01999999955</v>
      </c>
      <c r="F30" s="26">
        <v>12003643.065000001</v>
      </c>
      <c r="G30" s="347">
        <v>5473983.9614900229</v>
      </c>
      <c r="H30" s="47">
        <v>1</v>
      </c>
      <c r="I30" s="350">
        <f t="shared" si="9"/>
        <v>12403237.476666665</v>
      </c>
      <c r="J30" s="27">
        <f>'ผลการดำเนินงาน Planfin 63'!H24</f>
        <v>11542174</v>
      </c>
      <c r="K30" s="158">
        <f t="shared" si="6"/>
        <v>-861063.4766666647</v>
      </c>
      <c r="L30" s="158">
        <f t="shared" si="7"/>
        <v>-6.9422477662507305</v>
      </c>
      <c r="M30" s="158">
        <f t="shared" si="8"/>
        <v>85.302939547603486</v>
      </c>
    </row>
    <row r="31" spans="1:13">
      <c r="A31" s="2" t="s">
        <v>39</v>
      </c>
      <c r="B31" s="82" t="s">
        <v>40</v>
      </c>
      <c r="C31" s="3">
        <v>82530212.060000002</v>
      </c>
      <c r="D31" s="3">
        <v>84646896.239999995</v>
      </c>
      <c r="E31" s="26">
        <f t="shared" si="5"/>
        <v>2116684.1799999923</v>
      </c>
      <c r="F31" s="26">
        <v>101781842.59799999</v>
      </c>
      <c r="G31" s="347">
        <v>32854168.636892986</v>
      </c>
      <c r="H31" s="47">
        <v>0</v>
      </c>
      <c r="I31" s="350">
        <f t="shared" si="9"/>
        <v>77592988.219999999</v>
      </c>
      <c r="J31" s="27">
        <f>'ผลการดำเนินงาน Planfin 63'!H25</f>
        <v>80787419.309999987</v>
      </c>
      <c r="K31" s="158">
        <f t="shared" si="6"/>
        <v>3194431.0899999887</v>
      </c>
      <c r="L31" s="158">
        <f t="shared" si="7"/>
        <v>4.1169069052255054</v>
      </c>
      <c r="M31" s="158">
        <f t="shared" si="8"/>
        <v>95.440497996456713</v>
      </c>
    </row>
    <row r="32" spans="1:13">
      <c r="A32" s="2" t="s">
        <v>41</v>
      </c>
      <c r="B32" s="82" t="s">
        <v>42</v>
      </c>
      <c r="C32" s="3">
        <v>26957173</v>
      </c>
      <c r="D32" s="3">
        <v>29519400</v>
      </c>
      <c r="E32" s="26">
        <f t="shared" si="5"/>
        <v>2562227</v>
      </c>
      <c r="F32" s="26">
        <v>33807311.402000003</v>
      </c>
      <c r="G32" s="347">
        <v>11469274.816126276</v>
      </c>
      <c r="H32" s="47">
        <v>0</v>
      </c>
      <c r="I32" s="350">
        <f t="shared" si="9"/>
        <v>27059450</v>
      </c>
      <c r="J32" s="27">
        <f>'ผลการดำเนินงาน Planfin 63'!H26</f>
        <v>25978259</v>
      </c>
      <c r="K32" s="158">
        <f t="shared" si="6"/>
        <v>-1081191</v>
      </c>
      <c r="L32" s="158">
        <f t="shared" si="7"/>
        <v>-3.9956133624297649</v>
      </c>
      <c r="M32" s="158">
        <f t="shared" si="8"/>
        <v>88.004021084439387</v>
      </c>
    </row>
    <row r="33" spans="1:13">
      <c r="A33" s="2" t="s">
        <v>43</v>
      </c>
      <c r="B33" s="82" t="s">
        <v>44</v>
      </c>
      <c r="C33" s="3">
        <v>48047088</v>
      </c>
      <c r="D33" s="3">
        <v>57504131</v>
      </c>
      <c r="E33" s="26">
        <f t="shared" si="5"/>
        <v>9457043</v>
      </c>
      <c r="F33" s="26">
        <v>63663772.524000004</v>
      </c>
      <c r="G33" s="347">
        <v>19925936.622850329</v>
      </c>
      <c r="H33" s="47">
        <v>0</v>
      </c>
      <c r="I33" s="350">
        <f t="shared" si="9"/>
        <v>52712120.083333336</v>
      </c>
      <c r="J33" s="27">
        <f>'ผลการดำเนินงาน Planfin 63'!H27</f>
        <v>52251744</v>
      </c>
      <c r="K33" s="158">
        <f t="shared" si="6"/>
        <v>-460376.08333333582</v>
      </c>
      <c r="L33" s="158">
        <f t="shared" si="7"/>
        <v>-0.87337804399732022</v>
      </c>
      <c r="M33" s="158">
        <f t="shared" si="8"/>
        <v>90.866070126335799</v>
      </c>
    </row>
    <row r="34" spans="1:13">
      <c r="A34" s="2" t="s">
        <v>45</v>
      </c>
      <c r="B34" s="82" t="s">
        <v>46</v>
      </c>
      <c r="C34" s="3">
        <v>6496809.8600000003</v>
      </c>
      <c r="D34" s="3">
        <v>5485172.1500000004</v>
      </c>
      <c r="E34" s="26">
        <f t="shared" si="5"/>
        <v>-1011637.71</v>
      </c>
      <c r="F34" s="26">
        <v>8346649.7569999993</v>
      </c>
      <c r="G34" s="347">
        <v>1158535.705511847</v>
      </c>
      <c r="H34" s="47">
        <v>0</v>
      </c>
      <c r="I34" s="350">
        <f t="shared" si="9"/>
        <v>5028074.4708333332</v>
      </c>
      <c r="J34" s="27">
        <f>'ผลการดำเนินงาน Planfin 63'!H28</f>
        <v>5617182.9800000004</v>
      </c>
      <c r="K34" s="158">
        <f t="shared" si="6"/>
        <v>589108.50916666724</v>
      </c>
      <c r="L34" s="158">
        <f t="shared" si="7"/>
        <v>11.716383927564024</v>
      </c>
      <c r="M34" s="158">
        <f t="shared" si="8"/>
        <v>102.40668526693368</v>
      </c>
    </row>
    <row r="35" spans="1:13">
      <c r="A35" s="2" t="s">
        <v>47</v>
      </c>
      <c r="B35" s="82" t="s">
        <v>48</v>
      </c>
      <c r="C35" s="3">
        <v>26346064</v>
      </c>
      <c r="D35" s="3">
        <v>53346362.469999999</v>
      </c>
      <c r="E35" s="26">
        <f t="shared" si="5"/>
        <v>27000298.469999999</v>
      </c>
      <c r="F35" s="26">
        <v>31497504.077000003</v>
      </c>
      <c r="G35" s="347">
        <v>13738107.901595926</v>
      </c>
      <c r="H35" s="47">
        <v>1</v>
      </c>
      <c r="I35" s="350">
        <f t="shared" si="9"/>
        <v>48900832.264166668</v>
      </c>
      <c r="J35" s="27">
        <f>'ผลการดำเนินงาน Planfin 63'!H29</f>
        <v>33777917.199999996</v>
      </c>
      <c r="K35" s="158">
        <f t="shared" si="6"/>
        <v>-15122915.064166673</v>
      </c>
      <c r="L35" s="158">
        <f t="shared" si="7"/>
        <v>-30.925680328856842</v>
      </c>
      <c r="M35" s="158">
        <f t="shared" si="8"/>
        <v>63.31812636521456</v>
      </c>
    </row>
    <row r="36" spans="1:13">
      <c r="A36" s="2" t="s">
        <v>49</v>
      </c>
      <c r="B36" s="82" t="s">
        <v>50</v>
      </c>
      <c r="C36" s="3">
        <v>9951775.3100000005</v>
      </c>
      <c r="D36" s="3">
        <v>9937009.9199999999</v>
      </c>
      <c r="E36" s="26">
        <f t="shared" si="5"/>
        <v>-14765.390000000596</v>
      </c>
      <c r="F36" s="26">
        <v>10514542.945</v>
      </c>
      <c r="G36" s="347">
        <v>2793464.3006338472</v>
      </c>
      <c r="H36" s="47">
        <v>0</v>
      </c>
      <c r="I36" s="350">
        <f t="shared" si="9"/>
        <v>9108925.7599999998</v>
      </c>
      <c r="J36" s="27">
        <f>'ผลการดำเนินงาน Planfin 63'!H30</f>
        <v>8881405.7599999998</v>
      </c>
      <c r="K36" s="158">
        <f t="shared" si="6"/>
        <v>-227520</v>
      </c>
      <c r="L36" s="158">
        <f t="shared" si="7"/>
        <v>-2.4977698358143101</v>
      </c>
      <c r="M36" s="158">
        <f t="shared" si="8"/>
        <v>89.377044317170217</v>
      </c>
    </row>
    <row r="37" spans="1:13">
      <c r="A37" s="2" t="s">
        <v>51</v>
      </c>
      <c r="B37" s="82" t="s">
        <v>52</v>
      </c>
      <c r="C37" s="3">
        <v>11713222.34</v>
      </c>
      <c r="D37" s="3">
        <v>12611602.060000001</v>
      </c>
      <c r="E37" s="26">
        <f t="shared" si="5"/>
        <v>898379.72000000067</v>
      </c>
      <c r="F37" s="26">
        <v>13117126.217999998</v>
      </c>
      <c r="G37" s="347">
        <v>4273510.9459699141</v>
      </c>
      <c r="H37" s="47">
        <v>0</v>
      </c>
      <c r="I37" s="350">
        <f t="shared" si="9"/>
        <v>11560635.221666668</v>
      </c>
      <c r="J37" s="27">
        <f>'ผลการดำเนินงาน Planfin 63'!H31</f>
        <v>12625796.289999999</v>
      </c>
      <c r="K37" s="158">
        <f t="shared" si="6"/>
        <v>1065161.0683333315</v>
      </c>
      <c r="L37" s="158">
        <f t="shared" si="7"/>
        <v>9.2136898008600099</v>
      </c>
      <c r="M37" s="158">
        <f t="shared" si="8"/>
        <v>100.11254898412169</v>
      </c>
    </row>
    <row r="38" spans="1:13">
      <c r="A38" s="2" t="s">
        <v>53</v>
      </c>
      <c r="B38" s="82" t="s">
        <v>54</v>
      </c>
      <c r="C38" s="3">
        <v>14939797.24</v>
      </c>
      <c r="D38" s="3">
        <v>16779919.18</v>
      </c>
      <c r="E38" s="26">
        <f t="shared" si="5"/>
        <v>1840121.9399999995</v>
      </c>
      <c r="F38" s="26">
        <v>32154633.969999999</v>
      </c>
      <c r="G38" s="347">
        <v>13413725.902034329</v>
      </c>
      <c r="H38" s="47">
        <v>0</v>
      </c>
      <c r="I38" s="350">
        <f t="shared" si="9"/>
        <v>15381592.581666667</v>
      </c>
      <c r="J38" s="27">
        <f>'ผลการดำเนินงาน Planfin 63'!H32</f>
        <v>16375682.759999998</v>
      </c>
      <c r="K38" s="158">
        <f t="shared" si="6"/>
        <v>994090.1783333309</v>
      </c>
      <c r="L38" s="158">
        <f t="shared" si="7"/>
        <v>6.4628559952770246</v>
      </c>
      <c r="M38" s="158">
        <f t="shared" si="8"/>
        <v>97.590951329003943</v>
      </c>
    </row>
    <row r="39" spans="1:13">
      <c r="A39" s="2" t="s">
        <v>55</v>
      </c>
      <c r="B39" s="82" t="s">
        <v>56</v>
      </c>
      <c r="C39" s="3">
        <v>7048282.0499999998</v>
      </c>
      <c r="D39" s="3">
        <v>2459373.2999999998</v>
      </c>
      <c r="E39" s="26">
        <f t="shared" si="5"/>
        <v>-4588908.75</v>
      </c>
      <c r="F39" s="26">
        <v>2252237.5240000002</v>
      </c>
      <c r="G39" s="347">
        <v>2461070.6070543062</v>
      </c>
      <c r="H39" s="47">
        <v>1</v>
      </c>
      <c r="I39" s="350">
        <f t="shared" si="9"/>
        <v>2254425.5249999999</v>
      </c>
      <c r="J39" s="27">
        <f>'ผลการดำเนินงาน Planfin 63'!H33</f>
        <v>2855675.9000000004</v>
      </c>
      <c r="K39" s="158">
        <f t="shared" si="6"/>
        <v>601250.37500000047</v>
      </c>
      <c r="L39" s="158">
        <f t="shared" si="7"/>
        <v>26.669782094487275</v>
      </c>
      <c r="M39" s="158">
        <f t="shared" si="8"/>
        <v>116.11396691994668</v>
      </c>
    </row>
    <row r="40" spans="1:13" s="8" customFormat="1">
      <c r="A40" s="174" t="s">
        <v>57</v>
      </c>
      <c r="B40" s="175" t="s">
        <v>58</v>
      </c>
      <c r="C40" s="3">
        <v>9984980.25</v>
      </c>
      <c r="D40" s="3">
        <v>11434759</v>
      </c>
      <c r="E40" s="26">
        <f>D40-C40</f>
        <v>1449778.75</v>
      </c>
      <c r="F40" s="26">
        <v>13141996.419000002</v>
      </c>
      <c r="G40" s="347">
        <v>5277523.8126761634</v>
      </c>
      <c r="H40" s="47">
        <v>0</v>
      </c>
      <c r="I40" s="350">
        <f t="shared" si="9"/>
        <v>10481862.416666668</v>
      </c>
      <c r="J40" s="27">
        <f>'ผลการดำเนินงาน Planfin 63'!H34</f>
        <v>9190797.5</v>
      </c>
      <c r="K40" s="158">
        <f>J40-I40</f>
        <v>-1291064.9166666679</v>
      </c>
      <c r="L40" s="158">
        <f>(J40*100)/I40-100</f>
        <v>-12.317132827595714</v>
      </c>
      <c r="M40" s="158">
        <f>(J40*100)/D40</f>
        <v>80.375961574703936</v>
      </c>
    </row>
    <row r="41" spans="1:13">
      <c r="A41" s="2" t="s">
        <v>1654</v>
      </c>
      <c r="B41" s="177" t="s">
        <v>1655</v>
      </c>
      <c r="C41" s="3">
        <v>0</v>
      </c>
      <c r="D41" s="3">
        <v>0</v>
      </c>
      <c r="E41" s="26">
        <f t="shared" si="5"/>
        <v>0</v>
      </c>
      <c r="F41" s="26">
        <v>334939.03999999998</v>
      </c>
      <c r="G41" s="347">
        <v>292818.20117542439</v>
      </c>
      <c r="H41" s="47">
        <v>0</v>
      </c>
      <c r="I41" s="350">
        <f t="shared" si="9"/>
        <v>0</v>
      </c>
      <c r="J41" s="27">
        <f>'ผลการดำเนินงาน Planfin 63'!H35</f>
        <v>0</v>
      </c>
      <c r="K41" s="158">
        <f t="shared" si="6"/>
        <v>0</v>
      </c>
      <c r="L41" s="158" t="e">
        <f t="shared" si="7"/>
        <v>#DIV/0!</v>
      </c>
      <c r="M41" s="158" t="e">
        <f t="shared" si="8"/>
        <v>#DIV/0!</v>
      </c>
    </row>
    <row r="42" spans="1:13" s="32" customFormat="1">
      <c r="A42" s="30" t="s">
        <v>59</v>
      </c>
      <c r="B42" s="4" t="s">
        <v>60</v>
      </c>
      <c r="C42" s="5">
        <f>SUM(C27:C41)</f>
        <v>317841817.99000001</v>
      </c>
      <c r="D42" s="5">
        <f>SUM(D27:D41)</f>
        <v>365963579.29000002</v>
      </c>
      <c r="E42" s="28">
        <f t="shared" si="5"/>
        <v>48121761.300000012</v>
      </c>
      <c r="F42" s="28">
        <v>386691951.56500006</v>
      </c>
      <c r="G42" s="348">
        <v>135952002.39220256</v>
      </c>
      <c r="H42" s="48">
        <v>0</v>
      </c>
      <c r="I42" s="5">
        <f>SUM(I27:I41)</f>
        <v>335466614.34916669</v>
      </c>
      <c r="J42" s="31">
        <f>'ผลการดำเนินงาน Planfin 63'!H36</f>
        <v>315956621.92999995</v>
      </c>
      <c r="K42" s="29">
        <f>J42-I42</f>
        <v>-19509992.419166744</v>
      </c>
      <c r="L42" s="29">
        <f t="shared" si="7"/>
        <v>-5.8157776615171457</v>
      </c>
      <c r="M42" s="29">
        <f t="shared" si="8"/>
        <v>86.335537143609272</v>
      </c>
    </row>
    <row r="43" spans="1:13" s="8" customFormat="1">
      <c r="A43" s="81" t="s">
        <v>1574</v>
      </c>
      <c r="B43" s="76" t="s">
        <v>151</v>
      </c>
      <c r="C43" s="77">
        <f>C42-C38</f>
        <v>302902020.75</v>
      </c>
      <c r="D43" s="77">
        <f>D42-D38</f>
        <v>349183660.11000001</v>
      </c>
      <c r="E43" s="78">
        <f>D43-C43</f>
        <v>46281639.360000014</v>
      </c>
      <c r="F43" s="78"/>
      <c r="G43" s="349"/>
      <c r="H43" s="79"/>
      <c r="I43" s="77">
        <f>I42-I38</f>
        <v>320085021.76750004</v>
      </c>
      <c r="J43" s="80">
        <f>'ผลการดำเนินงาน Planfin 63'!H37</f>
        <v>299580939.16999996</v>
      </c>
      <c r="K43" s="159">
        <f>J43-I43</f>
        <v>-20504082.597500086</v>
      </c>
      <c r="L43" s="159">
        <f t="shared" si="7"/>
        <v>-6.4058238290180327</v>
      </c>
      <c r="M43" s="159">
        <f t="shared" si="8"/>
        <v>85.794661490066815</v>
      </c>
    </row>
    <row r="44" spans="1:13" s="184" customFormat="1" ht="25.5">
      <c r="A44" s="225"/>
      <c r="B44" s="219" t="s">
        <v>1755</v>
      </c>
      <c r="C44" s="226">
        <f>C43-C41</f>
        <v>302902020.75</v>
      </c>
      <c r="D44" s="226">
        <f>D43-D41</f>
        <v>349183660.11000001</v>
      </c>
      <c r="E44" s="227">
        <f>D44-C44</f>
        <v>46281639.360000014</v>
      </c>
      <c r="F44" s="227"/>
      <c r="G44" s="228"/>
      <c r="H44" s="227"/>
      <c r="I44" s="226">
        <f>I43-I41</f>
        <v>320085021.76750004</v>
      </c>
      <c r="J44" s="226">
        <f>J43-J41</f>
        <v>299580939.16999996</v>
      </c>
      <c r="K44" s="229">
        <f>J44-I44</f>
        <v>-20504082.597500086</v>
      </c>
      <c r="L44" s="224">
        <f>(J44*100)/I44-100</f>
        <v>-6.4058238290180327</v>
      </c>
      <c r="M44" s="224">
        <f>(J44*100)/D44</f>
        <v>85.794661490066815</v>
      </c>
    </row>
    <row r="45" spans="1:13">
      <c r="A45" s="380"/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2"/>
    </row>
    <row r="46" spans="1:13" s="8" customFormat="1">
      <c r="A46" s="170" t="s">
        <v>61</v>
      </c>
      <c r="B46" s="230" t="s">
        <v>62</v>
      </c>
      <c r="C46" s="5">
        <f t="shared" ref="C46:D48" si="10">C23-C42</f>
        <v>14616634.669999957</v>
      </c>
      <c r="D46" s="5">
        <f t="shared" si="10"/>
        <v>39229896.519999921</v>
      </c>
      <c r="E46" s="28">
        <f t="shared" ref="E46:E48" si="11">D46-C46</f>
        <v>24613261.849999964</v>
      </c>
      <c r="F46" s="231"/>
      <c r="G46" s="232"/>
      <c r="H46" s="233"/>
      <c r="I46" s="5">
        <f t="shared" ref="I46:J48" si="12">I23-I42</f>
        <v>35960738.476666629</v>
      </c>
      <c r="J46" s="5">
        <f t="shared" si="12"/>
        <v>23066077.090000093</v>
      </c>
      <c r="K46" s="28">
        <f>J46-I46</f>
        <v>-12894661.386666536</v>
      </c>
      <c r="L46" s="234">
        <f>(J46*100)/I46-100</f>
        <v>-35.857610085046844</v>
      </c>
      <c r="M46" s="235">
        <f>(J46*100)/D46</f>
        <v>58.797190755373784</v>
      </c>
    </row>
    <row r="47" spans="1:13" s="85" customFormat="1">
      <c r="A47" s="236" t="s">
        <v>63</v>
      </c>
      <c r="B47" s="237" t="s">
        <v>66</v>
      </c>
      <c r="C47" s="238">
        <f t="shared" si="10"/>
        <v>23297822.629999995</v>
      </c>
      <c r="D47" s="238">
        <f t="shared" si="10"/>
        <v>19051032.879999936</v>
      </c>
      <c r="E47" s="239">
        <f t="shared" si="11"/>
        <v>-4246789.7500000596</v>
      </c>
      <c r="F47" s="240"/>
      <c r="G47" s="241"/>
      <c r="H47" s="242"/>
      <c r="I47" s="238">
        <f>I24-I43</f>
        <v>17463446.806666613</v>
      </c>
      <c r="J47" s="238">
        <f t="shared" si="12"/>
        <v>28343577.030000091</v>
      </c>
      <c r="K47" s="239">
        <f>J47-I47</f>
        <v>10880130.223333478</v>
      </c>
      <c r="L47" s="235">
        <f t="shared" ref="L47:L48" si="13">(J47*100)/I47-100</f>
        <v>62.302306891558345</v>
      </c>
      <c r="M47" s="235">
        <f t="shared" ref="M47:M48" si="14">(J47*100)/D47</f>
        <v>148.77711465059519</v>
      </c>
    </row>
    <row r="48" spans="1:13" s="8" customFormat="1" ht="27.75" customHeight="1">
      <c r="A48" s="218" t="s">
        <v>65</v>
      </c>
      <c r="B48" s="243" t="s">
        <v>1756</v>
      </c>
      <c r="C48" s="244">
        <f>C25-C44</f>
        <v>23297822.629999995</v>
      </c>
      <c r="D48" s="244">
        <f t="shared" si="10"/>
        <v>19051032.879999936</v>
      </c>
      <c r="E48" s="245">
        <f t="shared" si="11"/>
        <v>-4246789.7500000596</v>
      </c>
      <c r="F48" s="246"/>
      <c r="G48" s="246"/>
      <c r="H48" s="246"/>
      <c r="I48" s="244">
        <f>I25-I44</f>
        <v>17463446.806666613</v>
      </c>
      <c r="J48" s="244">
        <f t="shared" si="12"/>
        <v>28343577.030000091</v>
      </c>
      <c r="K48" s="244">
        <f>(K23-K22)-(K42-K38)</f>
        <v>10880130.223333459</v>
      </c>
      <c r="L48" s="247">
        <f t="shared" si="13"/>
        <v>62.302306891558345</v>
      </c>
      <c r="M48" s="247">
        <f t="shared" si="14"/>
        <v>148.77711465059519</v>
      </c>
    </row>
    <row r="49" spans="1:13" s="8" customFormat="1">
      <c r="A49" s="2"/>
      <c r="B49" s="178" t="s">
        <v>67</v>
      </c>
      <c r="C49" s="248" t="str">
        <f>IF(D49&gt;0,"แผนเกินดุล",IF(D49=0,"สมดุล","ขาดดุล"))</f>
        <v>แผนเกินดุล</v>
      </c>
      <c r="D49" s="249">
        <f>IF(D47&lt;=0,0,ROUNDUP((D47*20%),2))</f>
        <v>3810206.5799999996</v>
      </c>
      <c r="E49" s="51"/>
      <c r="H49" s="52"/>
      <c r="J49" s="52"/>
      <c r="K49" s="151"/>
      <c r="L49" s="151"/>
      <c r="M49" s="151"/>
    </row>
    <row r="50" spans="1:13" s="8" customFormat="1">
      <c r="A50" s="2"/>
      <c r="B50" s="178" t="s">
        <v>68</v>
      </c>
      <c r="C50" s="248" t="str">
        <f>IF(D50&gt;=0,"ไม่เกิน","เกิน")</f>
        <v>เกิน</v>
      </c>
      <c r="D50" s="248">
        <f>IF(D47&lt;0,0-C112,((D47*20%)-C112))</f>
        <v>-8189793.4240000127</v>
      </c>
      <c r="E50" s="51"/>
      <c r="H50" s="52"/>
      <c r="J50" s="52"/>
      <c r="K50" s="151"/>
      <c r="L50" s="151"/>
      <c r="M50" s="151"/>
    </row>
    <row r="51" spans="1:13">
      <c r="A51" s="2" t="s">
        <v>69</v>
      </c>
      <c r="B51" s="178" t="s">
        <v>1750</v>
      </c>
      <c r="C51" s="189">
        <v>58458085.600000001</v>
      </c>
      <c r="D51" s="3">
        <f>C51</f>
        <v>58458085.600000001</v>
      </c>
      <c r="E51" s="51"/>
    </row>
    <row r="52" spans="1:13">
      <c r="A52" s="2" t="s">
        <v>70</v>
      </c>
      <c r="B52" s="178" t="s">
        <v>1751</v>
      </c>
      <c r="C52" s="189">
        <v>82740883.769999996</v>
      </c>
      <c r="D52" s="3">
        <f>C52</f>
        <v>82740883.769999996</v>
      </c>
      <c r="E52" s="51"/>
    </row>
    <row r="53" spans="1:13">
      <c r="A53" s="2" t="s">
        <v>71</v>
      </c>
      <c r="B53" s="178" t="s">
        <v>1752</v>
      </c>
      <c r="C53" s="217">
        <v>-74919364.980000004</v>
      </c>
      <c r="D53" s="6">
        <f>C53</f>
        <v>-74919364.980000004</v>
      </c>
      <c r="E53" s="51"/>
    </row>
    <row r="54" spans="1:13">
      <c r="A54" s="2" t="s">
        <v>1672</v>
      </c>
      <c r="B54" s="188" t="s">
        <v>1753</v>
      </c>
      <c r="C54" s="121">
        <v>7821518.7899999917</v>
      </c>
      <c r="D54" s="3">
        <f t="shared" ref="D54" si="15">C54</f>
        <v>7821518.7899999917</v>
      </c>
      <c r="E54" s="51"/>
      <c r="G54" s="1"/>
    </row>
    <row r="55" spans="1:13">
      <c r="A55" s="8" t="s">
        <v>149</v>
      </c>
      <c r="B55" s="7"/>
      <c r="G55" s="1"/>
    </row>
    <row r="56" spans="1:13">
      <c r="A56" s="387" t="s">
        <v>1772</v>
      </c>
      <c r="B56" s="387"/>
      <c r="C56" s="387"/>
      <c r="G56" s="1"/>
    </row>
    <row r="57" spans="1:13">
      <c r="A57" s="8"/>
      <c r="B57" s="7"/>
      <c r="G57" s="1"/>
    </row>
    <row r="58" spans="1:13" hidden="1">
      <c r="A58" s="8"/>
      <c r="B58" s="7"/>
      <c r="G58" s="1"/>
    </row>
    <row r="59" spans="1:13" hidden="1">
      <c r="A59" s="8"/>
      <c r="B59" s="7"/>
      <c r="G59" s="1"/>
    </row>
    <row r="60" spans="1:13" hidden="1">
      <c r="A60" s="8"/>
      <c r="B60" s="7"/>
      <c r="G60" s="1"/>
    </row>
    <row r="61" spans="1:13" hidden="1">
      <c r="A61" s="8"/>
      <c r="B61" s="7"/>
      <c r="G61" s="1"/>
    </row>
    <row r="62" spans="1:13" hidden="1">
      <c r="A62" s="8"/>
      <c r="B62" s="7"/>
      <c r="G62" s="1"/>
    </row>
    <row r="63" spans="1:13" hidden="1">
      <c r="A63" s="8"/>
      <c r="B63" s="7"/>
      <c r="G63" s="1"/>
    </row>
    <row r="64" spans="1:13" s="8" customFormat="1" hidden="1">
      <c r="B64" s="53"/>
      <c r="K64" s="151"/>
      <c r="L64" s="151"/>
      <c r="M64" s="151"/>
    </row>
    <row r="65" spans="1:13" s="8" customFormat="1">
      <c r="A65" s="1"/>
      <c r="B65" s="375" t="s">
        <v>72</v>
      </c>
      <c r="C65" s="376"/>
      <c r="D65" s="376"/>
      <c r="E65" s="376"/>
      <c r="K65" s="151"/>
      <c r="L65" s="151"/>
      <c r="M65" s="151"/>
    </row>
    <row r="66" spans="1:13" s="8" customFormat="1">
      <c r="A66" s="1"/>
      <c r="B66" s="190" t="s">
        <v>2</v>
      </c>
      <c r="C66" s="190" t="s">
        <v>1673</v>
      </c>
      <c r="D66" s="45"/>
      <c r="E66" s="45"/>
      <c r="K66" s="151"/>
      <c r="L66" s="151"/>
      <c r="M66" s="151"/>
    </row>
    <row r="67" spans="1:13" s="8" customFormat="1">
      <c r="A67" s="1"/>
      <c r="B67" s="258" t="s">
        <v>73</v>
      </c>
      <c r="C67" s="214">
        <v>49809842.950000003</v>
      </c>
      <c r="D67" s="45"/>
      <c r="E67" s="45"/>
      <c r="K67" s="151"/>
      <c r="L67" s="151"/>
      <c r="M67" s="151"/>
    </row>
    <row r="68" spans="1:13" s="8" customFormat="1">
      <c r="A68" s="1"/>
      <c r="B68" s="258" t="s">
        <v>74</v>
      </c>
      <c r="C68" s="214">
        <v>24117412.41</v>
      </c>
      <c r="D68" s="45"/>
      <c r="E68" s="45"/>
      <c r="K68" s="151"/>
      <c r="L68" s="151"/>
      <c r="M68" s="151"/>
    </row>
    <row r="69" spans="1:13" s="8" customFormat="1">
      <c r="A69" s="1"/>
      <c r="B69" s="258" t="s">
        <v>75</v>
      </c>
      <c r="C69" s="214">
        <v>14217415.6</v>
      </c>
      <c r="D69" s="45"/>
      <c r="E69" s="45"/>
      <c r="K69" s="151"/>
      <c r="L69" s="151"/>
      <c r="M69" s="151"/>
    </row>
    <row r="70" spans="1:13" s="8" customFormat="1">
      <c r="A70" s="1"/>
      <c r="B70" s="192" t="s">
        <v>152</v>
      </c>
      <c r="C70" s="83">
        <f>SUM(C67:C69)</f>
        <v>88144670.959999993</v>
      </c>
      <c r="D70" s="45"/>
      <c r="E70" s="45"/>
      <c r="K70" s="151"/>
      <c r="L70" s="151"/>
      <c r="M70" s="151"/>
    </row>
    <row r="71" spans="1:13" s="8" customFormat="1">
      <c r="A71" s="1"/>
      <c r="B71" s="193"/>
      <c r="C71" s="84"/>
      <c r="D71" s="45"/>
      <c r="E71" s="45"/>
      <c r="K71" s="151"/>
      <c r="L71" s="151"/>
      <c r="M71" s="151"/>
    </row>
    <row r="72" spans="1:13" s="8" customFormat="1" hidden="1">
      <c r="A72" s="1"/>
      <c r="B72" s="193"/>
      <c r="C72" s="84"/>
      <c r="D72" s="45"/>
      <c r="E72" s="45"/>
      <c r="K72" s="151"/>
      <c r="L72" s="151"/>
      <c r="M72" s="151"/>
    </row>
    <row r="73" spans="1:13" s="8" customFormat="1">
      <c r="A73" s="1"/>
      <c r="B73" s="370" t="s">
        <v>76</v>
      </c>
      <c r="C73" s="371"/>
      <c r="D73" s="371"/>
      <c r="E73" s="371"/>
      <c r="K73" s="151"/>
      <c r="L73" s="151"/>
      <c r="M73" s="151"/>
    </row>
    <row r="74" spans="1:13" s="8" customFormat="1">
      <c r="A74" s="1"/>
      <c r="B74" s="190" t="s">
        <v>2</v>
      </c>
      <c r="C74" s="190" t="s">
        <v>1673</v>
      </c>
      <c r="D74" s="45"/>
      <c r="E74" s="45"/>
      <c r="K74" s="151"/>
      <c r="L74" s="151"/>
      <c r="M74" s="151"/>
    </row>
    <row r="75" spans="1:13" s="8" customFormat="1">
      <c r="A75" s="1"/>
      <c r="B75" s="178" t="s">
        <v>77</v>
      </c>
      <c r="C75" s="214">
        <v>1360145</v>
      </c>
      <c r="D75" s="45"/>
      <c r="E75" s="45"/>
      <c r="K75" s="151"/>
      <c r="L75" s="151"/>
      <c r="M75" s="151"/>
    </row>
    <row r="76" spans="1:13" s="8" customFormat="1">
      <c r="A76" s="1"/>
      <c r="B76" s="178" t="s">
        <v>78</v>
      </c>
      <c r="C76" s="214">
        <v>27100</v>
      </c>
      <c r="D76" s="45"/>
      <c r="E76" s="45"/>
      <c r="K76" s="151"/>
      <c r="L76" s="151"/>
      <c r="M76" s="151"/>
    </row>
    <row r="77" spans="1:13" s="8" customFormat="1">
      <c r="A77" s="1"/>
      <c r="B77" s="178" t="s">
        <v>79</v>
      </c>
      <c r="C77" s="214">
        <v>1924680</v>
      </c>
      <c r="D77" s="45"/>
      <c r="E77" s="45"/>
      <c r="K77" s="151"/>
      <c r="L77" s="151"/>
      <c r="M77" s="151"/>
    </row>
    <row r="78" spans="1:13" s="8" customFormat="1">
      <c r="A78" s="1"/>
      <c r="B78" s="178" t="s">
        <v>80</v>
      </c>
      <c r="C78" s="214">
        <v>855962</v>
      </c>
      <c r="D78" s="45"/>
      <c r="E78" s="45"/>
      <c r="K78" s="151"/>
      <c r="L78" s="151"/>
      <c r="M78" s="151"/>
    </row>
    <row r="79" spans="1:13" s="8" customFormat="1">
      <c r="A79" s="1"/>
      <c r="B79" s="178" t="s">
        <v>81</v>
      </c>
      <c r="C79" s="214">
        <v>29690</v>
      </c>
      <c r="D79" s="45"/>
      <c r="E79" s="45"/>
      <c r="K79" s="151"/>
      <c r="L79" s="151"/>
      <c r="M79" s="151"/>
    </row>
    <row r="80" spans="1:13" s="8" customFormat="1">
      <c r="A80" s="1"/>
      <c r="B80" s="178" t="s">
        <v>82</v>
      </c>
      <c r="C80" s="214">
        <v>637340</v>
      </c>
      <c r="D80" s="45"/>
      <c r="E80" s="45"/>
      <c r="K80" s="151"/>
      <c r="L80" s="151"/>
      <c r="M80" s="151"/>
    </row>
    <row r="81" spans="1:13" s="8" customFormat="1">
      <c r="A81" s="1"/>
      <c r="B81" s="178" t="s">
        <v>83</v>
      </c>
      <c r="C81" s="214">
        <v>2582031</v>
      </c>
      <c r="D81" s="45"/>
      <c r="E81" s="45"/>
      <c r="K81" s="151"/>
      <c r="L81" s="151"/>
      <c r="M81" s="151"/>
    </row>
    <row r="82" spans="1:13" s="8" customFormat="1">
      <c r="A82" s="1"/>
      <c r="B82" s="178" t="s">
        <v>84</v>
      </c>
      <c r="C82" s="214">
        <v>3892653</v>
      </c>
      <c r="D82" s="45"/>
      <c r="E82" s="45"/>
      <c r="K82" s="151"/>
      <c r="L82" s="151"/>
      <c r="M82" s="151"/>
    </row>
    <row r="83" spans="1:13" s="8" customFormat="1">
      <c r="A83" s="1"/>
      <c r="B83" s="178" t="s">
        <v>85</v>
      </c>
      <c r="C83" s="214">
        <v>1098710</v>
      </c>
      <c r="D83" s="45"/>
      <c r="E83" s="45"/>
      <c r="K83" s="151"/>
      <c r="L83" s="151"/>
      <c r="M83" s="151"/>
    </row>
    <row r="84" spans="1:13" s="8" customFormat="1">
      <c r="A84" s="1"/>
      <c r="B84" s="178" t="s">
        <v>86</v>
      </c>
      <c r="C84" s="214">
        <v>972295</v>
      </c>
      <c r="D84" s="45"/>
      <c r="E84" s="45"/>
      <c r="K84" s="151"/>
      <c r="L84" s="151"/>
      <c r="M84" s="151"/>
    </row>
    <row r="85" spans="1:13" s="8" customFormat="1">
      <c r="A85" s="1"/>
      <c r="B85" s="178" t="s">
        <v>87</v>
      </c>
      <c r="C85" s="214">
        <v>2330</v>
      </c>
      <c r="D85" s="45"/>
      <c r="E85" s="45"/>
      <c r="K85" s="151"/>
      <c r="L85" s="151"/>
      <c r="M85" s="151"/>
    </row>
    <row r="86" spans="1:13" s="8" customFormat="1">
      <c r="A86" s="1"/>
      <c r="B86" s="178" t="s">
        <v>955</v>
      </c>
      <c r="C86" s="215">
        <v>0</v>
      </c>
      <c r="D86" s="45"/>
      <c r="E86" s="45"/>
      <c r="K86" s="151"/>
      <c r="L86" s="151"/>
      <c r="M86" s="151"/>
    </row>
    <row r="87" spans="1:13" s="8" customFormat="1">
      <c r="A87" s="1"/>
      <c r="B87" s="192" t="s">
        <v>152</v>
      </c>
      <c r="C87" s="194">
        <f>SUM(C75:C86)</f>
        <v>13382936</v>
      </c>
      <c r="D87" s="45"/>
      <c r="E87" s="45"/>
      <c r="K87" s="151"/>
      <c r="L87" s="151"/>
      <c r="M87" s="151"/>
    </row>
    <row r="88" spans="1:13" s="8" customFormat="1">
      <c r="A88" s="1"/>
      <c r="B88" s="193"/>
      <c r="C88" s="195"/>
      <c r="D88" s="45"/>
      <c r="E88" s="45"/>
      <c r="K88" s="151"/>
      <c r="L88" s="151"/>
      <c r="M88" s="151"/>
    </row>
    <row r="89" spans="1:13" s="8" customFormat="1">
      <c r="A89" s="1"/>
      <c r="B89" s="196"/>
      <c r="C89" s="45"/>
      <c r="D89" s="45"/>
      <c r="E89" s="45"/>
      <c r="K89" s="151"/>
      <c r="L89" s="151"/>
      <c r="M89" s="151"/>
    </row>
    <row r="90" spans="1:13" s="8" customFormat="1">
      <c r="A90" s="1"/>
      <c r="B90" s="370" t="s">
        <v>88</v>
      </c>
      <c r="C90" s="371"/>
      <c r="D90" s="371"/>
      <c r="E90" s="371"/>
      <c r="K90" s="151"/>
      <c r="L90" s="151"/>
      <c r="M90" s="151"/>
    </row>
    <row r="91" spans="1:13" s="8" customFormat="1">
      <c r="A91" s="1"/>
      <c r="B91" s="190" t="s">
        <v>2</v>
      </c>
      <c r="C91" s="190" t="s">
        <v>89</v>
      </c>
      <c r="D91" s="45"/>
      <c r="E91" s="45"/>
      <c r="K91" s="151"/>
      <c r="L91" s="151"/>
      <c r="M91" s="151"/>
    </row>
    <row r="92" spans="1:13" s="8" customFormat="1">
      <c r="A92" s="1"/>
      <c r="B92" s="388" t="s">
        <v>1674</v>
      </c>
      <c r="C92" s="388"/>
      <c r="D92" s="197"/>
      <c r="E92" s="45"/>
      <c r="K92" s="151"/>
      <c r="L92" s="151"/>
      <c r="M92" s="151"/>
    </row>
    <row r="93" spans="1:13" s="8" customFormat="1">
      <c r="A93" s="1"/>
      <c r="B93" s="258" t="s">
        <v>1675</v>
      </c>
      <c r="C93" s="5">
        <f>SUM(C94:C101)</f>
        <v>235014095.88</v>
      </c>
      <c r="D93" s="45"/>
      <c r="E93" s="45"/>
      <c r="K93" s="151"/>
      <c r="L93" s="151"/>
      <c r="M93" s="151"/>
    </row>
    <row r="94" spans="1:13" s="8" customFormat="1">
      <c r="A94" s="1"/>
      <c r="B94" s="258" t="s">
        <v>90</v>
      </c>
      <c r="C94" s="214">
        <v>52509811.560000002</v>
      </c>
      <c r="D94" s="45"/>
      <c r="E94" s="45"/>
      <c r="K94" s="151"/>
      <c r="L94" s="151"/>
      <c r="M94" s="151"/>
    </row>
    <row r="95" spans="1:13" s="8" customFormat="1">
      <c r="A95" s="1"/>
      <c r="B95" s="258" t="s">
        <v>91</v>
      </c>
      <c r="C95" s="214">
        <v>27592300.84</v>
      </c>
      <c r="D95" s="45"/>
      <c r="E95" s="45"/>
      <c r="K95" s="151"/>
      <c r="L95" s="151"/>
      <c r="M95" s="151"/>
    </row>
    <row r="96" spans="1:13" s="8" customFormat="1">
      <c r="A96" s="1"/>
      <c r="B96" s="258" t="s">
        <v>92</v>
      </c>
      <c r="C96" s="214">
        <v>17536171.050000001</v>
      </c>
      <c r="D96" s="45"/>
      <c r="E96" s="45"/>
      <c r="K96" s="151"/>
      <c r="L96" s="151"/>
      <c r="M96" s="151"/>
    </row>
    <row r="97" spans="1:13" s="8" customFormat="1">
      <c r="A97" s="1"/>
      <c r="B97" s="258" t="s">
        <v>93</v>
      </c>
      <c r="C97" s="214">
        <v>6537142.75</v>
      </c>
      <c r="D97" s="45"/>
      <c r="E97" s="45"/>
      <c r="K97" s="151"/>
      <c r="L97" s="151"/>
      <c r="M97" s="151"/>
    </row>
    <row r="98" spans="1:13" s="8" customFormat="1">
      <c r="A98" s="1"/>
      <c r="B98" s="258" t="s">
        <v>94</v>
      </c>
      <c r="C98" s="214">
        <v>61909618.329999998</v>
      </c>
      <c r="D98" s="45"/>
      <c r="E98" s="45"/>
      <c r="K98" s="151"/>
      <c r="L98" s="151"/>
      <c r="M98" s="151"/>
    </row>
    <row r="99" spans="1:13" s="8" customFormat="1">
      <c r="A99" s="1"/>
      <c r="B99" s="258" t="s">
        <v>95</v>
      </c>
      <c r="C99" s="214">
        <v>10237260</v>
      </c>
      <c r="D99" s="45"/>
      <c r="E99" s="45"/>
      <c r="K99" s="151"/>
      <c r="L99" s="151"/>
      <c r="M99" s="151"/>
    </row>
    <row r="100" spans="1:13" s="8" customFormat="1">
      <c r="A100" s="1"/>
      <c r="B100" s="258" t="s">
        <v>96</v>
      </c>
      <c r="C100" s="214">
        <v>15098127.67</v>
      </c>
      <c r="D100" s="45"/>
      <c r="E100" s="45"/>
      <c r="K100" s="151"/>
      <c r="L100" s="151"/>
      <c r="M100" s="151"/>
    </row>
    <row r="101" spans="1:13" s="8" customFormat="1">
      <c r="A101" s="1"/>
      <c r="B101" s="258" t="s">
        <v>97</v>
      </c>
      <c r="C101" s="214">
        <v>43593663.68</v>
      </c>
      <c r="D101" s="45"/>
      <c r="E101" s="45"/>
      <c r="K101" s="151"/>
      <c r="L101" s="151"/>
      <c r="M101" s="151"/>
    </row>
    <row r="102" spans="1:13" s="8" customFormat="1">
      <c r="A102" s="1"/>
      <c r="B102" s="198"/>
      <c r="C102" s="50"/>
      <c r="D102" s="45"/>
      <c r="E102" s="45"/>
      <c r="K102" s="151"/>
      <c r="L102" s="151"/>
      <c r="M102" s="151"/>
    </row>
    <row r="103" spans="1:13" s="8" customFormat="1">
      <c r="A103" s="1"/>
      <c r="B103" s="196"/>
      <c r="C103" s="45"/>
      <c r="D103" s="45"/>
      <c r="E103" s="45"/>
      <c r="K103" s="151"/>
      <c r="L103" s="151"/>
      <c r="M103" s="151"/>
    </row>
    <row r="104" spans="1:13" s="8" customFormat="1">
      <c r="A104" s="1"/>
      <c r="B104" s="370" t="s">
        <v>98</v>
      </c>
      <c r="C104" s="371"/>
      <c r="D104" s="371"/>
      <c r="E104" s="371"/>
      <c r="K104" s="151"/>
      <c r="L104" s="151"/>
      <c r="M104" s="151"/>
    </row>
    <row r="105" spans="1:13" s="8" customFormat="1">
      <c r="A105" s="1"/>
      <c r="B105" s="190" t="s">
        <v>2</v>
      </c>
      <c r="C105" s="190" t="s">
        <v>89</v>
      </c>
      <c r="D105" s="45"/>
      <c r="E105" s="45"/>
      <c r="K105" s="151"/>
      <c r="L105" s="151"/>
      <c r="M105" s="151"/>
    </row>
    <row r="106" spans="1:13" s="8" customFormat="1">
      <c r="A106" s="1"/>
      <c r="B106" s="388" t="s">
        <v>1676</v>
      </c>
      <c r="C106" s="388"/>
      <c r="D106" s="197"/>
      <c r="E106" s="45"/>
      <c r="K106" s="151"/>
      <c r="L106" s="151"/>
      <c r="M106" s="151"/>
    </row>
    <row r="107" spans="1:13" s="8" customFormat="1">
      <c r="A107" s="1"/>
      <c r="B107" s="258" t="s">
        <v>1677</v>
      </c>
      <c r="C107" s="5">
        <f>SUM(C108:C114)</f>
        <v>209920000</v>
      </c>
      <c r="D107" s="45"/>
      <c r="E107" s="45"/>
      <c r="K107" s="151"/>
      <c r="L107" s="151"/>
      <c r="M107" s="151"/>
    </row>
    <row r="108" spans="1:13" s="8" customFormat="1">
      <c r="A108" s="1"/>
      <c r="B108" s="258" t="s">
        <v>99</v>
      </c>
      <c r="C108" s="214">
        <v>110570000</v>
      </c>
      <c r="D108" s="45"/>
      <c r="E108" s="45"/>
      <c r="K108" s="151"/>
      <c r="L108" s="151"/>
      <c r="M108" s="151"/>
    </row>
    <row r="109" spans="1:13" s="8" customFormat="1">
      <c r="A109" s="1"/>
      <c r="B109" s="258" t="s">
        <v>1678</v>
      </c>
      <c r="C109" s="214">
        <v>850000</v>
      </c>
      <c r="D109" s="45"/>
      <c r="E109" s="45"/>
      <c r="K109" s="151"/>
      <c r="L109" s="151"/>
      <c r="M109" s="151"/>
    </row>
    <row r="110" spans="1:13" s="8" customFormat="1">
      <c r="A110" s="1"/>
      <c r="B110" s="258" t="s">
        <v>103</v>
      </c>
      <c r="C110" s="214">
        <v>4000000</v>
      </c>
      <c r="D110" s="45"/>
      <c r="E110" s="45"/>
      <c r="K110" s="151"/>
      <c r="L110" s="151"/>
      <c r="M110" s="151"/>
    </row>
    <row r="111" spans="1:13" s="8" customFormat="1">
      <c r="A111" s="1"/>
      <c r="B111" s="258" t="s">
        <v>101</v>
      </c>
      <c r="C111" s="214">
        <v>39000000</v>
      </c>
      <c r="D111" s="45"/>
      <c r="E111" s="45"/>
      <c r="K111" s="151"/>
      <c r="L111" s="151"/>
      <c r="M111" s="151"/>
    </row>
    <row r="112" spans="1:13" s="8" customFormat="1">
      <c r="A112" s="1"/>
      <c r="B112" s="258" t="s">
        <v>100</v>
      </c>
      <c r="C112" s="214">
        <v>12000000</v>
      </c>
      <c r="D112" s="45"/>
      <c r="E112" s="45"/>
      <c r="K112" s="151"/>
      <c r="L112" s="151"/>
      <c r="M112" s="151"/>
    </row>
    <row r="113" spans="1:13" s="8" customFormat="1">
      <c r="A113" s="1"/>
      <c r="B113" s="258" t="s">
        <v>102</v>
      </c>
      <c r="C113" s="214">
        <v>1050000</v>
      </c>
      <c r="D113" s="45"/>
      <c r="E113" s="45"/>
      <c r="K113" s="151"/>
      <c r="L113" s="151"/>
      <c r="M113" s="151"/>
    </row>
    <row r="114" spans="1:13" s="8" customFormat="1">
      <c r="A114" s="1"/>
      <c r="B114" s="258" t="s">
        <v>104</v>
      </c>
      <c r="C114" s="214">
        <v>42450000</v>
      </c>
      <c r="D114" s="45"/>
      <c r="E114" s="45"/>
      <c r="K114" s="151"/>
      <c r="L114" s="151"/>
      <c r="M114" s="151"/>
    </row>
    <row r="115" spans="1:13" s="8" customFormat="1">
      <c r="A115" s="1"/>
      <c r="B115" s="196"/>
      <c r="C115" s="45"/>
      <c r="D115" s="45"/>
      <c r="E115" s="45"/>
      <c r="K115" s="151"/>
      <c r="L115" s="151"/>
      <c r="M115" s="151"/>
    </row>
    <row r="116" spans="1:13" s="8" customFormat="1">
      <c r="A116" s="1"/>
      <c r="B116" s="370" t="s">
        <v>105</v>
      </c>
      <c r="C116" s="371"/>
      <c r="D116" s="371"/>
      <c r="E116" s="371"/>
      <c r="K116" s="151"/>
      <c r="L116" s="151"/>
      <c r="M116" s="151"/>
    </row>
    <row r="117" spans="1:13" s="8" customFormat="1">
      <c r="A117" s="1"/>
      <c r="B117" s="190" t="s">
        <v>2</v>
      </c>
      <c r="C117" s="190" t="s">
        <v>89</v>
      </c>
      <c r="D117" s="45"/>
      <c r="E117" s="45"/>
      <c r="K117" s="151"/>
      <c r="L117" s="151"/>
      <c r="M117" s="151"/>
    </row>
    <row r="118" spans="1:13" s="8" customFormat="1">
      <c r="A118" s="1"/>
      <c r="B118" s="178" t="s">
        <v>1679</v>
      </c>
      <c r="C118" s="214">
        <v>3235000</v>
      </c>
      <c r="D118" s="45"/>
      <c r="E118" s="45"/>
      <c r="K118" s="151"/>
      <c r="L118" s="151"/>
      <c r="M118" s="151"/>
    </row>
    <row r="119" spans="1:13" s="8" customFormat="1">
      <c r="A119" s="1"/>
      <c r="B119" s="178" t="s">
        <v>1680</v>
      </c>
      <c r="C119" s="214">
        <v>5458182.8200000003</v>
      </c>
      <c r="D119" s="45"/>
      <c r="E119" s="45"/>
      <c r="K119" s="151"/>
      <c r="L119" s="151"/>
      <c r="M119" s="151"/>
    </row>
    <row r="120" spans="1:13" s="8" customFormat="1">
      <c r="A120" s="1"/>
      <c r="B120" s="178" t="s">
        <v>1681</v>
      </c>
      <c r="C120" s="214">
        <v>31500600</v>
      </c>
      <c r="D120" s="45"/>
      <c r="E120" s="45"/>
      <c r="K120" s="151"/>
      <c r="L120" s="151"/>
      <c r="M120" s="151"/>
    </row>
    <row r="121" spans="1:13" s="8" customFormat="1">
      <c r="A121" s="1"/>
      <c r="B121" s="178" t="s">
        <v>1682</v>
      </c>
      <c r="C121" s="214">
        <v>12828580</v>
      </c>
      <c r="D121" s="45"/>
      <c r="E121" s="45"/>
      <c r="K121" s="151"/>
      <c r="L121" s="151"/>
      <c r="M121" s="151"/>
    </row>
    <row r="122" spans="1:13" s="8" customFormat="1">
      <c r="A122" s="1"/>
      <c r="B122" s="199" t="s">
        <v>1575</v>
      </c>
      <c r="C122" s="5">
        <f>SUM(C118:C121)</f>
        <v>53022362.82</v>
      </c>
      <c r="D122" s="45"/>
      <c r="E122" s="45"/>
      <c r="K122" s="151"/>
      <c r="L122" s="151"/>
      <c r="M122" s="151"/>
    </row>
    <row r="123" spans="1:13" s="8" customFormat="1">
      <c r="A123" s="1"/>
      <c r="B123" s="200"/>
      <c r="C123" s="120"/>
      <c r="D123" s="45"/>
      <c r="E123" s="45"/>
      <c r="K123" s="151"/>
      <c r="L123" s="151"/>
      <c r="M123" s="151"/>
    </row>
    <row r="124" spans="1:13" s="8" customFormat="1">
      <c r="A124" s="1"/>
      <c r="B124" s="370" t="s">
        <v>106</v>
      </c>
      <c r="C124" s="371"/>
      <c r="D124" s="371"/>
      <c r="E124" s="371"/>
      <c r="I124" s="151"/>
    </row>
    <row r="125" spans="1:13" s="8" customFormat="1">
      <c r="A125" s="1"/>
      <c r="B125" s="190" t="s">
        <v>2</v>
      </c>
      <c r="C125" s="201" t="s">
        <v>107</v>
      </c>
      <c r="D125" s="45"/>
      <c r="E125" s="45"/>
      <c r="I125" s="151"/>
    </row>
    <row r="126" spans="1:13" s="8" customFormat="1">
      <c r="A126" s="1"/>
      <c r="B126" s="27" t="s">
        <v>153</v>
      </c>
      <c r="C126" s="214">
        <v>5430000</v>
      </c>
      <c r="D126" s="45"/>
      <c r="E126" s="45"/>
      <c r="I126" s="151"/>
    </row>
    <row r="127" spans="1:13" s="8" customFormat="1">
      <c r="A127" s="1"/>
      <c r="B127" s="262" t="s">
        <v>1683</v>
      </c>
      <c r="C127" s="214">
        <v>12056194.25</v>
      </c>
      <c r="D127" s="45"/>
      <c r="E127" s="45"/>
      <c r="I127" s="151"/>
    </row>
    <row r="128" spans="1:13" s="8" customFormat="1">
      <c r="A128" s="1"/>
      <c r="B128" s="263" t="s">
        <v>1355</v>
      </c>
      <c r="C128" s="214">
        <v>1513101.68</v>
      </c>
      <c r="D128" s="45"/>
      <c r="E128" s="45"/>
      <c r="I128" s="151"/>
    </row>
    <row r="129" spans="1:13" s="8" customFormat="1">
      <c r="A129" s="1"/>
      <c r="B129" s="263" t="s">
        <v>1684</v>
      </c>
      <c r="C129" s="214">
        <v>692461.63</v>
      </c>
      <c r="D129" s="45"/>
      <c r="E129" s="45"/>
      <c r="I129" s="151"/>
    </row>
    <row r="130" spans="1:13" s="8" customFormat="1">
      <c r="A130" s="1"/>
      <c r="B130" s="263" t="s">
        <v>1685</v>
      </c>
      <c r="C130" s="214">
        <v>75485.929999999993</v>
      </c>
      <c r="D130" s="45"/>
      <c r="E130" s="45"/>
      <c r="I130" s="151"/>
    </row>
    <row r="131" spans="1:13" s="8" customFormat="1">
      <c r="A131" s="1"/>
      <c r="B131" s="263" t="s">
        <v>87</v>
      </c>
      <c r="C131" s="215">
        <v>0</v>
      </c>
      <c r="D131" s="45"/>
      <c r="E131" s="45"/>
      <c r="I131" s="151"/>
    </row>
    <row r="132" spans="1:13" s="8" customFormat="1">
      <c r="A132" s="1"/>
      <c r="B132" s="263" t="s">
        <v>1686</v>
      </c>
      <c r="C132" s="158">
        <v>1221519.45</v>
      </c>
      <c r="D132" s="45"/>
      <c r="E132" s="45"/>
      <c r="I132" s="151"/>
    </row>
    <row r="133" spans="1:13" s="8" customFormat="1">
      <c r="A133" s="1"/>
      <c r="B133" s="202" t="s">
        <v>1576</v>
      </c>
      <c r="C133" s="203">
        <f>SUM(C126:C132)</f>
        <v>20988762.939999998</v>
      </c>
      <c r="D133" s="45"/>
      <c r="E133" s="45"/>
      <c r="I133" s="151"/>
    </row>
    <row r="134" spans="1:13" s="8" customFormat="1">
      <c r="A134" s="1"/>
      <c r="B134" s="7"/>
      <c r="C134" s="1"/>
      <c r="D134" s="1"/>
      <c r="E134" s="1"/>
      <c r="K134" s="151"/>
      <c r="L134" s="151"/>
      <c r="M134" s="151"/>
    </row>
    <row r="135" spans="1:13" s="8" customFormat="1">
      <c r="A135" s="1"/>
      <c r="B135" s="7"/>
      <c r="C135" s="1"/>
      <c r="D135" s="1"/>
      <c r="E135" s="1"/>
      <c r="K135" s="151"/>
      <c r="L135" s="151"/>
      <c r="M135" s="151"/>
    </row>
    <row r="136" spans="1:13" s="8" customFormat="1">
      <c r="A136" s="1"/>
      <c r="B136" s="7"/>
      <c r="C136" s="1"/>
      <c r="D136" s="1"/>
      <c r="E136" s="1"/>
      <c r="K136" s="151"/>
      <c r="L136" s="151"/>
      <c r="M136" s="151"/>
    </row>
    <row r="137" spans="1:13" s="8" customFormat="1">
      <c r="K137" s="151"/>
      <c r="L137" s="151"/>
      <c r="M137" s="151"/>
    </row>
    <row r="138" spans="1:13" s="8" customFormat="1">
      <c r="K138" s="151"/>
      <c r="L138" s="151"/>
      <c r="M138" s="151"/>
    </row>
    <row r="139" spans="1:13" s="8" customFormat="1">
      <c r="K139" s="151"/>
      <c r="L139" s="151"/>
      <c r="M139" s="151"/>
    </row>
    <row r="140" spans="1:13" s="8" customFormat="1">
      <c r="K140" s="151"/>
      <c r="L140" s="151"/>
      <c r="M140" s="151"/>
    </row>
    <row r="141" spans="1:13" s="8" customFormat="1">
      <c r="K141" s="151"/>
      <c r="L141" s="151"/>
      <c r="M141" s="151"/>
    </row>
    <row r="142" spans="1:13" s="8" customFormat="1">
      <c r="K142" s="151"/>
      <c r="L142" s="151"/>
      <c r="M142" s="151"/>
    </row>
    <row r="143" spans="1:13" s="8" customFormat="1">
      <c r="K143" s="151"/>
      <c r="L143" s="151"/>
      <c r="M143" s="151"/>
    </row>
    <row r="144" spans="1:13" s="8" customFormat="1">
      <c r="K144" s="151"/>
      <c r="L144" s="151"/>
      <c r="M144" s="151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9685039370078741" right="0.27559055118110237" top="0.42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ColWidth="9" defaultRowHeight="12.75"/>
  <cols>
    <col min="1" max="1" width="8.625" style="1" bestFit="1" customWidth="1"/>
    <col min="2" max="2" width="42.75" style="1" customWidth="1"/>
    <col min="3" max="3" width="23.125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8" customWidth="1"/>
    <col min="8" max="8" width="7.5" style="1" bestFit="1" customWidth="1"/>
    <col min="9" max="9" width="16" style="1" customWidth="1"/>
    <col min="10" max="10" width="16.375" style="1" customWidth="1"/>
    <col min="11" max="11" width="17.125" style="45" bestFit="1" customWidth="1"/>
    <col min="12" max="12" width="17.375" style="45" customWidth="1"/>
    <col min="13" max="13" width="15" style="45" customWidth="1"/>
    <col min="14" max="16384" width="9" style="1"/>
  </cols>
  <sheetData>
    <row r="1" spans="1:13" ht="12.75" customHeight="1">
      <c r="B1" s="372" t="s">
        <v>134</v>
      </c>
      <c r="C1" s="372"/>
      <c r="D1" s="372"/>
      <c r="E1" s="372"/>
      <c r="F1" s="8" t="s">
        <v>1799</v>
      </c>
      <c r="G1" s="8" t="s">
        <v>155</v>
      </c>
      <c r="I1" s="117"/>
    </row>
    <row r="2" spans="1:13">
      <c r="B2" s="372" t="s">
        <v>113</v>
      </c>
      <c r="C2" s="372"/>
      <c r="D2" s="372"/>
      <c r="E2" s="372"/>
      <c r="F2" s="8" t="s">
        <v>1800</v>
      </c>
      <c r="G2" s="8" t="s">
        <v>170</v>
      </c>
      <c r="I2" s="98" t="s">
        <v>162</v>
      </c>
    </row>
    <row r="3" spans="1:13" ht="12.75" customHeight="1">
      <c r="B3" s="372" t="s">
        <v>1812</v>
      </c>
      <c r="C3" s="372"/>
      <c r="D3" s="372"/>
      <c r="E3" s="372"/>
      <c r="F3" s="8" t="s">
        <v>1801</v>
      </c>
      <c r="G3" s="8" t="s">
        <v>1659</v>
      </c>
    </row>
    <row r="4" spans="1:13">
      <c r="B4" s="372"/>
      <c r="C4" s="372"/>
      <c r="D4" s="372"/>
      <c r="F4" s="8" t="s">
        <v>1802</v>
      </c>
      <c r="G4" s="8" t="s">
        <v>1821</v>
      </c>
    </row>
    <row r="5" spans="1:13" ht="12.75" customHeight="1">
      <c r="B5" s="373" t="s">
        <v>1666</v>
      </c>
      <c r="C5" s="373"/>
      <c r="D5" s="373"/>
      <c r="E5" s="373"/>
    </row>
    <row r="6" spans="1:13" s="14" customFormat="1">
      <c r="A6" s="10" t="s">
        <v>116</v>
      </c>
      <c r="B6" s="391" t="s">
        <v>2</v>
      </c>
      <c r="C6" s="185" t="s">
        <v>1667</v>
      </c>
      <c r="D6" s="11" t="s">
        <v>1668</v>
      </c>
      <c r="E6" s="179" t="s">
        <v>117</v>
      </c>
      <c r="F6" s="383" t="s">
        <v>1581</v>
      </c>
      <c r="G6" s="384"/>
      <c r="H6" s="180" t="s">
        <v>118</v>
      </c>
      <c r="I6" s="12" t="s">
        <v>119</v>
      </c>
      <c r="J6" s="13" t="s">
        <v>120</v>
      </c>
      <c r="K6" s="152" t="s">
        <v>117</v>
      </c>
      <c r="L6" s="153" t="s">
        <v>121</v>
      </c>
      <c r="M6" s="153" t="s">
        <v>121</v>
      </c>
    </row>
    <row r="7" spans="1:13" s="14" customFormat="1">
      <c r="A7" s="15" t="s">
        <v>2</v>
      </c>
      <c r="B7" s="392"/>
      <c r="C7" s="186" t="s">
        <v>3</v>
      </c>
      <c r="D7" s="16" t="s">
        <v>4</v>
      </c>
      <c r="E7" s="17" t="s">
        <v>1669</v>
      </c>
      <c r="F7" s="385" t="s">
        <v>155</v>
      </c>
      <c r="G7" s="386"/>
      <c r="H7" s="182" t="s">
        <v>122</v>
      </c>
      <c r="I7" s="18" t="s">
        <v>1813</v>
      </c>
      <c r="J7" s="19" t="s">
        <v>1814</v>
      </c>
      <c r="K7" s="154" t="s">
        <v>120</v>
      </c>
      <c r="L7" s="155" t="s">
        <v>123</v>
      </c>
      <c r="M7" s="155" t="s">
        <v>124</v>
      </c>
    </row>
    <row r="8" spans="1:13" s="14" customFormat="1">
      <c r="A8" s="15"/>
      <c r="B8" s="392"/>
      <c r="C8" s="187" t="s">
        <v>1670</v>
      </c>
      <c r="D8" s="118" t="s">
        <v>1770</v>
      </c>
      <c r="E8" s="181" t="s">
        <v>1671</v>
      </c>
      <c r="F8" s="67" t="s">
        <v>146</v>
      </c>
      <c r="G8" s="67" t="s">
        <v>145</v>
      </c>
      <c r="H8" s="182">
        <v>2563</v>
      </c>
      <c r="I8" s="20"/>
      <c r="J8" s="19"/>
      <c r="K8" s="154"/>
      <c r="L8" s="155" t="s">
        <v>125</v>
      </c>
      <c r="M8" s="155" t="s">
        <v>125</v>
      </c>
    </row>
    <row r="9" spans="1:13" s="14" customFormat="1">
      <c r="A9" s="21"/>
      <c r="B9" s="393"/>
      <c r="C9" s="22" t="s">
        <v>126</v>
      </c>
      <c r="D9" s="22" t="s">
        <v>127</v>
      </c>
      <c r="E9" s="24" t="s">
        <v>128</v>
      </c>
      <c r="F9" s="46" t="s">
        <v>147</v>
      </c>
      <c r="G9" s="46" t="s">
        <v>147</v>
      </c>
      <c r="H9" s="23"/>
      <c r="I9" s="24" t="s">
        <v>129</v>
      </c>
      <c r="J9" s="25" t="s">
        <v>130</v>
      </c>
      <c r="K9" s="156" t="s">
        <v>131</v>
      </c>
      <c r="L9" s="157" t="s">
        <v>132</v>
      </c>
      <c r="M9" s="157" t="s">
        <v>133</v>
      </c>
    </row>
    <row r="10" spans="1:13">
      <c r="A10" s="377" t="s">
        <v>5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9"/>
    </row>
    <row r="11" spans="1:13">
      <c r="A11" s="2" t="s">
        <v>6</v>
      </c>
      <c r="B11" s="82" t="s">
        <v>7</v>
      </c>
      <c r="C11" s="3">
        <v>57091795.110000014</v>
      </c>
      <c r="D11" s="3">
        <v>60536424.450000003</v>
      </c>
      <c r="E11" s="26">
        <f>D11-C11</f>
        <v>3444629.3399999887</v>
      </c>
      <c r="F11" s="26">
        <v>55090367.928141743</v>
      </c>
      <c r="G11" s="347">
        <v>13004130.880836744</v>
      </c>
      <c r="H11" s="47">
        <v>1</v>
      </c>
      <c r="I11" s="350">
        <f>(D11/12)*11</f>
        <v>55491722.412500009</v>
      </c>
      <c r="J11" s="27">
        <f>'ผลการดำเนินงาน Planfin 63'!I6</f>
        <v>52994820.43999999</v>
      </c>
      <c r="K11" s="158">
        <f>J11-I11</f>
        <v>-2496901.9725000188</v>
      </c>
      <c r="L11" s="158">
        <f>(J11*100)/I11-100</f>
        <v>-4.4995935680986747</v>
      </c>
      <c r="M11" s="158">
        <f>(J11*100)/D11</f>
        <v>87.542039229242889</v>
      </c>
    </row>
    <row r="12" spans="1:13">
      <c r="A12" s="2" t="s">
        <v>8</v>
      </c>
      <c r="B12" s="82" t="s">
        <v>9</v>
      </c>
      <c r="C12" s="3">
        <v>343550</v>
      </c>
      <c r="D12" s="3">
        <v>400000</v>
      </c>
      <c r="E12" s="26">
        <f t="shared" ref="E12:E22" si="0">D12-C12</f>
        <v>56450</v>
      </c>
      <c r="F12" s="26">
        <v>196218.66165289254</v>
      </c>
      <c r="G12" s="347">
        <v>139955.19459213293</v>
      </c>
      <c r="H12" s="47">
        <v>3</v>
      </c>
      <c r="I12" s="350">
        <f t="shared" ref="I12:I22" si="1">(D12/12)*11</f>
        <v>366666.66666666669</v>
      </c>
      <c r="J12" s="27">
        <f>'ผลการดำเนินงาน Planfin 63'!I7</f>
        <v>298250</v>
      </c>
      <c r="K12" s="158">
        <f>J12-I12</f>
        <v>-68416.666666666686</v>
      </c>
      <c r="L12" s="158">
        <f t="shared" ref="L12:L22" si="2">(J12*100)/I12-100</f>
        <v>-18.659090909090907</v>
      </c>
      <c r="M12" s="158">
        <f t="shared" ref="M12:M23" si="3">(J12*100)/D12</f>
        <v>74.5625</v>
      </c>
    </row>
    <row r="13" spans="1:13">
      <c r="A13" s="2" t="s">
        <v>10</v>
      </c>
      <c r="B13" s="82" t="s">
        <v>11</v>
      </c>
      <c r="C13" s="3">
        <v>18746</v>
      </c>
      <c r="D13" s="3">
        <v>25000</v>
      </c>
      <c r="E13" s="26">
        <f t="shared" si="0"/>
        <v>6254</v>
      </c>
      <c r="F13" s="26">
        <v>94117.599297520632</v>
      </c>
      <c r="G13" s="347">
        <v>162181.87026989844</v>
      </c>
      <c r="H13" s="47">
        <v>0</v>
      </c>
      <c r="I13" s="350">
        <f t="shared" si="1"/>
        <v>22916.666666666668</v>
      </c>
      <c r="J13" s="27">
        <f>'ผลการดำเนินงาน Planfin 63'!I8</f>
        <v>18618.010000000002</v>
      </c>
      <c r="K13" s="158">
        <f t="shared" ref="K13:K23" si="4">J13-I13</f>
        <v>-4298.6566666666658</v>
      </c>
      <c r="L13" s="158">
        <f t="shared" si="2"/>
        <v>-18.757774545454538</v>
      </c>
      <c r="M13" s="158">
        <f t="shared" si="3"/>
        <v>74.472040000000007</v>
      </c>
    </row>
    <row r="14" spans="1:13">
      <c r="A14" s="2" t="s">
        <v>12</v>
      </c>
      <c r="B14" s="82" t="s">
        <v>13</v>
      </c>
      <c r="C14" s="3">
        <v>516348.57000000007</v>
      </c>
      <c r="D14" s="3">
        <v>615000</v>
      </c>
      <c r="E14" s="26">
        <f t="shared" si="0"/>
        <v>98651.429999999935</v>
      </c>
      <c r="F14" s="26">
        <v>1211650.9209917358</v>
      </c>
      <c r="G14" s="347">
        <v>944753.05947997363</v>
      </c>
      <c r="H14" s="47">
        <v>0</v>
      </c>
      <c r="I14" s="350">
        <f t="shared" si="1"/>
        <v>563750</v>
      </c>
      <c r="J14" s="27">
        <f>'ผลการดำเนินงาน Planfin 63'!I9</f>
        <v>542420.43999999994</v>
      </c>
      <c r="K14" s="158">
        <f t="shared" si="4"/>
        <v>-21329.560000000056</v>
      </c>
      <c r="L14" s="158">
        <f t="shared" si="2"/>
        <v>-3.7835139689578909</v>
      </c>
      <c r="M14" s="158">
        <f t="shared" si="3"/>
        <v>88.198445528455267</v>
      </c>
    </row>
    <row r="15" spans="1:13">
      <c r="A15" s="2" t="s">
        <v>14</v>
      </c>
      <c r="B15" s="82" t="s">
        <v>15</v>
      </c>
      <c r="C15" s="3">
        <v>2771721.96</v>
      </c>
      <c r="D15" s="3">
        <v>2917000</v>
      </c>
      <c r="E15" s="26">
        <f t="shared" si="0"/>
        <v>145278.04000000004</v>
      </c>
      <c r="F15" s="26">
        <v>7801530.9207438007</v>
      </c>
      <c r="G15" s="347">
        <v>5883725.1744828187</v>
      </c>
      <c r="H15" s="47">
        <v>0</v>
      </c>
      <c r="I15" s="350">
        <f t="shared" si="1"/>
        <v>2673916.666666667</v>
      </c>
      <c r="J15" s="27">
        <f>'ผลการดำเนินงาน Planfin 63'!I10</f>
        <v>2394498.9699999997</v>
      </c>
      <c r="K15" s="158">
        <f t="shared" si="4"/>
        <v>-279417.69666666724</v>
      </c>
      <c r="L15" s="158">
        <f t="shared" si="2"/>
        <v>-10.449753358057805</v>
      </c>
      <c r="M15" s="158">
        <f t="shared" si="3"/>
        <v>82.087726088447027</v>
      </c>
    </row>
    <row r="16" spans="1:13">
      <c r="A16" s="2" t="s">
        <v>16</v>
      </c>
      <c r="B16" s="82" t="s">
        <v>17</v>
      </c>
      <c r="C16" s="3">
        <v>1493925.36</v>
      </c>
      <c r="D16" s="3">
        <v>1500000</v>
      </c>
      <c r="E16" s="26">
        <f t="shared" si="0"/>
        <v>6074.6399999998976</v>
      </c>
      <c r="F16" s="26">
        <v>2389926.2218181817</v>
      </c>
      <c r="G16" s="347">
        <v>2395607.798115537</v>
      </c>
      <c r="H16" s="47">
        <v>0</v>
      </c>
      <c r="I16" s="350">
        <f t="shared" si="1"/>
        <v>1375000</v>
      </c>
      <c r="J16" s="27">
        <f>'ผลการดำเนินงาน Planfin 63'!I11</f>
        <v>1168262.93</v>
      </c>
      <c r="K16" s="158">
        <f t="shared" si="4"/>
        <v>-206737.07000000007</v>
      </c>
      <c r="L16" s="158">
        <f t="shared" si="2"/>
        <v>-15.035423272727272</v>
      </c>
      <c r="M16" s="158">
        <f t="shared" si="3"/>
        <v>77.884195333333338</v>
      </c>
    </row>
    <row r="17" spans="1:13">
      <c r="A17" s="2" t="s">
        <v>18</v>
      </c>
      <c r="B17" s="82" t="s">
        <v>19</v>
      </c>
      <c r="C17" s="3">
        <v>1122101</v>
      </c>
      <c r="D17" s="3">
        <v>1300000</v>
      </c>
      <c r="E17" s="26">
        <f t="shared" si="0"/>
        <v>177899</v>
      </c>
      <c r="F17" s="26">
        <v>541630.08743801666</v>
      </c>
      <c r="G17" s="347">
        <v>1113578.4599029464</v>
      </c>
      <c r="H17" s="47">
        <v>1</v>
      </c>
      <c r="I17" s="350">
        <f t="shared" si="1"/>
        <v>1191666.6666666665</v>
      </c>
      <c r="J17" s="27">
        <f>'ผลการดำเนินงาน Planfin 63'!I12</f>
        <v>552871.25</v>
      </c>
      <c r="K17" s="158">
        <f t="shared" si="4"/>
        <v>-638795.41666666651</v>
      </c>
      <c r="L17" s="158">
        <f t="shared" si="2"/>
        <v>-53.605209790209784</v>
      </c>
      <c r="M17" s="158">
        <f t="shared" si="3"/>
        <v>42.528557692307693</v>
      </c>
    </row>
    <row r="18" spans="1:13">
      <c r="A18" s="2" t="s">
        <v>20</v>
      </c>
      <c r="B18" s="82" t="s">
        <v>21</v>
      </c>
      <c r="C18" s="3">
        <v>3486605.55</v>
      </c>
      <c r="D18" s="3">
        <v>3820000</v>
      </c>
      <c r="E18" s="26">
        <f t="shared" si="0"/>
        <v>333394.45000000019</v>
      </c>
      <c r="F18" s="26">
        <v>6982763.8549999977</v>
      </c>
      <c r="G18" s="347">
        <v>6067372.420841462</v>
      </c>
      <c r="H18" s="47">
        <v>0</v>
      </c>
      <c r="I18" s="350">
        <f t="shared" si="1"/>
        <v>3501666.6666666665</v>
      </c>
      <c r="J18" s="27">
        <f>'ผลการดำเนินงาน Planfin 63'!I13</f>
        <v>3263571.47</v>
      </c>
      <c r="K18" s="158">
        <f t="shared" si="4"/>
        <v>-238095.19666666631</v>
      </c>
      <c r="L18" s="158">
        <f t="shared" si="2"/>
        <v>-6.7994820561637255</v>
      </c>
      <c r="M18" s="158">
        <f t="shared" si="3"/>
        <v>85.43380811518324</v>
      </c>
    </row>
    <row r="19" spans="1:13">
      <c r="A19" s="2" t="s">
        <v>22</v>
      </c>
      <c r="B19" s="82" t="s">
        <v>23</v>
      </c>
      <c r="C19" s="3">
        <v>28887428.399999999</v>
      </c>
      <c r="D19" s="3">
        <v>29858400</v>
      </c>
      <c r="E19" s="26">
        <f t="shared" si="0"/>
        <v>970971.60000000149</v>
      </c>
      <c r="F19" s="26">
        <v>39812919.739008263</v>
      </c>
      <c r="G19" s="347">
        <v>10642063.545296295</v>
      </c>
      <c r="H19" s="47">
        <v>0</v>
      </c>
      <c r="I19" s="350">
        <f t="shared" si="1"/>
        <v>27370200</v>
      </c>
      <c r="J19" s="27">
        <f>'ผลการดำเนินงาน Planfin 63'!I14</f>
        <v>26752853.329999998</v>
      </c>
      <c r="K19" s="158">
        <f t="shared" si="4"/>
        <v>-617346.67000000179</v>
      </c>
      <c r="L19" s="158">
        <f t="shared" si="2"/>
        <v>-2.2555431454647703</v>
      </c>
      <c r="M19" s="158">
        <f t="shared" si="3"/>
        <v>89.599085449990625</v>
      </c>
    </row>
    <row r="20" spans="1:13">
      <c r="A20" s="2" t="s">
        <v>24</v>
      </c>
      <c r="B20" s="82" t="s">
        <v>25</v>
      </c>
      <c r="C20" s="3">
        <v>6523258.1699999999</v>
      </c>
      <c r="D20" s="3">
        <v>6440000</v>
      </c>
      <c r="E20" s="26">
        <f t="shared" si="0"/>
        <v>-83258.169999999925</v>
      </c>
      <c r="F20" s="26">
        <v>8899687.4920413215</v>
      </c>
      <c r="G20" s="347">
        <v>3858190.5818685293</v>
      </c>
      <c r="H20" s="47">
        <v>0</v>
      </c>
      <c r="I20" s="350">
        <f t="shared" si="1"/>
        <v>5903333.333333333</v>
      </c>
      <c r="J20" s="27">
        <f>'ผลการดำเนินงาน Planfin 63'!I15</f>
        <v>5317283</v>
      </c>
      <c r="K20" s="158">
        <f t="shared" si="4"/>
        <v>-586050.33333333302</v>
      </c>
      <c r="L20" s="158">
        <f t="shared" si="2"/>
        <v>-9.9274477696216792</v>
      </c>
      <c r="M20" s="158">
        <f t="shared" si="3"/>
        <v>82.566506211180126</v>
      </c>
    </row>
    <row r="21" spans="1:13" s="8" customFormat="1">
      <c r="A21" s="174" t="s">
        <v>1652</v>
      </c>
      <c r="B21" s="175" t="s">
        <v>1653</v>
      </c>
      <c r="C21" s="3">
        <v>0</v>
      </c>
      <c r="D21" s="3">
        <v>0</v>
      </c>
      <c r="E21" s="26">
        <f t="shared" si="0"/>
        <v>0</v>
      </c>
      <c r="F21" s="26">
        <v>428128.76666666666</v>
      </c>
      <c r="G21" s="347">
        <v>414400.81515905185</v>
      </c>
      <c r="H21" s="47">
        <v>0</v>
      </c>
      <c r="I21" s="350">
        <f t="shared" si="1"/>
        <v>0</v>
      </c>
      <c r="J21" s="27">
        <f>'ผลการดำเนินงาน Planfin 63'!I16</f>
        <v>0</v>
      </c>
      <c r="K21" s="158">
        <f t="shared" si="4"/>
        <v>0</v>
      </c>
      <c r="L21" s="158" t="e">
        <f t="shared" si="2"/>
        <v>#DIV/0!</v>
      </c>
      <c r="M21" s="158" t="e">
        <f t="shared" si="3"/>
        <v>#DIV/0!</v>
      </c>
    </row>
    <row r="22" spans="1:13">
      <c r="A22" s="2" t="s">
        <v>26</v>
      </c>
      <c r="B22" s="82" t="s">
        <v>27</v>
      </c>
      <c r="C22" s="3">
        <v>3742744.84</v>
      </c>
      <c r="D22" s="3">
        <v>2402868.2200000002</v>
      </c>
      <c r="E22" s="26">
        <f t="shared" si="0"/>
        <v>-1339876.6199999996</v>
      </c>
      <c r="F22" s="26">
        <v>4402627.4239669424</v>
      </c>
      <c r="G22" s="347">
        <v>6372211.2642878396</v>
      </c>
      <c r="H22" s="47">
        <v>0</v>
      </c>
      <c r="I22" s="350">
        <f t="shared" si="1"/>
        <v>2202629.2016666667</v>
      </c>
      <c r="J22" s="27">
        <f>'ผลการดำเนินงาน Planfin 63'!I17</f>
        <v>2059868.22</v>
      </c>
      <c r="K22" s="158">
        <f>J22-I22</f>
        <v>-142760.98166666669</v>
      </c>
      <c r="L22" s="158">
        <f t="shared" si="2"/>
        <v>-6.4813896755133982</v>
      </c>
      <c r="M22" s="158">
        <f t="shared" si="3"/>
        <v>85.725392797446034</v>
      </c>
    </row>
    <row r="23" spans="1:13">
      <c r="A23" s="86" t="s">
        <v>28</v>
      </c>
      <c r="B23" s="58" t="s">
        <v>29</v>
      </c>
      <c r="C23" s="5">
        <f>SUM(C11:C22)</f>
        <v>105998224.96000002</v>
      </c>
      <c r="D23" s="5">
        <f>SUM(D11:D22)</f>
        <v>109814692.67</v>
      </c>
      <c r="E23" s="28">
        <f>D23-C23</f>
        <v>3816467.7099999785</v>
      </c>
      <c r="F23" s="28">
        <v>127851569.61676708</v>
      </c>
      <c r="G23" s="348">
        <v>50998171.065133229</v>
      </c>
      <c r="H23" s="48">
        <v>0</v>
      </c>
      <c r="I23" s="5">
        <f>SUM(I11:I22)</f>
        <v>100663468.28083333</v>
      </c>
      <c r="J23" s="31">
        <f>'ผลการดำเนินงาน Planfin 63'!I18</f>
        <v>95363318.059999973</v>
      </c>
      <c r="K23" s="29">
        <f t="shared" si="4"/>
        <v>-5300150.2208333611</v>
      </c>
      <c r="L23" s="29">
        <f>(J23*100)/I23-100</f>
        <v>-5.2652171749604975</v>
      </c>
      <c r="M23" s="29">
        <f t="shared" si="3"/>
        <v>86.840217589619542</v>
      </c>
    </row>
    <row r="24" spans="1:13" s="8" customFormat="1">
      <c r="A24" s="81" t="s">
        <v>1573</v>
      </c>
      <c r="B24" s="76" t="s">
        <v>150</v>
      </c>
      <c r="C24" s="77">
        <f>C23-C22</f>
        <v>102255480.12000002</v>
      </c>
      <c r="D24" s="77">
        <f>D23-D22</f>
        <v>107411824.45</v>
      </c>
      <c r="E24" s="78">
        <f>D24-C24</f>
        <v>5156344.3299999833</v>
      </c>
      <c r="F24" s="78"/>
      <c r="G24" s="349"/>
      <c r="H24" s="79"/>
      <c r="I24" s="77">
        <f>I23-I22</f>
        <v>98460839.079166666</v>
      </c>
      <c r="J24" s="80">
        <f>'ผลการดำเนินงาน Planfin 63'!I19</f>
        <v>93303449.839999974</v>
      </c>
      <c r="K24" s="159">
        <f>J24-I24</f>
        <v>-5157389.2391666919</v>
      </c>
      <c r="L24" s="159">
        <f>(J24*100)/I24-100</f>
        <v>-5.2380106521537186</v>
      </c>
      <c r="M24" s="159">
        <f>(J24*100)/D24</f>
        <v>86.865156902192425</v>
      </c>
    </row>
    <row r="25" spans="1:13">
      <c r="A25" s="218"/>
      <c r="B25" s="219" t="s">
        <v>1754</v>
      </c>
      <c r="C25" s="220">
        <f>C24-C21</f>
        <v>102255480.12000002</v>
      </c>
      <c r="D25" s="220">
        <f>D24-D21</f>
        <v>107411824.45</v>
      </c>
      <c r="E25" s="221">
        <f>D25-C25</f>
        <v>5156344.3299999833</v>
      </c>
      <c r="F25" s="220"/>
      <c r="G25" s="222"/>
      <c r="H25" s="223"/>
      <c r="I25" s="220">
        <f>I24-I21</f>
        <v>98460839.079166666</v>
      </c>
      <c r="J25" s="220">
        <f>J24-J21</f>
        <v>93303449.839999974</v>
      </c>
      <c r="K25" s="220">
        <f>K24-K21</f>
        <v>-5157389.2391666919</v>
      </c>
      <c r="L25" s="224">
        <f>(J25*100)/I25-100</f>
        <v>-5.2380106521537186</v>
      </c>
      <c r="M25" s="224">
        <f>(J25*100)/D25</f>
        <v>86.865156902192425</v>
      </c>
    </row>
    <row r="26" spans="1:13">
      <c r="A26" s="377" t="s">
        <v>30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9"/>
    </row>
    <row r="27" spans="1:13">
      <c r="A27" s="2" t="s">
        <v>31</v>
      </c>
      <c r="B27" s="82" t="s">
        <v>32</v>
      </c>
      <c r="C27" s="3">
        <v>10745186.16</v>
      </c>
      <c r="D27" s="3">
        <v>10400000</v>
      </c>
      <c r="E27" s="26">
        <f t="shared" ref="E27:E42" si="5">D27-C27</f>
        <v>-345186.16000000015</v>
      </c>
      <c r="F27" s="26">
        <v>11512612.321570253</v>
      </c>
      <c r="G27" s="347">
        <v>4297011.5599770034</v>
      </c>
      <c r="H27" s="47">
        <v>0</v>
      </c>
      <c r="I27" s="350">
        <f>(D27/12)*11</f>
        <v>9533333.3333333321</v>
      </c>
      <c r="J27" s="27">
        <f>'ผลการดำเนินงาน Planfin 63'!I21</f>
        <v>10133468.99</v>
      </c>
      <c r="K27" s="158">
        <f t="shared" ref="K27:K41" si="6">J27-I27</f>
        <v>600135.65666666813</v>
      </c>
      <c r="L27" s="158">
        <f t="shared" ref="L27:L43" si="7">(J27*100)/I27-100</f>
        <v>6.2951292657342748</v>
      </c>
      <c r="M27" s="158">
        <f t="shared" ref="M27:M43" si="8">(J27*100)/D27</f>
        <v>97.437201826923072</v>
      </c>
    </row>
    <row r="28" spans="1:13">
      <c r="A28" s="2" t="s">
        <v>33</v>
      </c>
      <c r="B28" s="82" t="s">
        <v>34</v>
      </c>
      <c r="C28" s="3">
        <v>2450527.19</v>
      </c>
      <c r="D28" s="3">
        <v>2300000</v>
      </c>
      <c r="E28" s="26">
        <f t="shared" si="5"/>
        <v>-150527.18999999994</v>
      </c>
      <c r="F28" s="26">
        <v>3108021.525372724</v>
      </c>
      <c r="G28" s="347">
        <v>1490046.9249988487</v>
      </c>
      <c r="H28" s="47">
        <v>0</v>
      </c>
      <c r="I28" s="350">
        <f t="shared" ref="I28:I41" si="9">(D28/12)*11</f>
        <v>2108333.333333333</v>
      </c>
      <c r="J28" s="27">
        <f>'ผลการดำเนินงาน Planfin 63'!I22</f>
        <v>2052523.02</v>
      </c>
      <c r="K28" s="158">
        <f t="shared" si="6"/>
        <v>-55810.313333333004</v>
      </c>
      <c r="L28" s="158">
        <f t="shared" si="7"/>
        <v>-2.6471294861659942</v>
      </c>
      <c r="M28" s="158">
        <f t="shared" si="8"/>
        <v>89.240131304347827</v>
      </c>
    </row>
    <row r="29" spans="1:13">
      <c r="A29" s="2" t="s">
        <v>35</v>
      </c>
      <c r="B29" s="82" t="s">
        <v>36</v>
      </c>
      <c r="C29" s="3">
        <v>499796.04</v>
      </c>
      <c r="D29" s="3">
        <v>400000</v>
      </c>
      <c r="E29" s="26">
        <f t="shared" si="5"/>
        <v>-99796.039999999979</v>
      </c>
      <c r="F29" s="26">
        <v>575114.58987603313</v>
      </c>
      <c r="G29" s="347">
        <v>318020.99299464806</v>
      </c>
      <c r="H29" s="47">
        <v>0</v>
      </c>
      <c r="I29" s="350">
        <f t="shared" si="9"/>
        <v>366666.66666666669</v>
      </c>
      <c r="J29" s="27">
        <f>'ผลการดำเนินงาน Planfin 63'!I23</f>
        <v>310810.23</v>
      </c>
      <c r="K29" s="158">
        <f t="shared" si="6"/>
        <v>-55856.436666666705</v>
      </c>
      <c r="L29" s="158">
        <f t="shared" si="7"/>
        <v>-15.233573636363644</v>
      </c>
      <c r="M29" s="158">
        <f t="shared" si="8"/>
        <v>77.702557499999998</v>
      </c>
    </row>
    <row r="30" spans="1:13">
      <c r="A30" s="2" t="s">
        <v>37</v>
      </c>
      <c r="B30" s="82" t="s">
        <v>38</v>
      </c>
      <c r="C30" s="3">
        <v>2931799.71</v>
      </c>
      <c r="D30" s="3">
        <v>2950000</v>
      </c>
      <c r="E30" s="26">
        <f t="shared" si="5"/>
        <v>18200.290000000037</v>
      </c>
      <c r="F30" s="26">
        <v>4017169.7271900824</v>
      </c>
      <c r="G30" s="347">
        <v>1789886.7252389649</v>
      </c>
      <c r="H30" s="47">
        <v>0</v>
      </c>
      <c r="I30" s="350">
        <f t="shared" si="9"/>
        <v>2704166.666666667</v>
      </c>
      <c r="J30" s="27">
        <f>'ผลการดำเนินงาน Planfin 63'!I24</f>
        <v>2903422.95</v>
      </c>
      <c r="K30" s="158">
        <f t="shared" si="6"/>
        <v>199256.28333333321</v>
      </c>
      <c r="L30" s="158">
        <f t="shared" si="7"/>
        <v>7.3684912172573007</v>
      </c>
      <c r="M30" s="158">
        <f t="shared" si="8"/>
        <v>98.421116949152548</v>
      </c>
    </row>
    <row r="31" spans="1:13">
      <c r="A31" s="2" t="s">
        <v>39</v>
      </c>
      <c r="B31" s="82" t="s">
        <v>40</v>
      </c>
      <c r="C31" s="3">
        <v>28887428.399999999</v>
      </c>
      <c r="D31" s="3">
        <v>29858400</v>
      </c>
      <c r="E31" s="26">
        <f t="shared" si="5"/>
        <v>970971.60000000149</v>
      </c>
      <c r="F31" s="26">
        <v>39604684.373842977</v>
      </c>
      <c r="G31" s="347">
        <v>10319256.520349238</v>
      </c>
      <c r="H31" s="47">
        <v>0</v>
      </c>
      <c r="I31" s="350">
        <f t="shared" si="9"/>
        <v>27370200</v>
      </c>
      <c r="J31" s="27">
        <f>'ผลการดำเนินงาน Planfin 63'!I25</f>
        <v>26752853.329999998</v>
      </c>
      <c r="K31" s="158">
        <f t="shared" si="6"/>
        <v>-617346.67000000179</v>
      </c>
      <c r="L31" s="158">
        <f t="shared" si="7"/>
        <v>-2.2555431454647703</v>
      </c>
      <c r="M31" s="158">
        <f t="shared" si="8"/>
        <v>89.599085449990625</v>
      </c>
    </row>
    <row r="32" spans="1:13">
      <c r="A32" s="2" t="s">
        <v>41</v>
      </c>
      <c r="B32" s="82" t="s">
        <v>42</v>
      </c>
      <c r="C32" s="3">
        <v>9991267.4700000007</v>
      </c>
      <c r="D32" s="3">
        <v>10320000</v>
      </c>
      <c r="E32" s="26">
        <f t="shared" si="5"/>
        <v>328732.52999999933</v>
      </c>
      <c r="F32" s="26">
        <v>11351502.087768594</v>
      </c>
      <c r="G32" s="347">
        <v>3382758.7020859085</v>
      </c>
      <c r="H32" s="47">
        <v>0</v>
      </c>
      <c r="I32" s="350">
        <f t="shared" si="9"/>
        <v>9460000</v>
      </c>
      <c r="J32" s="27">
        <f>'ผลการดำเนินงาน Planfin 63'!I26</f>
        <v>9076805.9499999993</v>
      </c>
      <c r="K32" s="158">
        <f t="shared" si="6"/>
        <v>-383194.05000000075</v>
      </c>
      <c r="L32" s="158">
        <f t="shared" si="7"/>
        <v>-4.0506770613107932</v>
      </c>
      <c r="M32" s="158">
        <f t="shared" si="8"/>
        <v>87.953546027131765</v>
      </c>
    </row>
    <row r="33" spans="1:13">
      <c r="A33" s="2" t="s">
        <v>43</v>
      </c>
      <c r="B33" s="82" t="s">
        <v>44</v>
      </c>
      <c r="C33" s="3">
        <v>16998176.870000001</v>
      </c>
      <c r="D33" s="3">
        <v>17744400</v>
      </c>
      <c r="E33" s="26">
        <f t="shared" si="5"/>
        <v>746223.12999999896</v>
      </c>
      <c r="F33" s="26">
        <v>19484720.583677687</v>
      </c>
      <c r="G33" s="347">
        <v>5103158.8595148642</v>
      </c>
      <c r="H33" s="47">
        <v>0</v>
      </c>
      <c r="I33" s="350">
        <f t="shared" si="9"/>
        <v>16265700</v>
      </c>
      <c r="J33" s="27">
        <f>'ผลการดำเนินงาน Planfin 63'!I27</f>
        <v>16460721</v>
      </c>
      <c r="K33" s="158">
        <f t="shared" si="6"/>
        <v>195021</v>
      </c>
      <c r="L33" s="158">
        <f t="shared" si="7"/>
        <v>1.1989708404802712</v>
      </c>
      <c r="M33" s="158">
        <f t="shared" si="8"/>
        <v>92.765723270440247</v>
      </c>
    </row>
    <row r="34" spans="1:13">
      <c r="A34" s="2" t="s">
        <v>45</v>
      </c>
      <c r="B34" s="82" t="s">
        <v>46</v>
      </c>
      <c r="C34" s="3">
        <v>2828281</v>
      </c>
      <c r="D34" s="3">
        <v>2513500</v>
      </c>
      <c r="E34" s="26">
        <f t="shared" si="5"/>
        <v>-314781</v>
      </c>
      <c r="F34" s="26">
        <v>2803807.0309090922</v>
      </c>
      <c r="G34" s="347">
        <v>814039.36220156972</v>
      </c>
      <c r="H34" s="47">
        <v>0</v>
      </c>
      <c r="I34" s="350">
        <f t="shared" si="9"/>
        <v>2304041.666666667</v>
      </c>
      <c r="J34" s="27">
        <f>'ผลการดำเนินงาน Planfin 63'!I28</f>
        <v>1901147.14</v>
      </c>
      <c r="K34" s="158">
        <f t="shared" si="6"/>
        <v>-402894.52666666708</v>
      </c>
      <c r="L34" s="158">
        <f t="shared" si="7"/>
        <v>-17.486425375698516</v>
      </c>
      <c r="M34" s="158">
        <f t="shared" si="8"/>
        <v>75.637443405609702</v>
      </c>
    </row>
    <row r="35" spans="1:13">
      <c r="A35" s="2" t="s">
        <v>47</v>
      </c>
      <c r="B35" s="82" t="s">
        <v>48</v>
      </c>
      <c r="C35" s="3">
        <v>5832731.0999999996</v>
      </c>
      <c r="D35" s="3">
        <v>5900000</v>
      </c>
      <c r="E35" s="26">
        <f t="shared" si="5"/>
        <v>67268.900000000373</v>
      </c>
      <c r="F35" s="26">
        <v>6011048.1377685945</v>
      </c>
      <c r="G35" s="347">
        <v>5262141.9525103513</v>
      </c>
      <c r="H35" s="47">
        <v>0</v>
      </c>
      <c r="I35" s="350">
        <f t="shared" si="9"/>
        <v>5408333.333333334</v>
      </c>
      <c r="J35" s="27">
        <f>'ผลการดำเนินงาน Planfin 63'!I29</f>
        <v>7034987.04</v>
      </c>
      <c r="K35" s="158">
        <f t="shared" si="6"/>
        <v>1626653.7066666661</v>
      </c>
      <c r="L35" s="158">
        <f t="shared" si="7"/>
        <v>30.076801972265002</v>
      </c>
      <c r="M35" s="158">
        <f t="shared" si="8"/>
        <v>119.23706847457628</v>
      </c>
    </row>
    <row r="36" spans="1:13">
      <c r="A36" s="2" t="s">
        <v>49</v>
      </c>
      <c r="B36" s="82" t="s">
        <v>50</v>
      </c>
      <c r="C36" s="3">
        <v>3489883.5100000002</v>
      </c>
      <c r="D36" s="3">
        <v>3487200</v>
      </c>
      <c r="E36" s="26">
        <f t="shared" si="5"/>
        <v>-2683.5100000002421</v>
      </c>
      <c r="F36" s="26">
        <v>2841634.6007024786</v>
      </c>
      <c r="G36" s="347">
        <v>813049.26575332298</v>
      </c>
      <c r="H36" s="47">
        <v>1</v>
      </c>
      <c r="I36" s="350">
        <f t="shared" si="9"/>
        <v>3196600</v>
      </c>
      <c r="J36" s="27">
        <f>'ผลการดำเนินงาน Planfin 63'!I30</f>
        <v>3047971.29</v>
      </c>
      <c r="K36" s="158">
        <f t="shared" si="6"/>
        <v>-148628.70999999996</v>
      </c>
      <c r="L36" s="158">
        <f t="shared" si="7"/>
        <v>-4.6495873740849589</v>
      </c>
      <c r="M36" s="158">
        <f t="shared" si="8"/>
        <v>87.404544907088777</v>
      </c>
    </row>
    <row r="37" spans="1:13">
      <c r="A37" s="2" t="s">
        <v>51</v>
      </c>
      <c r="B37" s="82" t="s">
        <v>52</v>
      </c>
      <c r="C37" s="3">
        <v>1955201.1500000001</v>
      </c>
      <c r="D37" s="3">
        <v>1948000</v>
      </c>
      <c r="E37" s="26">
        <f t="shared" si="5"/>
        <v>-7201.1500000001397</v>
      </c>
      <c r="F37" s="26">
        <v>3989833.5987190055</v>
      </c>
      <c r="G37" s="347">
        <v>1642372.1709775152</v>
      </c>
      <c r="H37" s="47">
        <v>0</v>
      </c>
      <c r="I37" s="350">
        <f t="shared" si="9"/>
        <v>1785666.6666666667</v>
      </c>
      <c r="J37" s="27">
        <f>'ผลการดำเนินงาน Planfin 63'!I31</f>
        <v>2361262.37</v>
      </c>
      <c r="K37" s="158">
        <f t="shared" si="6"/>
        <v>575595.70333333337</v>
      </c>
      <c r="L37" s="158">
        <f t="shared" si="7"/>
        <v>32.234218965839091</v>
      </c>
      <c r="M37" s="158">
        <f t="shared" si="8"/>
        <v>121.21470071868583</v>
      </c>
    </row>
    <row r="38" spans="1:13">
      <c r="A38" s="2" t="s">
        <v>53</v>
      </c>
      <c r="B38" s="82" t="s">
        <v>54</v>
      </c>
      <c r="C38" s="3">
        <v>6496922.4900000002</v>
      </c>
      <c r="D38" s="3">
        <v>6598430.4699999997</v>
      </c>
      <c r="E38" s="26">
        <f t="shared" si="5"/>
        <v>101507.97999999952</v>
      </c>
      <c r="F38" s="26">
        <v>7301285.1496074414</v>
      </c>
      <c r="G38" s="347">
        <v>2765170.5090407813</v>
      </c>
      <c r="H38" s="47">
        <v>0</v>
      </c>
      <c r="I38" s="350">
        <f t="shared" si="9"/>
        <v>6048561.2641666662</v>
      </c>
      <c r="J38" s="27">
        <f>'ผลการดำเนินงาน Planfin 63'!I32</f>
        <v>6387134.790000001</v>
      </c>
      <c r="K38" s="158">
        <f t="shared" si="6"/>
        <v>338573.52583333477</v>
      </c>
      <c r="L38" s="158">
        <f t="shared" si="7"/>
        <v>5.597587774123042</v>
      </c>
      <c r="M38" s="158">
        <f t="shared" si="8"/>
        <v>96.797788792946108</v>
      </c>
    </row>
    <row r="39" spans="1:13">
      <c r="A39" s="2" t="s">
        <v>55</v>
      </c>
      <c r="B39" s="82" t="s">
        <v>56</v>
      </c>
      <c r="C39" s="3">
        <v>585908.56000000006</v>
      </c>
      <c r="D39" s="3">
        <v>550000</v>
      </c>
      <c r="E39" s="26">
        <f t="shared" si="5"/>
        <v>-35908.560000000056</v>
      </c>
      <c r="F39" s="26">
        <v>463002.35053749994</v>
      </c>
      <c r="G39" s="347">
        <v>843194.04919781536</v>
      </c>
      <c r="H39" s="47">
        <v>1</v>
      </c>
      <c r="I39" s="350">
        <f t="shared" si="9"/>
        <v>504166.66666666669</v>
      </c>
      <c r="J39" s="27">
        <f>'ผลการดำเนินงาน Planfin 63'!I33</f>
        <v>514413.36000000004</v>
      </c>
      <c r="K39" s="158">
        <f t="shared" si="6"/>
        <v>10246.693333333358</v>
      </c>
      <c r="L39" s="158">
        <f t="shared" si="7"/>
        <v>2.0324019834710896</v>
      </c>
      <c r="M39" s="158">
        <f t="shared" si="8"/>
        <v>93.529701818181834</v>
      </c>
    </row>
    <row r="40" spans="1:13" s="8" customFormat="1">
      <c r="A40" s="174" t="s">
        <v>57</v>
      </c>
      <c r="B40" s="175" t="s">
        <v>58</v>
      </c>
      <c r="C40" s="3">
        <v>11876634.139999999</v>
      </c>
      <c r="D40" s="3">
        <v>9621000</v>
      </c>
      <c r="E40" s="26">
        <f>D40-C40</f>
        <v>-2255634.1399999987</v>
      </c>
      <c r="F40" s="26">
        <v>13091238.711364878</v>
      </c>
      <c r="G40" s="347">
        <v>7919508.0434809383</v>
      </c>
      <c r="H40" s="47">
        <v>0</v>
      </c>
      <c r="I40" s="350">
        <f t="shared" si="9"/>
        <v>8819250</v>
      </c>
      <c r="J40" s="27">
        <f>'ผลการดำเนินงาน Planfin 63'!I34</f>
        <v>7338109.6500000004</v>
      </c>
      <c r="K40" s="158">
        <f>J40-I40</f>
        <v>-1481140.3499999996</v>
      </c>
      <c r="L40" s="158">
        <f>(J40*100)/I40-100</f>
        <v>-16.794402585253849</v>
      </c>
      <c r="M40" s="158">
        <f>(J40*100)/D40</f>
        <v>76.271797630183968</v>
      </c>
    </row>
    <row r="41" spans="1:13">
      <c r="A41" s="2" t="s">
        <v>1654</v>
      </c>
      <c r="B41" s="177" t="s">
        <v>1655</v>
      </c>
      <c r="C41" s="3">
        <v>0</v>
      </c>
      <c r="D41" s="3">
        <v>0</v>
      </c>
      <c r="E41" s="26">
        <f t="shared" si="5"/>
        <v>0</v>
      </c>
      <c r="F41" s="26">
        <v>25883.37833333333</v>
      </c>
      <c r="G41" s="347">
        <v>31140.286467130918</v>
      </c>
      <c r="H41" s="47">
        <v>0</v>
      </c>
      <c r="I41" s="350">
        <f t="shared" si="9"/>
        <v>0</v>
      </c>
      <c r="J41" s="27">
        <f>'ผลการดำเนินงาน Planfin 63'!I35</f>
        <v>0</v>
      </c>
      <c r="K41" s="158">
        <f t="shared" si="6"/>
        <v>0</v>
      </c>
      <c r="L41" s="158" t="e">
        <f t="shared" si="7"/>
        <v>#DIV/0!</v>
      </c>
      <c r="M41" s="15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105569743.79000001</v>
      </c>
      <c r="D42" s="5">
        <f>SUM(D27:D41)</f>
        <v>104590930.47</v>
      </c>
      <c r="E42" s="28">
        <f t="shared" si="5"/>
        <v>-978813.32000000775</v>
      </c>
      <c r="F42" s="28">
        <v>126181558.16724065</v>
      </c>
      <c r="G42" s="348">
        <v>46790755.9247889</v>
      </c>
      <c r="H42" s="48">
        <v>0</v>
      </c>
      <c r="I42" s="5">
        <f>SUM(I27:I41)</f>
        <v>95875019.597500011</v>
      </c>
      <c r="J42" s="31">
        <f>'ผลการดำเนินงาน Planfin 63'!I36</f>
        <v>96275631.110000029</v>
      </c>
      <c r="K42" s="29">
        <f>J42-I42</f>
        <v>400611.51250001788</v>
      </c>
      <c r="L42" s="29">
        <f t="shared" si="7"/>
        <v>0.4178476460102587</v>
      </c>
      <c r="M42" s="29">
        <f t="shared" si="8"/>
        <v>92.049693675509417</v>
      </c>
    </row>
    <row r="43" spans="1:13" s="8" customFormat="1">
      <c r="A43" s="81" t="s">
        <v>1574</v>
      </c>
      <c r="B43" s="76" t="s">
        <v>151</v>
      </c>
      <c r="C43" s="77">
        <f>C42-C38</f>
        <v>99072821.300000012</v>
      </c>
      <c r="D43" s="77">
        <f>D42-D38</f>
        <v>97992500</v>
      </c>
      <c r="E43" s="78">
        <f>D43-C43</f>
        <v>-1080321.3000000119</v>
      </c>
      <c r="F43" s="78"/>
      <c r="G43" s="349"/>
      <c r="H43" s="79"/>
      <c r="I43" s="77">
        <f>I42-I38</f>
        <v>89826458.333333343</v>
      </c>
      <c r="J43" s="80">
        <f>'ผลการดำเนินงาน Planfin 63'!I37</f>
        <v>89888496.320000023</v>
      </c>
      <c r="K43" s="159">
        <f>J43-I43</f>
        <v>62037.986666679382</v>
      </c>
      <c r="L43" s="159">
        <f t="shared" si="7"/>
        <v>6.9064268833201936E-2</v>
      </c>
      <c r="M43" s="159">
        <f t="shared" si="8"/>
        <v>91.729975579763774</v>
      </c>
    </row>
    <row r="44" spans="1:13" s="184" customFormat="1" ht="25.5">
      <c r="A44" s="225"/>
      <c r="B44" s="219" t="s">
        <v>1755</v>
      </c>
      <c r="C44" s="226">
        <f>C43-C41</f>
        <v>99072821.300000012</v>
      </c>
      <c r="D44" s="226">
        <f>D43-D41</f>
        <v>97992500</v>
      </c>
      <c r="E44" s="227">
        <f>D44-C44</f>
        <v>-1080321.3000000119</v>
      </c>
      <c r="F44" s="227"/>
      <c r="G44" s="228"/>
      <c r="H44" s="227"/>
      <c r="I44" s="226">
        <f>I43-I41</f>
        <v>89826458.333333343</v>
      </c>
      <c r="J44" s="226">
        <f>J43-J41</f>
        <v>89888496.320000023</v>
      </c>
      <c r="K44" s="229">
        <f>J44-I44</f>
        <v>62037.986666679382</v>
      </c>
      <c r="L44" s="224">
        <f>(J44*100)/I44-100</f>
        <v>6.9064268833201936E-2</v>
      </c>
      <c r="M44" s="224">
        <f>(J44*100)/D44</f>
        <v>91.729975579763774</v>
      </c>
    </row>
    <row r="45" spans="1:13">
      <c r="A45" s="380"/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2"/>
    </row>
    <row r="46" spans="1:13" s="8" customFormat="1">
      <c r="A46" s="170" t="s">
        <v>61</v>
      </c>
      <c r="B46" s="230" t="s">
        <v>62</v>
      </c>
      <c r="C46" s="5">
        <f t="shared" ref="C46:D48" si="10">C23-C42</f>
        <v>428481.17000001669</v>
      </c>
      <c r="D46" s="5">
        <f t="shared" si="10"/>
        <v>5223762.200000003</v>
      </c>
      <c r="E46" s="28">
        <f t="shared" ref="E46:E48" si="11">D46-C46</f>
        <v>4795281.0299999863</v>
      </c>
      <c r="F46" s="231"/>
      <c r="G46" s="232"/>
      <c r="H46" s="233"/>
      <c r="I46" s="5">
        <f t="shared" ref="I46:J48" si="12">I23-I42</f>
        <v>4788448.6833333224</v>
      </c>
      <c r="J46" s="5">
        <f t="shared" si="12"/>
        <v>-912313.05000005662</v>
      </c>
      <c r="K46" s="28">
        <f>J46-I46</f>
        <v>-5700761.733333379</v>
      </c>
      <c r="L46" s="234">
        <f>(J46*100)/I46-100</f>
        <v>-119.05237187098723</v>
      </c>
      <c r="M46" s="235">
        <f>(J46*100)/D46</f>
        <v>-17.464674215071582</v>
      </c>
    </row>
    <row r="47" spans="1:13" s="85" customFormat="1">
      <c r="A47" s="236" t="s">
        <v>63</v>
      </c>
      <c r="B47" s="237" t="s">
        <v>66</v>
      </c>
      <c r="C47" s="238">
        <f t="shared" si="10"/>
        <v>3182658.8200000077</v>
      </c>
      <c r="D47" s="238">
        <f t="shared" si="10"/>
        <v>9419324.450000003</v>
      </c>
      <c r="E47" s="239">
        <f t="shared" si="11"/>
        <v>6236665.6299999952</v>
      </c>
      <c r="F47" s="240"/>
      <c r="G47" s="241"/>
      <c r="H47" s="242"/>
      <c r="I47" s="238">
        <f>I24-I43</f>
        <v>8634380.7458333224</v>
      </c>
      <c r="J47" s="238">
        <f t="shared" si="12"/>
        <v>3414953.5199999511</v>
      </c>
      <c r="K47" s="239">
        <f>J47-I47</f>
        <v>-5219427.2258333713</v>
      </c>
      <c r="L47" s="235">
        <f t="shared" ref="L47:L48" si="13">(J47*100)/I47-100</f>
        <v>-60.449352182576625</v>
      </c>
      <c r="M47" s="235">
        <f t="shared" ref="M47:M48" si="14">(J47*100)/D47</f>
        <v>36.254760499304702</v>
      </c>
    </row>
    <row r="48" spans="1:13" s="8" customFormat="1" ht="27.75" customHeight="1">
      <c r="A48" s="218" t="s">
        <v>65</v>
      </c>
      <c r="B48" s="243" t="s">
        <v>1756</v>
      </c>
      <c r="C48" s="244">
        <f>C25-C44</f>
        <v>3182658.8200000077</v>
      </c>
      <c r="D48" s="244">
        <f t="shared" si="10"/>
        <v>9419324.450000003</v>
      </c>
      <c r="E48" s="245">
        <f t="shared" si="11"/>
        <v>6236665.6299999952</v>
      </c>
      <c r="F48" s="246"/>
      <c r="G48" s="246"/>
      <c r="H48" s="246"/>
      <c r="I48" s="244">
        <f>I25-I44</f>
        <v>8634380.7458333224</v>
      </c>
      <c r="J48" s="244">
        <f t="shared" si="12"/>
        <v>3414953.5199999511</v>
      </c>
      <c r="K48" s="244">
        <f>(K23-K22)-(K42-K38)</f>
        <v>-5219427.2258333778</v>
      </c>
      <c r="L48" s="247">
        <f t="shared" si="13"/>
        <v>-60.449352182576625</v>
      </c>
      <c r="M48" s="247">
        <f t="shared" si="14"/>
        <v>36.254760499304702</v>
      </c>
    </row>
    <row r="49" spans="1:13" s="8" customFormat="1">
      <c r="A49" s="2"/>
      <c r="B49" s="178" t="s">
        <v>67</v>
      </c>
      <c r="C49" s="248" t="str">
        <f>IF(D49&gt;0,"แผนเกินดุล",IF(D49=0,"สมดุล","ขาดดุล"))</f>
        <v>แผนเกินดุล</v>
      </c>
      <c r="D49" s="249">
        <f>IF(D47&lt;=0,0,ROUNDUP((D47*20%),2))</f>
        <v>1883864.89</v>
      </c>
      <c r="E49" s="51"/>
      <c r="H49" s="52"/>
      <c r="J49" s="52"/>
      <c r="K49" s="151"/>
      <c r="L49" s="151"/>
      <c r="M49" s="151"/>
    </row>
    <row r="50" spans="1:13" s="8" customFormat="1">
      <c r="A50" s="2"/>
      <c r="B50" s="178" t="s">
        <v>68</v>
      </c>
      <c r="C50" s="248" t="str">
        <f>IF(D50&gt;=0,"ไม่เกิน","เกิน")</f>
        <v>เกิน</v>
      </c>
      <c r="D50" s="248">
        <f>IF(D47&lt;0,0-C112,((D47*20%)-C112))</f>
        <v>-216135.1099999994</v>
      </c>
      <c r="E50" s="51"/>
      <c r="H50" s="52"/>
      <c r="J50" s="52"/>
      <c r="K50" s="151"/>
      <c r="L50" s="151"/>
      <c r="M50" s="151"/>
    </row>
    <row r="51" spans="1:13">
      <c r="A51" s="2" t="s">
        <v>69</v>
      </c>
      <c r="B51" s="178" t="s">
        <v>1750</v>
      </c>
      <c r="C51" s="189">
        <v>23388087.649999999</v>
      </c>
      <c r="D51" s="3">
        <f>C51</f>
        <v>23388087.649999999</v>
      </c>
      <c r="E51" s="51"/>
    </row>
    <row r="52" spans="1:13">
      <c r="A52" s="2" t="s">
        <v>70</v>
      </c>
      <c r="B52" s="178" t="s">
        <v>1751</v>
      </c>
      <c r="C52" s="189">
        <v>28298137.350000001</v>
      </c>
      <c r="D52" s="3">
        <f>C52</f>
        <v>28298137.350000001</v>
      </c>
      <c r="E52" s="51"/>
    </row>
    <row r="53" spans="1:13">
      <c r="A53" s="2" t="s">
        <v>71</v>
      </c>
      <c r="B53" s="178" t="s">
        <v>1752</v>
      </c>
      <c r="C53" s="217">
        <v>-17847276.690000001</v>
      </c>
      <c r="D53" s="6">
        <f>C53</f>
        <v>-17847276.690000001</v>
      </c>
      <c r="E53" s="51"/>
    </row>
    <row r="54" spans="1:13">
      <c r="A54" s="2" t="s">
        <v>1672</v>
      </c>
      <c r="B54" s="188" t="s">
        <v>1753</v>
      </c>
      <c r="C54" s="121">
        <v>10450860.66</v>
      </c>
      <c r="D54" s="3">
        <f t="shared" ref="D54" si="15">C54</f>
        <v>10450860.66</v>
      </c>
      <c r="E54" s="51"/>
      <c r="G54" s="1"/>
      <c r="H54" s="33"/>
    </row>
    <row r="55" spans="1:13">
      <c r="A55" s="8" t="s">
        <v>149</v>
      </c>
      <c r="B55" s="7"/>
      <c r="G55" s="1"/>
      <c r="H55" s="33"/>
    </row>
    <row r="56" spans="1:13">
      <c r="A56" s="387" t="s">
        <v>1772</v>
      </c>
      <c r="B56" s="387"/>
      <c r="C56" s="387"/>
      <c r="G56" s="1"/>
      <c r="H56" s="33"/>
    </row>
    <row r="57" spans="1:13">
      <c r="A57" s="8"/>
      <c r="B57" s="7"/>
      <c r="G57" s="1"/>
      <c r="H57" s="33"/>
    </row>
    <row r="58" spans="1:13" hidden="1">
      <c r="A58" s="8"/>
      <c r="B58" s="7"/>
      <c r="G58" s="1"/>
      <c r="H58" s="33"/>
    </row>
    <row r="59" spans="1:13" hidden="1">
      <c r="A59" s="8"/>
      <c r="B59" s="7"/>
      <c r="G59" s="1"/>
      <c r="H59" s="33"/>
    </row>
    <row r="60" spans="1:13" hidden="1">
      <c r="A60" s="8"/>
      <c r="B60" s="7"/>
      <c r="G60" s="1"/>
      <c r="H60" s="33"/>
    </row>
    <row r="61" spans="1:13" hidden="1">
      <c r="A61" s="8"/>
      <c r="B61" s="7"/>
      <c r="G61" s="1"/>
      <c r="H61" s="33"/>
    </row>
    <row r="62" spans="1:13" hidden="1">
      <c r="A62" s="8"/>
      <c r="B62" s="7"/>
      <c r="G62" s="1"/>
      <c r="H62" s="33"/>
    </row>
    <row r="63" spans="1:13" hidden="1">
      <c r="A63" s="8"/>
      <c r="B63" s="7"/>
      <c r="G63" s="1"/>
      <c r="H63" s="33"/>
    </row>
    <row r="64" spans="1:13" s="8" customFormat="1" hidden="1">
      <c r="B64" s="53"/>
      <c r="K64" s="151"/>
      <c r="L64" s="151"/>
      <c r="M64" s="151"/>
    </row>
    <row r="65" spans="1:13" s="8" customFormat="1">
      <c r="A65" s="1"/>
      <c r="B65" s="375" t="s">
        <v>72</v>
      </c>
      <c r="C65" s="376"/>
      <c r="D65" s="376"/>
      <c r="E65" s="376"/>
      <c r="K65" s="151"/>
      <c r="L65" s="151"/>
      <c r="M65" s="151"/>
    </row>
    <row r="66" spans="1:13" s="8" customFormat="1">
      <c r="A66" s="1"/>
      <c r="B66" s="190" t="s">
        <v>2</v>
      </c>
      <c r="C66" s="190" t="s">
        <v>1673</v>
      </c>
      <c r="D66" s="45"/>
      <c r="E66" s="45"/>
      <c r="K66" s="151"/>
      <c r="L66" s="151"/>
      <c r="M66" s="151"/>
    </row>
    <row r="67" spans="1:13" s="8" customFormat="1">
      <c r="A67" s="1"/>
      <c r="B67" s="258" t="s">
        <v>73</v>
      </c>
      <c r="C67" s="214">
        <v>9500000</v>
      </c>
      <c r="D67" s="45"/>
      <c r="E67" s="45"/>
      <c r="K67" s="151"/>
      <c r="L67" s="151"/>
      <c r="M67" s="151"/>
    </row>
    <row r="68" spans="1:13" s="8" customFormat="1">
      <c r="A68" s="1"/>
      <c r="B68" s="258" t="s">
        <v>74</v>
      </c>
      <c r="C68" s="214">
        <v>3615795.09</v>
      </c>
      <c r="D68" s="45"/>
      <c r="E68" s="45"/>
      <c r="K68" s="151"/>
      <c r="L68" s="151"/>
      <c r="M68" s="151"/>
    </row>
    <row r="69" spans="1:13" s="8" customFormat="1">
      <c r="A69" s="1"/>
      <c r="B69" s="258" t="s">
        <v>75</v>
      </c>
      <c r="C69" s="214">
        <v>3599462.39</v>
      </c>
      <c r="D69" s="45"/>
      <c r="E69" s="45"/>
      <c r="K69" s="151"/>
      <c r="L69" s="151"/>
      <c r="M69" s="151"/>
    </row>
    <row r="70" spans="1:13" s="8" customFormat="1">
      <c r="A70" s="1"/>
      <c r="B70" s="192" t="s">
        <v>152</v>
      </c>
      <c r="C70" s="83">
        <f>SUM(C67:C69)</f>
        <v>16715257.48</v>
      </c>
      <c r="D70" s="45"/>
      <c r="E70" s="45"/>
      <c r="K70" s="151"/>
      <c r="L70" s="151"/>
      <c r="M70" s="151"/>
    </row>
    <row r="71" spans="1:13" s="8" customFormat="1">
      <c r="A71" s="1"/>
      <c r="B71" s="193"/>
      <c r="C71" s="84"/>
      <c r="D71" s="45"/>
      <c r="E71" s="45"/>
      <c r="K71" s="151"/>
      <c r="L71" s="151"/>
      <c r="M71" s="151"/>
    </row>
    <row r="72" spans="1:13" s="8" customFormat="1" hidden="1">
      <c r="A72" s="1"/>
      <c r="B72" s="193"/>
      <c r="C72" s="84"/>
      <c r="D72" s="45"/>
      <c r="E72" s="45"/>
      <c r="K72" s="151"/>
      <c r="L72" s="151"/>
      <c r="M72" s="151"/>
    </row>
    <row r="73" spans="1:13" s="8" customFormat="1">
      <c r="A73" s="1"/>
      <c r="B73" s="370" t="s">
        <v>76</v>
      </c>
      <c r="C73" s="371"/>
      <c r="D73" s="371"/>
      <c r="E73" s="371"/>
      <c r="K73" s="151"/>
      <c r="L73" s="151"/>
      <c r="M73" s="151"/>
    </row>
    <row r="74" spans="1:13" s="8" customFormat="1">
      <c r="A74" s="1"/>
      <c r="B74" s="190" t="s">
        <v>2</v>
      </c>
      <c r="C74" s="190" t="s">
        <v>1673</v>
      </c>
      <c r="D74" s="45"/>
      <c r="E74" s="45"/>
      <c r="K74" s="151"/>
      <c r="L74" s="151"/>
      <c r="M74" s="151"/>
    </row>
    <row r="75" spans="1:13" s="8" customFormat="1">
      <c r="A75" s="1"/>
      <c r="B75" s="178" t="s">
        <v>77</v>
      </c>
      <c r="C75" s="214">
        <v>390000</v>
      </c>
      <c r="D75" s="45"/>
      <c r="E75" s="45"/>
      <c r="K75" s="151"/>
      <c r="L75" s="151"/>
      <c r="M75" s="151"/>
    </row>
    <row r="76" spans="1:13" s="8" customFormat="1">
      <c r="A76" s="1"/>
      <c r="B76" s="178" t="s">
        <v>78</v>
      </c>
      <c r="C76" s="214">
        <v>10000</v>
      </c>
      <c r="D76" s="45"/>
      <c r="E76" s="45"/>
      <c r="K76" s="151"/>
      <c r="L76" s="151"/>
      <c r="M76" s="151"/>
    </row>
    <row r="77" spans="1:13" s="8" customFormat="1">
      <c r="A77" s="1"/>
      <c r="B77" s="178" t="s">
        <v>79</v>
      </c>
      <c r="C77" s="214">
        <v>450000</v>
      </c>
      <c r="D77" s="45"/>
      <c r="E77" s="45"/>
      <c r="K77" s="151"/>
      <c r="L77" s="151"/>
      <c r="M77" s="151"/>
    </row>
    <row r="78" spans="1:13" s="8" customFormat="1">
      <c r="A78" s="1"/>
      <c r="B78" s="178" t="s">
        <v>80</v>
      </c>
      <c r="C78" s="214">
        <v>30000</v>
      </c>
      <c r="D78" s="45"/>
      <c r="E78" s="45"/>
      <c r="K78" s="151"/>
      <c r="L78" s="151"/>
      <c r="M78" s="151"/>
    </row>
    <row r="79" spans="1:13" s="8" customFormat="1">
      <c r="A79" s="1"/>
      <c r="B79" s="178" t="s">
        <v>81</v>
      </c>
      <c r="C79" s="214">
        <v>30000</v>
      </c>
      <c r="D79" s="45"/>
      <c r="E79" s="45"/>
      <c r="K79" s="151"/>
      <c r="L79" s="151"/>
      <c r="M79" s="151"/>
    </row>
    <row r="80" spans="1:13" s="8" customFormat="1">
      <c r="A80" s="1"/>
      <c r="B80" s="178" t="s">
        <v>82</v>
      </c>
      <c r="C80" s="214">
        <v>500000</v>
      </c>
      <c r="D80" s="45"/>
      <c r="E80" s="45"/>
      <c r="K80" s="151"/>
      <c r="L80" s="151"/>
      <c r="M80" s="151"/>
    </row>
    <row r="81" spans="1:13" s="8" customFormat="1">
      <c r="A81" s="1"/>
      <c r="B81" s="178" t="s">
        <v>83</v>
      </c>
      <c r="C81" s="214">
        <v>350000</v>
      </c>
      <c r="D81" s="45"/>
      <c r="E81" s="45"/>
      <c r="K81" s="151"/>
      <c r="L81" s="151"/>
      <c r="M81" s="151"/>
    </row>
    <row r="82" spans="1:13" s="8" customFormat="1">
      <c r="A82" s="1"/>
      <c r="B82" s="178" t="s">
        <v>84</v>
      </c>
      <c r="C82" s="215">
        <v>0</v>
      </c>
      <c r="D82" s="45"/>
      <c r="E82" s="45"/>
      <c r="K82" s="151"/>
      <c r="L82" s="151"/>
      <c r="M82" s="151"/>
    </row>
    <row r="83" spans="1:13" s="8" customFormat="1">
      <c r="A83" s="1"/>
      <c r="B83" s="178" t="s">
        <v>85</v>
      </c>
      <c r="C83" s="214">
        <v>10000</v>
      </c>
      <c r="D83" s="45"/>
      <c r="E83" s="45"/>
      <c r="K83" s="151"/>
      <c r="L83" s="151"/>
      <c r="M83" s="151"/>
    </row>
    <row r="84" spans="1:13" s="8" customFormat="1">
      <c r="A84" s="1"/>
      <c r="B84" s="178" t="s">
        <v>86</v>
      </c>
      <c r="C84" s="214">
        <v>100000</v>
      </c>
      <c r="D84" s="45"/>
      <c r="E84" s="45"/>
      <c r="K84" s="151"/>
      <c r="L84" s="151"/>
      <c r="M84" s="151"/>
    </row>
    <row r="85" spans="1:13" s="8" customFormat="1">
      <c r="A85" s="1"/>
      <c r="B85" s="178" t="s">
        <v>87</v>
      </c>
      <c r="C85" s="214">
        <v>30000</v>
      </c>
      <c r="D85" s="45"/>
      <c r="E85" s="45"/>
      <c r="K85" s="151"/>
      <c r="L85" s="151"/>
      <c r="M85" s="151"/>
    </row>
    <row r="86" spans="1:13" s="8" customFormat="1">
      <c r="A86" s="1"/>
      <c r="B86" s="178" t="s">
        <v>955</v>
      </c>
      <c r="C86" s="215">
        <v>0</v>
      </c>
      <c r="D86" s="45"/>
      <c r="E86" s="45"/>
      <c r="K86" s="151"/>
      <c r="L86" s="151"/>
      <c r="M86" s="151"/>
    </row>
    <row r="87" spans="1:13" s="8" customFormat="1">
      <c r="A87" s="1"/>
      <c r="B87" s="192" t="s">
        <v>152</v>
      </c>
      <c r="C87" s="194">
        <f>SUM(C75:C86)</f>
        <v>1900000</v>
      </c>
      <c r="D87" s="45"/>
      <c r="E87" s="45"/>
      <c r="K87" s="151"/>
      <c r="L87" s="151"/>
      <c r="M87" s="151"/>
    </row>
    <row r="88" spans="1:13" s="8" customFormat="1">
      <c r="A88" s="1"/>
      <c r="B88" s="193"/>
      <c r="C88" s="195"/>
      <c r="D88" s="45"/>
      <c r="E88" s="45"/>
      <c r="K88" s="151"/>
      <c r="L88" s="151"/>
      <c r="M88" s="151"/>
    </row>
    <row r="89" spans="1:13" s="8" customFormat="1">
      <c r="A89" s="1"/>
      <c r="B89" s="196"/>
      <c r="C89" s="45"/>
      <c r="D89" s="45"/>
      <c r="E89" s="45"/>
      <c r="K89" s="151"/>
      <c r="L89" s="151"/>
      <c r="M89" s="151"/>
    </row>
    <row r="90" spans="1:13" s="8" customFormat="1">
      <c r="A90" s="1"/>
      <c r="B90" s="370" t="s">
        <v>88</v>
      </c>
      <c r="C90" s="371"/>
      <c r="D90" s="371"/>
      <c r="E90" s="371"/>
      <c r="K90" s="151"/>
      <c r="L90" s="151"/>
      <c r="M90" s="151"/>
    </row>
    <row r="91" spans="1:13" s="8" customFormat="1">
      <c r="A91" s="1"/>
      <c r="B91" s="190" t="s">
        <v>2</v>
      </c>
      <c r="C91" s="190" t="s">
        <v>89</v>
      </c>
      <c r="D91" s="45"/>
      <c r="E91" s="45"/>
      <c r="K91" s="151"/>
      <c r="L91" s="151"/>
      <c r="M91" s="151"/>
    </row>
    <row r="92" spans="1:13" s="8" customFormat="1">
      <c r="A92" s="1"/>
      <c r="B92" s="388" t="s">
        <v>1674</v>
      </c>
      <c r="C92" s="388"/>
      <c r="D92" s="197"/>
      <c r="E92" s="45"/>
      <c r="K92" s="151"/>
      <c r="L92" s="151"/>
      <c r="M92" s="151"/>
    </row>
    <row r="93" spans="1:13" s="8" customFormat="1">
      <c r="A93" s="1"/>
      <c r="B93" s="258" t="s">
        <v>1675</v>
      </c>
      <c r="C93" s="5">
        <f>SUM(C94:C101)</f>
        <v>23939770.950000003</v>
      </c>
      <c r="D93" s="45"/>
      <c r="E93" s="45"/>
      <c r="K93" s="151"/>
      <c r="L93" s="151"/>
      <c r="M93" s="151"/>
    </row>
    <row r="94" spans="1:13" s="8" customFormat="1">
      <c r="A94" s="1"/>
      <c r="B94" s="258" t="s">
        <v>90</v>
      </c>
      <c r="C94" s="214">
        <v>10121630.380000001</v>
      </c>
      <c r="D94" s="45"/>
      <c r="E94" s="45"/>
      <c r="K94" s="151"/>
      <c r="L94" s="151"/>
      <c r="M94" s="151"/>
    </row>
    <row r="95" spans="1:13" s="8" customFormat="1">
      <c r="A95" s="1"/>
      <c r="B95" s="258" t="s">
        <v>91</v>
      </c>
      <c r="C95" s="214">
        <v>3997536.82</v>
      </c>
      <c r="D95" s="45"/>
      <c r="E95" s="45"/>
      <c r="K95" s="151"/>
      <c r="L95" s="151"/>
      <c r="M95" s="151"/>
    </row>
    <row r="96" spans="1:13" s="8" customFormat="1">
      <c r="A96" s="1"/>
      <c r="B96" s="258" t="s">
        <v>92</v>
      </c>
      <c r="C96" s="214">
        <v>3719129.86</v>
      </c>
      <c r="D96" s="45"/>
      <c r="E96" s="45"/>
      <c r="K96" s="151"/>
      <c r="L96" s="151"/>
      <c r="M96" s="151"/>
    </row>
    <row r="97" spans="1:13" s="8" customFormat="1">
      <c r="A97" s="1"/>
      <c r="B97" s="258" t="s">
        <v>93</v>
      </c>
      <c r="C97" s="214">
        <v>925388.27</v>
      </c>
      <c r="D97" s="45"/>
      <c r="E97" s="45"/>
      <c r="K97" s="151"/>
      <c r="L97" s="151"/>
      <c r="M97" s="151"/>
    </row>
    <row r="98" spans="1:13" s="8" customFormat="1">
      <c r="A98" s="1"/>
      <c r="B98" s="258" t="s">
        <v>94</v>
      </c>
      <c r="C98" s="214">
        <v>1617264</v>
      </c>
      <c r="D98" s="45"/>
      <c r="E98" s="45"/>
      <c r="K98" s="151"/>
      <c r="L98" s="151"/>
      <c r="M98" s="151"/>
    </row>
    <row r="99" spans="1:13" s="8" customFormat="1">
      <c r="A99" s="1"/>
      <c r="B99" s="258" t="s">
        <v>95</v>
      </c>
      <c r="C99" s="214">
        <v>1517988.96</v>
      </c>
      <c r="D99" s="45"/>
      <c r="E99" s="45"/>
      <c r="K99" s="151"/>
      <c r="L99" s="151"/>
      <c r="M99" s="151"/>
    </row>
    <row r="100" spans="1:13" s="8" customFormat="1">
      <c r="A100" s="1"/>
      <c r="B100" s="258" t="s">
        <v>96</v>
      </c>
      <c r="C100" s="214">
        <v>520370.21</v>
      </c>
      <c r="D100" s="45"/>
      <c r="E100" s="45"/>
      <c r="K100" s="151"/>
      <c r="L100" s="151"/>
      <c r="M100" s="151"/>
    </row>
    <row r="101" spans="1:13" s="8" customFormat="1">
      <c r="A101" s="1"/>
      <c r="B101" s="258" t="s">
        <v>97</v>
      </c>
      <c r="C101" s="214">
        <v>1520462.45</v>
      </c>
      <c r="D101" s="45"/>
      <c r="E101" s="45"/>
      <c r="K101" s="151"/>
      <c r="L101" s="151"/>
      <c r="M101" s="151"/>
    </row>
    <row r="102" spans="1:13" s="8" customFormat="1">
      <c r="A102" s="1"/>
      <c r="B102" s="198"/>
      <c r="C102" s="50"/>
      <c r="D102" s="45"/>
      <c r="E102" s="45"/>
      <c r="K102" s="151"/>
      <c r="L102" s="151"/>
      <c r="M102" s="151"/>
    </row>
    <row r="103" spans="1:13" s="8" customFormat="1">
      <c r="A103" s="1"/>
      <c r="B103" s="196"/>
      <c r="C103" s="45"/>
      <c r="D103" s="45"/>
      <c r="E103" s="45"/>
      <c r="K103" s="151"/>
      <c r="L103" s="151"/>
      <c r="M103" s="151"/>
    </row>
    <row r="104" spans="1:13" s="8" customFormat="1">
      <c r="A104" s="1"/>
      <c r="B104" s="370" t="s">
        <v>98</v>
      </c>
      <c r="C104" s="371"/>
      <c r="D104" s="371"/>
      <c r="E104" s="371"/>
      <c r="K104" s="151"/>
      <c r="L104" s="151"/>
      <c r="M104" s="151"/>
    </row>
    <row r="105" spans="1:13" s="8" customFormat="1">
      <c r="A105" s="1"/>
      <c r="B105" s="190" t="s">
        <v>2</v>
      </c>
      <c r="C105" s="190" t="s">
        <v>89</v>
      </c>
      <c r="D105" s="45"/>
      <c r="E105" s="45"/>
      <c r="K105" s="151"/>
      <c r="L105" s="151"/>
      <c r="M105" s="151"/>
    </row>
    <row r="106" spans="1:13" s="8" customFormat="1">
      <c r="A106" s="1"/>
      <c r="B106" s="388" t="s">
        <v>1676</v>
      </c>
      <c r="C106" s="388"/>
      <c r="D106" s="197"/>
      <c r="E106" s="45"/>
      <c r="K106" s="151"/>
      <c r="L106" s="151"/>
      <c r="M106" s="151"/>
    </row>
    <row r="107" spans="1:13" s="8" customFormat="1">
      <c r="A107" s="1"/>
      <c r="B107" s="258" t="s">
        <v>1677</v>
      </c>
      <c r="C107" s="5">
        <f>SUM(C108:C114)</f>
        <v>61286875.869999997</v>
      </c>
      <c r="D107" s="45"/>
      <c r="E107" s="45"/>
      <c r="K107" s="151"/>
      <c r="L107" s="151"/>
      <c r="M107" s="151"/>
    </row>
    <row r="108" spans="1:13" s="8" customFormat="1">
      <c r="A108" s="1"/>
      <c r="B108" s="258" t="s">
        <v>99</v>
      </c>
      <c r="C108" s="214">
        <v>51100000</v>
      </c>
      <c r="D108" s="45"/>
      <c r="E108" s="45"/>
      <c r="K108" s="151"/>
      <c r="L108" s="151"/>
      <c r="M108" s="151"/>
    </row>
    <row r="109" spans="1:13" s="8" customFormat="1">
      <c r="A109" s="1"/>
      <c r="B109" s="258" t="s">
        <v>1678</v>
      </c>
      <c r="C109" s="214">
        <v>29608.2</v>
      </c>
      <c r="D109" s="45"/>
      <c r="E109" s="45"/>
      <c r="K109" s="151"/>
      <c r="L109" s="151"/>
      <c r="M109" s="151"/>
    </row>
    <row r="110" spans="1:13" s="8" customFormat="1">
      <c r="A110" s="1"/>
      <c r="B110" s="258" t="s">
        <v>103</v>
      </c>
      <c r="C110" s="214">
        <v>601795.80000000005</v>
      </c>
      <c r="D110" s="45"/>
      <c r="E110" s="45"/>
      <c r="K110" s="151"/>
      <c r="L110" s="151"/>
      <c r="M110" s="151"/>
    </row>
    <row r="111" spans="1:13" s="8" customFormat="1">
      <c r="A111" s="1"/>
      <c r="B111" s="258" t="s">
        <v>101</v>
      </c>
      <c r="C111" s="214">
        <v>3197344.5</v>
      </c>
      <c r="D111" s="45"/>
      <c r="E111" s="45"/>
      <c r="K111" s="151"/>
      <c r="L111" s="151"/>
      <c r="M111" s="151"/>
    </row>
    <row r="112" spans="1:13" s="8" customFormat="1">
      <c r="A112" s="1"/>
      <c r="B112" s="258" t="s">
        <v>100</v>
      </c>
      <c r="C112" s="214">
        <v>2100000</v>
      </c>
      <c r="D112" s="45"/>
      <c r="E112" s="45"/>
      <c r="K112" s="151"/>
      <c r="L112" s="151"/>
      <c r="M112" s="151"/>
    </row>
    <row r="113" spans="1:13" s="8" customFormat="1">
      <c r="A113" s="1"/>
      <c r="B113" s="258" t="s">
        <v>102</v>
      </c>
      <c r="C113" s="214">
        <v>700000</v>
      </c>
      <c r="D113" s="45"/>
      <c r="E113" s="45"/>
      <c r="K113" s="151"/>
      <c r="L113" s="151"/>
      <c r="M113" s="151"/>
    </row>
    <row r="114" spans="1:13" s="8" customFormat="1">
      <c r="A114" s="1"/>
      <c r="B114" s="258" t="s">
        <v>104</v>
      </c>
      <c r="C114" s="214">
        <v>3558127.37</v>
      </c>
      <c r="D114" s="45"/>
      <c r="E114" s="45"/>
      <c r="K114" s="151"/>
      <c r="L114" s="151"/>
      <c r="M114" s="151"/>
    </row>
    <row r="115" spans="1:13" s="8" customFormat="1">
      <c r="A115" s="1"/>
      <c r="B115" s="196"/>
      <c r="C115" s="45"/>
      <c r="D115" s="45"/>
      <c r="E115" s="45"/>
      <c r="K115" s="151"/>
      <c r="L115" s="151"/>
      <c r="M115" s="151"/>
    </row>
    <row r="116" spans="1:13" s="8" customFormat="1">
      <c r="A116" s="1"/>
      <c r="B116" s="370" t="s">
        <v>105</v>
      </c>
      <c r="C116" s="371"/>
      <c r="D116" s="371"/>
      <c r="E116" s="371"/>
      <c r="K116" s="151"/>
      <c r="L116" s="151"/>
      <c r="M116" s="151"/>
    </row>
    <row r="117" spans="1:13" s="8" customFormat="1">
      <c r="A117" s="1"/>
      <c r="B117" s="190" t="s">
        <v>2</v>
      </c>
      <c r="C117" s="190" t="s">
        <v>89</v>
      </c>
      <c r="D117" s="45"/>
      <c r="E117" s="45"/>
      <c r="K117" s="151"/>
      <c r="L117" s="151"/>
      <c r="M117" s="151"/>
    </row>
    <row r="118" spans="1:13" s="8" customFormat="1">
      <c r="A118" s="1"/>
      <c r="B118" s="178" t="s">
        <v>1679</v>
      </c>
      <c r="C118" s="214">
        <v>1880823.24</v>
      </c>
      <c r="D118" s="45"/>
      <c r="E118" s="45"/>
      <c r="K118" s="151"/>
      <c r="L118" s="151"/>
      <c r="M118" s="151"/>
    </row>
    <row r="119" spans="1:13" s="8" customFormat="1">
      <c r="A119" s="1"/>
      <c r="B119" s="178" t="s">
        <v>1680</v>
      </c>
      <c r="C119" s="214">
        <v>2059868.22</v>
      </c>
      <c r="D119" s="45"/>
      <c r="E119" s="45"/>
      <c r="K119" s="151"/>
      <c r="L119" s="151"/>
      <c r="M119" s="151"/>
    </row>
    <row r="120" spans="1:13" s="8" customFormat="1">
      <c r="A120" s="1"/>
      <c r="B120" s="178" t="s">
        <v>1681</v>
      </c>
      <c r="C120" s="214">
        <v>343000</v>
      </c>
      <c r="D120" s="45"/>
      <c r="E120" s="45"/>
      <c r="K120" s="151"/>
      <c r="L120" s="151"/>
      <c r="M120" s="151"/>
    </row>
    <row r="121" spans="1:13" s="8" customFormat="1">
      <c r="A121" s="1"/>
      <c r="B121" s="178" t="s">
        <v>1682</v>
      </c>
      <c r="C121" s="215">
        <v>0</v>
      </c>
      <c r="D121" s="45"/>
      <c r="E121" s="45"/>
      <c r="K121" s="151"/>
      <c r="L121" s="151"/>
      <c r="M121" s="151"/>
    </row>
    <row r="122" spans="1:13" s="8" customFormat="1">
      <c r="A122" s="1"/>
      <c r="B122" s="199" t="s">
        <v>1575</v>
      </c>
      <c r="C122" s="5">
        <f>SUM(C118:C121)</f>
        <v>4283691.46</v>
      </c>
      <c r="D122" s="45"/>
      <c r="E122" s="45"/>
      <c r="K122" s="151"/>
      <c r="L122" s="151"/>
      <c r="M122" s="151"/>
    </row>
    <row r="123" spans="1:13" s="8" customFormat="1">
      <c r="A123" s="1"/>
      <c r="B123" s="200"/>
      <c r="C123" s="120"/>
      <c r="D123" s="45"/>
      <c r="E123" s="45"/>
      <c r="K123" s="151"/>
      <c r="L123" s="151"/>
      <c r="M123" s="151"/>
    </row>
    <row r="124" spans="1:13" s="8" customFormat="1">
      <c r="A124" s="1"/>
      <c r="B124" s="370" t="s">
        <v>106</v>
      </c>
      <c r="C124" s="371"/>
      <c r="D124" s="371"/>
      <c r="E124" s="371"/>
      <c r="I124" s="151"/>
    </row>
    <row r="125" spans="1:13" s="8" customFormat="1">
      <c r="A125" s="1"/>
      <c r="B125" s="190" t="s">
        <v>2</v>
      </c>
      <c r="C125" s="201" t="s">
        <v>107</v>
      </c>
      <c r="D125" s="45"/>
      <c r="E125" s="45"/>
      <c r="I125" s="151"/>
    </row>
    <row r="126" spans="1:13" s="8" customFormat="1">
      <c r="A126" s="1"/>
      <c r="B126" s="27" t="s">
        <v>153</v>
      </c>
      <c r="C126" s="214">
        <v>1488000</v>
      </c>
      <c r="D126" s="45"/>
      <c r="E126" s="45"/>
      <c r="I126" s="151"/>
    </row>
    <row r="127" spans="1:13" s="8" customFormat="1">
      <c r="A127" s="1"/>
      <c r="B127" s="262" t="s">
        <v>1683</v>
      </c>
      <c r="C127" s="214">
        <v>10704783.800000001</v>
      </c>
      <c r="D127" s="45"/>
      <c r="E127" s="45"/>
      <c r="I127" s="151"/>
    </row>
    <row r="128" spans="1:13" s="8" customFormat="1">
      <c r="A128" s="1"/>
      <c r="B128" s="263" t="s">
        <v>1355</v>
      </c>
      <c r="C128" s="214">
        <v>1385441.16</v>
      </c>
      <c r="D128" s="45"/>
      <c r="E128" s="45"/>
      <c r="I128" s="151"/>
    </row>
    <row r="129" spans="1:13" s="8" customFormat="1">
      <c r="A129" s="1"/>
      <c r="B129" s="263" t="s">
        <v>1684</v>
      </c>
      <c r="C129" s="214">
        <v>465043.36</v>
      </c>
      <c r="D129" s="45"/>
      <c r="E129" s="45"/>
      <c r="I129" s="151"/>
    </row>
    <row r="130" spans="1:13" s="8" customFormat="1">
      <c r="A130" s="1"/>
      <c r="B130" s="263" t="s">
        <v>1685</v>
      </c>
      <c r="C130" s="214">
        <v>38034</v>
      </c>
      <c r="D130" s="45"/>
      <c r="E130" s="45"/>
      <c r="I130" s="151"/>
    </row>
    <row r="131" spans="1:13" s="8" customFormat="1">
      <c r="A131" s="1"/>
      <c r="B131" s="263" t="s">
        <v>87</v>
      </c>
      <c r="C131" s="215">
        <v>0</v>
      </c>
      <c r="D131" s="45"/>
      <c r="E131" s="45"/>
      <c r="I131" s="151"/>
    </row>
    <row r="132" spans="1:13" s="8" customFormat="1">
      <c r="A132" s="1"/>
      <c r="B132" s="263" t="s">
        <v>1686</v>
      </c>
      <c r="C132" s="158">
        <v>1249900</v>
      </c>
      <c r="D132" s="45"/>
      <c r="E132" s="45"/>
      <c r="I132" s="151"/>
    </row>
    <row r="133" spans="1:13" s="8" customFormat="1">
      <c r="A133" s="1"/>
      <c r="B133" s="202" t="s">
        <v>1576</v>
      </c>
      <c r="C133" s="203">
        <f>SUM(C126:C132)</f>
        <v>15331202.32</v>
      </c>
      <c r="D133" s="45"/>
      <c r="E133" s="45"/>
      <c r="I133" s="151"/>
    </row>
    <row r="134" spans="1:13" s="8" customFormat="1">
      <c r="A134" s="1"/>
      <c r="B134" s="7"/>
      <c r="C134" s="1"/>
      <c r="D134" s="1"/>
      <c r="E134" s="1"/>
      <c r="K134" s="151"/>
      <c r="L134" s="151"/>
      <c r="M134" s="151"/>
    </row>
    <row r="135" spans="1:13" s="8" customFormat="1">
      <c r="A135" s="1"/>
      <c r="B135" s="7"/>
      <c r="C135" s="1"/>
      <c r="D135" s="1"/>
      <c r="E135" s="1"/>
      <c r="K135" s="151"/>
      <c r="L135" s="151"/>
      <c r="M135" s="151"/>
    </row>
    <row r="136" spans="1:13" s="8" customFormat="1">
      <c r="A136" s="1"/>
      <c r="B136" s="7"/>
      <c r="C136" s="1"/>
      <c r="D136" s="1"/>
      <c r="E136" s="1"/>
      <c r="K136" s="151"/>
      <c r="L136" s="151"/>
      <c r="M136" s="151"/>
    </row>
    <row r="137" spans="1:13" s="8" customFormat="1">
      <c r="K137" s="151"/>
      <c r="L137" s="151"/>
      <c r="M137" s="151"/>
    </row>
    <row r="138" spans="1:13" s="8" customFormat="1">
      <c r="K138" s="151"/>
      <c r="L138" s="151"/>
      <c r="M138" s="151"/>
    </row>
    <row r="139" spans="1:13" s="8" customFormat="1">
      <c r="K139" s="151"/>
      <c r="L139" s="151"/>
      <c r="M139" s="151"/>
    </row>
    <row r="140" spans="1:13" s="8" customFormat="1">
      <c r="K140" s="151"/>
      <c r="L140" s="151"/>
      <c r="M140" s="151"/>
    </row>
    <row r="141" spans="1:13" s="8" customFormat="1">
      <c r="K141" s="151"/>
      <c r="L141" s="151"/>
      <c r="M141" s="151"/>
    </row>
    <row r="142" spans="1:13" s="8" customFormat="1">
      <c r="K142" s="151"/>
      <c r="L142" s="151"/>
      <c r="M142" s="151"/>
    </row>
    <row r="143" spans="1:13" s="8" customFormat="1">
      <c r="K143" s="151"/>
      <c r="L143" s="151"/>
      <c r="M143" s="151"/>
    </row>
    <row r="144" spans="1:13" s="8" customFormat="1">
      <c r="K144" s="151"/>
      <c r="L144" s="151"/>
      <c r="M144" s="151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35433070866141736" top="0.4" bottom="0.35" header="0.38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M144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5" sqref="I15"/>
    </sheetView>
  </sheetViews>
  <sheetFormatPr defaultColWidth="9" defaultRowHeight="12.75"/>
  <cols>
    <col min="1" max="1" width="8.625" style="1" bestFit="1" customWidth="1"/>
    <col min="2" max="2" width="43.5" style="1" customWidth="1"/>
    <col min="3" max="3" width="22.25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8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5" bestFit="1" customWidth="1"/>
    <col min="12" max="12" width="16.5" style="45" customWidth="1"/>
    <col min="13" max="13" width="17.25" style="45" customWidth="1"/>
    <col min="14" max="16384" width="9" style="1"/>
  </cols>
  <sheetData>
    <row r="1" spans="1:13" ht="12.75" customHeight="1">
      <c r="B1" s="372" t="s">
        <v>134</v>
      </c>
      <c r="C1" s="372"/>
      <c r="D1" s="372"/>
      <c r="E1" s="372"/>
      <c r="F1" s="8" t="s">
        <v>1803</v>
      </c>
      <c r="G1" s="8" t="s">
        <v>157</v>
      </c>
      <c r="I1" s="116"/>
    </row>
    <row r="2" spans="1:13">
      <c r="B2" s="372" t="s">
        <v>114</v>
      </c>
      <c r="C2" s="372"/>
      <c r="D2" s="372"/>
      <c r="E2" s="372"/>
      <c r="F2" s="8" t="s">
        <v>1804</v>
      </c>
      <c r="G2" s="8" t="s">
        <v>163</v>
      </c>
      <c r="I2" s="98" t="s">
        <v>1580</v>
      </c>
    </row>
    <row r="3" spans="1:13" ht="12.75" customHeight="1">
      <c r="B3" s="372" t="s">
        <v>1812</v>
      </c>
      <c r="C3" s="372"/>
      <c r="D3" s="372"/>
      <c r="E3" s="372"/>
      <c r="F3" s="8" t="s">
        <v>1805</v>
      </c>
      <c r="G3" s="8" t="s">
        <v>1664</v>
      </c>
    </row>
    <row r="4" spans="1:13">
      <c r="B4" s="372"/>
      <c r="C4" s="372"/>
      <c r="D4" s="372"/>
      <c r="F4" s="8" t="s">
        <v>1806</v>
      </c>
      <c r="G4" s="8" t="s">
        <v>1822</v>
      </c>
    </row>
    <row r="5" spans="1:13" ht="12.75" customHeight="1">
      <c r="B5" s="373" t="s">
        <v>1666</v>
      </c>
      <c r="C5" s="374"/>
      <c r="D5" s="374"/>
      <c r="E5" s="374"/>
    </row>
    <row r="6" spans="1:13" s="14" customFormat="1">
      <c r="A6" s="10" t="s">
        <v>116</v>
      </c>
      <c r="B6" s="367" t="s">
        <v>2</v>
      </c>
      <c r="C6" s="185" t="s">
        <v>1667</v>
      </c>
      <c r="D6" s="11" t="s">
        <v>1668</v>
      </c>
      <c r="E6" s="179" t="s">
        <v>117</v>
      </c>
      <c r="F6" s="383" t="s">
        <v>1581</v>
      </c>
      <c r="G6" s="384"/>
      <c r="H6" s="180" t="s">
        <v>118</v>
      </c>
      <c r="I6" s="12" t="s">
        <v>119</v>
      </c>
      <c r="J6" s="13" t="s">
        <v>120</v>
      </c>
      <c r="K6" s="152" t="s">
        <v>117</v>
      </c>
      <c r="L6" s="153" t="s">
        <v>121</v>
      </c>
      <c r="M6" s="153" t="s">
        <v>121</v>
      </c>
    </row>
    <row r="7" spans="1:13" s="14" customFormat="1">
      <c r="A7" s="15" t="s">
        <v>2</v>
      </c>
      <c r="B7" s="368"/>
      <c r="C7" s="186" t="s">
        <v>3</v>
      </c>
      <c r="D7" s="16" t="s">
        <v>4</v>
      </c>
      <c r="E7" s="17" t="s">
        <v>1669</v>
      </c>
      <c r="F7" s="385" t="s">
        <v>157</v>
      </c>
      <c r="G7" s="386"/>
      <c r="H7" s="182" t="s">
        <v>122</v>
      </c>
      <c r="I7" s="18" t="s">
        <v>1813</v>
      </c>
      <c r="J7" s="19" t="s">
        <v>1814</v>
      </c>
      <c r="K7" s="154" t="s">
        <v>120</v>
      </c>
      <c r="L7" s="155" t="s">
        <v>123</v>
      </c>
      <c r="M7" s="155" t="s">
        <v>124</v>
      </c>
    </row>
    <row r="8" spans="1:13" s="14" customFormat="1">
      <c r="A8" s="15"/>
      <c r="B8" s="368"/>
      <c r="C8" s="187" t="s">
        <v>1670</v>
      </c>
      <c r="D8" s="118" t="s">
        <v>1770</v>
      </c>
      <c r="E8" s="181" t="s">
        <v>1671</v>
      </c>
      <c r="F8" s="67" t="s">
        <v>146</v>
      </c>
      <c r="G8" s="67" t="s">
        <v>145</v>
      </c>
      <c r="H8" s="182">
        <v>2563</v>
      </c>
      <c r="I8" s="20"/>
      <c r="J8" s="19"/>
      <c r="K8" s="154"/>
      <c r="L8" s="155" t="s">
        <v>125</v>
      </c>
      <c r="M8" s="155" t="s">
        <v>125</v>
      </c>
    </row>
    <row r="9" spans="1:13" s="14" customFormat="1">
      <c r="A9" s="21"/>
      <c r="B9" s="369"/>
      <c r="C9" s="22" t="s">
        <v>126</v>
      </c>
      <c r="D9" s="22" t="s">
        <v>127</v>
      </c>
      <c r="E9" s="24" t="s">
        <v>128</v>
      </c>
      <c r="F9" s="46" t="s">
        <v>147</v>
      </c>
      <c r="G9" s="46" t="s">
        <v>147</v>
      </c>
      <c r="H9" s="23"/>
      <c r="I9" s="24" t="s">
        <v>129</v>
      </c>
      <c r="J9" s="25" t="s">
        <v>130</v>
      </c>
      <c r="K9" s="156" t="s">
        <v>131</v>
      </c>
      <c r="L9" s="157" t="s">
        <v>132</v>
      </c>
      <c r="M9" s="157" t="s">
        <v>133</v>
      </c>
    </row>
    <row r="10" spans="1:13">
      <c r="A10" s="377" t="s">
        <v>5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9"/>
    </row>
    <row r="11" spans="1:13">
      <c r="A11" s="2" t="s">
        <v>6</v>
      </c>
      <c r="B11" s="82" t="s">
        <v>7</v>
      </c>
      <c r="C11" s="3">
        <v>43434267.399999999</v>
      </c>
      <c r="D11" s="3">
        <v>45672026.359999999</v>
      </c>
      <c r="E11" s="26">
        <f>D11-C11</f>
        <v>2237758.9600000009</v>
      </c>
      <c r="F11" s="26">
        <v>39508010.529166661</v>
      </c>
      <c r="G11" s="347">
        <v>6319656.610283074</v>
      </c>
      <c r="H11" s="47">
        <v>1</v>
      </c>
      <c r="I11" s="350">
        <f>(D11/12)*11</f>
        <v>41866024.163333334</v>
      </c>
      <c r="J11" s="27">
        <f>'ผลการดำเนินงาน Planfin 63'!J6</f>
        <v>34791903.179999992</v>
      </c>
      <c r="K11" s="158">
        <f>J11-I11</f>
        <v>-7074120.9833333418</v>
      </c>
      <c r="L11" s="158">
        <f>(J11*100)/I11-100</f>
        <v>-16.897045097320046</v>
      </c>
      <c r="M11" s="158">
        <f>(J11*100)/D11</f>
        <v>76.177708660789961</v>
      </c>
    </row>
    <row r="12" spans="1:13">
      <c r="A12" s="2" t="s">
        <v>8</v>
      </c>
      <c r="B12" s="82" t="s">
        <v>9</v>
      </c>
      <c r="C12" s="3">
        <v>321600</v>
      </c>
      <c r="D12" s="3">
        <v>350000</v>
      </c>
      <c r="E12" s="26">
        <f t="shared" ref="E12:E22" si="0">D12-C12</f>
        <v>28400</v>
      </c>
      <c r="F12" s="26">
        <v>140233.75</v>
      </c>
      <c r="G12" s="347">
        <v>117836.26249868539</v>
      </c>
      <c r="H12" s="47">
        <v>3</v>
      </c>
      <c r="I12" s="350">
        <f t="shared" ref="I12:I22" si="1">(D12/12)*11</f>
        <v>320833.33333333337</v>
      </c>
      <c r="J12" s="27">
        <f>'ผลการดำเนินงาน Planfin 63'!J7</f>
        <v>238200</v>
      </c>
      <c r="K12" s="158">
        <f>J12-I12</f>
        <v>-82633.333333333372</v>
      </c>
      <c r="L12" s="158">
        <f t="shared" ref="L12:L22" si="2">(J12*100)/I12-100</f>
        <v>-25.755844155844159</v>
      </c>
      <c r="M12" s="158">
        <f t="shared" ref="M12:M23" si="3">(J12*100)/D12</f>
        <v>68.057142857142864</v>
      </c>
    </row>
    <row r="13" spans="1:13">
      <c r="A13" s="2" t="s">
        <v>10</v>
      </c>
      <c r="B13" s="82" t="s">
        <v>11</v>
      </c>
      <c r="C13" s="3">
        <v>14509</v>
      </c>
      <c r="D13" s="3">
        <v>14509</v>
      </c>
      <c r="E13" s="26">
        <f t="shared" si="0"/>
        <v>0</v>
      </c>
      <c r="F13" s="26">
        <v>12743.104166666666</v>
      </c>
      <c r="G13" s="347">
        <v>15714.243590051705</v>
      </c>
      <c r="H13" s="47">
        <v>1</v>
      </c>
      <c r="I13" s="350">
        <f t="shared" si="1"/>
        <v>13299.916666666666</v>
      </c>
      <c r="J13" s="27">
        <f>'ผลการดำเนินงาน Planfin 63'!J8</f>
        <v>15741.5</v>
      </c>
      <c r="K13" s="158">
        <f t="shared" ref="K13:K23" si="4">J13-I13</f>
        <v>2441.5833333333339</v>
      </c>
      <c r="L13" s="158">
        <f t="shared" si="2"/>
        <v>18.357884447897547</v>
      </c>
      <c r="M13" s="158">
        <f t="shared" si="3"/>
        <v>108.49472741057275</v>
      </c>
    </row>
    <row r="14" spans="1:13">
      <c r="A14" s="2" t="s">
        <v>12</v>
      </c>
      <c r="B14" s="82" t="s">
        <v>13</v>
      </c>
      <c r="C14" s="3">
        <v>371199.7</v>
      </c>
      <c r="D14" s="3">
        <v>371199.7</v>
      </c>
      <c r="E14" s="26">
        <f t="shared" si="0"/>
        <v>0</v>
      </c>
      <c r="F14" s="26">
        <v>419462.92750000005</v>
      </c>
      <c r="G14" s="347">
        <v>259257.90979516169</v>
      </c>
      <c r="H14" s="47">
        <v>0</v>
      </c>
      <c r="I14" s="350">
        <f t="shared" si="1"/>
        <v>340266.39166666666</v>
      </c>
      <c r="J14" s="27">
        <f>'ผลการดำเนินงาน Planfin 63'!J9</f>
        <v>243488</v>
      </c>
      <c r="K14" s="158">
        <f t="shared" si="4"/>
        <v>-96778.391666666663</v>
      </c>
      <c r="L14" s="158">
        <f t="shared" si="2"/>
        <v>-28.441948437115457</v>
      </c>
      <c r="M14" s="158">
        <f t="shared" si="3"/>
        <v>65.594880599310827</v>
      </c>
    </row>
    <row r="15" spans="1:13">
      <c r="A15" s="2" t="s">
        <v>14</v>
      </c>
      <c r="B15" s="82" t="s">
        <v>15</v>
      </c>
      <c r="C15" s="3">
        <v>166547.04999999999</v>
      </c>
      <c r="D15" s="3">
        <v>1800000</v>
      </c>
      <c r="E15" s="26">
        <f t="shared" si="0"/>
        <v>1633452.95</v>
      </c>
      <c r="F15" s="26">
        <v>2307867.2600000002</v>
      </c>
      <c r="G15" s="347">
        <v>1170323.4344781633</v>
      </c>
      <c r="H15" s="47">
        <v>0</v>
      </c>
      <c r="I15" s="350">
        <f t="shared" si="1"/>
        <v>1650000</v>
      </c>
      <c r="J15" s="27">
        <f>'ผลการดำเนินงาน Planfin 63'!J10</f>
        <v>1236311.1000000001</v>
      </c>
      <c r="K15" s="158">
        <f t="shared" si="4"/>
        <v>-413688.89999999991</v>
      </c>
      <c r="L15" s="158">
        <f t="shared" si="2"/>
        <v>-25.072054545454534</v>
      </c>
      <c r="M15" s="158">
        <f t="shared" si="3"/>
        <v>68.68395000000001</v>
      </c>
    </row>
    <row r="16" spans="1:13">
      <c r="A16" s="2" t="s">
        <v>16</v>
      </c>
      <c r="B16" s="82" t="s">
        <v>17</v>
      </c>
      <c r="C16" s="3">
        <v>1338790.8</v>
      </c>
      <c r="D16" s="3">
        <v>1340371.8</v>
      </c>
      <c r="E16" s="26">
        <f t="shared" si="0"/>
        <v>1581</v>
      </c>
      <c r="F16" s="26">
        <v>1373228.5358333334</v>
      </c>
      <c r="G16" s="347">
        <v>1230078.5412074726</v>
      </c>
      <c r="H16" s="47">
        <v>0</v>
      </c>
      <c r="I16" s="350">
        <f t="shared" si="1"/>
        <v>1228674.1500000001</v>
      </c>
      <c r="J16" s="27">
        <f>'ผลการดำเนินงาน Planfin 63'!J11</f>
        <v>1544543.79</v>
      </c>
      <c r="K16" s="158">
        <f t="shared" si="4"/>
        <v>315869.6399999999</v>
      </c>
      <c r="L16" s="158">
        <f t="shared" si="2"/>
        <v>25.708170062827463</v>
      </c>
      <c r="M16" s="158">
        <f t="shared" si="3"/>
        <v>115.23248922425852</v>
      </c>
    </row>
    <row r="17" spans="1:13">
      <c r="A17" s="2" t="s">
        <v>18</v>
      </c>
      <c r="B17" s="82" t="s">
        <v>19</v>
      </c>
      <c r="C17" s="3">
        <v>0</v>
      </c>
      <c r="D17" s="3">
        <v>101000</v>
      </c>
      <c r="E17" s="26">
        <f t="shared" si="0"/>
        <v>101000</v>
      </c>
      <c r="F17" s="26">
        <v>65876.108333333337</v>
      </c>
      <c r="G17" s="347">
        <v>90892.438029337907</v>
      </c>
      <c r="H17" s="47">
        <v>1</v>
      </c>
      <c r="I17" s="350">
        <f t="shared" si="1"/>
        <v>92583.333333333328</v>
      </c>
      <c r="J17" s="27">
        <f>'ผลการดำเนินงาน Planfin 63'!J12</f>
        <v>117885</v>
      </c>
      <c r="K17" s="158">
        <f t="shared" si="4"/>
        <v>25301.666666666672</v>
      </c>
      <c r="L17" s="158">
        <f t="shared" si="2"/>
        <v>27.328532853285338</v>
      </c>
      <c r="M17" s="158">
        <f t="shared" si="3"/>
        <v>116.71782178217822</v>
      </c>
    </row>
    <row r="18" spans="1:13">
      <c r="A18" s="2" t="s">
        <v>20</v>
      </c>
      <c r="B18" s="82" t="s">
        <v>21</v>
      </c>
      <c r="C18" s="3">
        <v>2993868</v>
      </c>
      <c r="D18" s="3">
        <v>3087653</v>
      </c>
      <c r="E18" s="26">
        <f t="shared" si="0"/>
        <v>93785</v>
      </c>
      <c r="F18" s="26">
        <v>3072568.4358333335</v>
      </c>
      <c r="G18" s="347">
        <v>1411200.8821871567</v>
      </c>
      <c r="H18" s="47">
        <v>1</v>
      </c>
      <c r="I18" s="350">
        <f t="shared" si="1"/>
        <v>2830348.583333333</v>
      </c>
      <c r="J18" s="27">
        <f>'ผลการดำเนินงาน Planfin 63'!J13</f>
        <v>2328365.25</v>
      </c>
      <c r="K18" s="158">
        <f t="shared" si="4"/>
        <v>-501983.33333333302</v>
      </c>
      <c r="L18" s="158">
        <f t="shared" si="2"/>
        <v>-17.735742384852884</v>
      </c>
      <c r="M18" s="158">
        <f t="shared" si="3"/>
        <v>75.408902813884851</v>
      </c>
    </row>
    <row r="19" spans="1:13">
      <c r="A19" s="2" t="s">
        <v>22</v>
      </c>
      <c r="B19" s="82" t="s">
        <v>23</v>
      </c>
      <c r="C19" s="3">
        <v>10459778.93</v>
      </c>
      <c r="D19" s="3">
        <v>11903182.42</v>
      </c>
      <c r="E19" s="26">
        <f t="shared" si="0"/>
        <v>1443403.4900000002</v>
      </c>
      <c r="F19" s="26">
        <v>11528370.014999999</v>
      </c>
      <c r="G19" s="347">
        <v>4870529.095432709</v>
      </c>
      <c r="H19" s="47">
        <v>1</v>
      </c>
      <c r="I19" s="350">
        <f t="shared" si="1"/>
        <v>10911250.551666666</v>
      </c>
      <c r="J19" s="27">
        <f>'ผลการดำเนินงาน Planfin 63'!J14</f>
        <v>9841481.6199999992</v>
      </c>
      <c r="K19" s="158">
        <f t="shared" si="4"/>
        <v>-1069768.9316666666</v>
      </c>
      <c r="L19" s="158">
        <f t="shared" si="2"/>
        <v>-9.8042742818627886</v>
      </c>
      <c r="M19" s="158">
        <f t="shared" si="3"/>
        <v>82.679415241625762</v>
      </c>
    </row>
    <row r="20" spans="1:13">
      <c r="A20" s="2" t="s">
        <v>24</v>
      </c>
      <c r="B20" s="82" t="s">
        <v>25</v>
      </c>
      <c r="C20" s="3">
        <v>5228620</v>
      </c>
      <c r="D20" s="3">
        <v>3360971.83</v>
      </c>
      <c r="E20" s="26">
        <f t="shared" si="0"/>
        <v>-1867648.17</v>
      </c>
      <c r="F20" s="26">
        <v>5566020.5991666662</v>
      </c>
      <c r="G20" s="347">
        <v>2184639.0083936816</v>
      </c>
      <c r="H20" s="47">
        <v>0</v>
      </c>
      <c r="I20" s="350">
        <f t="shared" si="1"/>
        <v>3080890.8441666667</v>
      </c>
      <c r="J20" s="27">
        <f>'ผลการดำเนินงาน Planfin 63'!J15</f>
        <v>3428346.04</v>
      </c>
      <c r="K20" s="158">
        <f t="shared" si="4"/>
        <v>347455.1958333333</v>
      </c>
      <c r="L20" s="158">
        <f t="shared" si="2"/>
        <v>11.277750930098748</v>
      </c>
      <c r="M20" s="158">
        <f t="shared" si="3"/>
        <v>102.00460501925718</v>
      </c>
    </row>
    <row r="21" spans="1:13" s="8" customFormat="1">
      <c r="A21" s="174" t="s">
        <v>1652</v>
      </c>
      <c r="B21" s="175" t="s">
        <v>1653</v>
      </c>
      <c r="C21" s="3">
        <v>0</v>
      </c>
      <c r="D21" s="3">
        <v>0</v>
      </c>
      <c r="E21" s="26">
        <f t="shared" si="0"/>
        <v>0</v>
      </c>
      <c r="F21" s="26">
        <v>0</v>
      </c>
      <c r="G21" s="347">
        <v>0</v>
      </c>
      <c r="H21" s="47">
        <v>0</v>
      </c>
      <c r="I21" s="350">
        <f t="shared" si="1"/>
        <v>0</v>
      </c>
      <c r="J21" s="27">
        <f>'ผลการดำเนินงาน Planfin 63'!J16</f>
        <v>0</v>
      </c>
      <c r="K21" s="158">
        <f t="shared" si="4"/>
        <v>0</v>
      </c>
      <c r="L21" s="158" t="e">
        <f t="shared" si="2"/>
        <v>#DIV/0!</v>
      </c>
      <c r="M21" s="158" t="e">
        <f t="shared" si="3"/>
        <v>#DIV/0!</v>
      </c>
    </row>
    <row r="22" spans="1:13">
      <c r="A22" s="2" t="s">
        <v>26</v>
      </c>
      <c r="B22" s="82" t="s">
        <v>27</v>
      </c>
      <c r="C22" s="3">
        <v>404800</v>
      </c>
      <c r="D22" s="3">
        <v>3113194.09</v>
      </c>
      <c r="E22" s="26">
        <f t="shared" si="0"/>
        <v>2708394.09</v>
      </c>
      <c r="F22" s="26">
        <v>2950959.6266666674</v>
      </c>
      <c r="G22" s="347">
        <v>2244776.4138905071</v>
      </c>
      <c r="H22" s="47">
        <v>1</v>
      </c>
      <c r="I22" s="350">
        <f t="shared" si="1"/>
        <v>2853761.2491666665</v>
      </c>
      <c r="J22" s="27">
        <f>'ผลการดำเนินงาน Planfin 63'!J17</f>
        <v>3113194.09</v>
      </c>
      <c r="K22" s="158">
        <f>J22-I22</f>
        <v>259432.84083333332</v>
      </c>
      <c r="L22" s="158">
        <f t="shared" si="2"/>
        <v>9.0909090909090935</v>
      </c>
      <c r="M22" s="158">
        <f t="shared" si="3"/>
        <v>100</v>
      </c>
    </row>
    <row r="23" spans="1:13">
      <c r="A23" s="86" t="s">
        <v>28</v>
      </c>
      <c r="B23" s="58" t="s">
        <v>29</v>
      </c>
      <c r="C23" s="5">
        <f>SUM(C11:C22)</f>
        <v>64733980.879999995</v>
      </c>
      <c r="D23" s="5">
        <f>SUM(D11:D22)</f>
        <v>71114108.200000003</v>
      </c>
      <c r="E23" s="28">
        <f>D23-C23</f>
        <v>6380127.3200000077</v>
      </c>
      <c r="F23" s="28">
        <v>66945340.891666666</v>
      </c>
      <c r="G23" s="348">
        <v>19914904.839786001</v>
      </c>
      <c r="H23" s="48">
        <v>1</v>
      </c>
      <c r="I23" s="5">
        <f>SUM(I11:I22)</f>
        <v>65187932.516666666</v>
      </c>
      <c r="J23" s="31">
        <f>'ผลการดำเนินงาน Planfin 63'!J18</f>
        <v>56899459.569999993</v>
      </c>
      <c r="K23" s="29">
        <f t="shared" si="4"/>
        <v>-8288472.9466666728</v>
      </c>
      <c r="L23" s="29">
        <f>(J23*100)/I23-100</f>
        <v>-12.714735115349072</v>
      </c>
      <c r="M23" s="29">
        <f t="shared" si="3"/>
        <v>80.011492810930008</v>
      </c>
    </row>
    <row r="24" spans="1:13" s="8" customFormat="1">
      <c r="A24" s="81" t="s">
        <v>1573</v>
      </c>
      <c r="B24" s="76" t="s">
        <v>150</v>
      </c>
      <c r="C24" s="77">
        <f>C23-C22</f>
        <v>64329180.879999995</v>
      </c>
      <c r="D24" s="77">
        <f>D23-D22</f>
        <v>68000914.109999999</v>
      </c>
      <c r="E24" s="78">
        <f>D24-C24</f>
        <v>3671733.2300000042</v>
      </c>
      <c r="F24" s="78"/>
      <c r="G24" s="349"/>
      <c r="H24" s="79"/>
      <c r="I24" s="77">
        <f>I23-I22</f>
        <v>62334171.267499998</v>
      </c>
      <c r="J24" s="80">
        <f>'ผลการดำเนินงาน Planfin 63'!J19</f>
        <v>53786265.479999989</v>
      </c>
      <c r="K24" s="159">
        <f>J24-I24</f>
        <v>-8547905.7875000089</v>
      </c>
      <c r="L24" s="159">
        <f>(J24*100)/I24-100</f>
        <v>-13.713033499423048</v>
      </c>
      <c r="M24" s="159">
        <f>(J24*100)/D24</f>
        <v>79.096385958862214</v>
      </c>
    </row>
    <row r="25" spans="1:13">
      <c r="A25" s="218"/>
      <c r="B25" s="219" t="s">
        <v>1754</v>
      </c>
      <c r="C25" s="220">
        <f>C24-C21</f>
        <v>64329180.879999995</v>
      </c>
      <c r="D25" s="220">
        <f>D24-D21</f>
        <v>68000914.109999999</v>
      </c>
      <c r="E25" s="221">
        <f>D25-C25</f>
        <v>3671733.2300000042</v>
      </c>
      <c r="F25" s="220"/>
      <c r="G25" s="222"/>
      <c r="H25" s="223"/>
      <c r="I25" s="220">
        <f>I24-I21</f>
        <v>62334171.267499998</v>
      </c>
      <c r="J25" s="220">
        <f>J24-J21</f>
        <v>53786265.479999989</v>
      </c>
      <c r="K25" s="220">
        <f>K24-K21</f>
        <v>-8547905.7875000089</v>
      </c>
      <c r="L25" s="224">
        <f>(J25*100)/I25-100</f>
        <v>-13.713033499423048</v>
      </c>
      <c r="M25" s="224">
        <f>(J25*100)/D25</f>
        <v>79.096385958862214</v>
      </c>
    </row>
    <row r="26" spans="1:13">
      <c r="A26" s="377" t="s">
        <v>30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9"/>
    </row>
    <row r="27" spans="1:13">
      <c r="A27" s="2" t="s">
        <v>31</v>
      </c>
      <c r="B27" s="82" t="s">
        <v>32</v>
      </c>
      <c r="C27" s="3">
        <v>4263514.16</v>
      </c>
      <c r="D27" s="3">
        <v>5539565.2000000002</v>
      </c>
      <c r="E27" s="26">
        <f t="shared" ref="E27:E42" si="5">D27-C27</f>
        <v>1276051.04</v>
      </c>
      <c r="F27" s="26">
        <v>5743985.2775000008</v>
      </c>
      <c r="G27" s="347">
        <v>1178773.0133138802</v>
      </c>
      <c r="H27" s="47">
        <v>0</v>
      </c>
      <c r="I27" s="350">
        <f>(D27/12)*11</f>
        <v>5077934.7666666666</v>
      </c>
      <c r="J27" s="27">
        <f>'ผลการดำเนินงาน Planfin 63'!J21</f>
        <v>3423104.97</v>
      </c>
      <c r="K27" s="158">
        <f t="shared" ref="K27:K41" si="6">J27-I27</f>
        <v>-1654829.7966666664</v>
      </c>
      <c r="L27" s="158">
        <f t="shared" ref="L27:L43" si="7">(J27*100)/I27-100</f>
        <v>-32.58863834820302</v>
      </c>
      <c r="M27" s="158">
        <f t="shared" ref="M27:M43" si="8">(J27*100)/D27</f>
        <v>61.7937481808139</v>
      </c>
    </row>
    <row r="28" spans="1:13">
      <c r="A28" s="2" t="s">
        <v>33</v>
      </c>
      <c r="B28" s="82" t="s">
        <v>34</v>
      </c>
      <c r="C28" s="3">
        <v>1402804.03</v>
      </c>
      <c r="D28" s="3">
        <v>1767003.2</v>
      </c>
      <c r="E28" s="26">
        <f t="shared" si="5"/>
        <v>364199.16999999993</v>
      </c>
      <c r="F28" s="26">
        <v>1806144.9408333332</v>
      </c>
      <c r="G28" s="347">
        <v>761051.71626223018</v>
      </c>
      <c r="H28" s="47">
        <v>0</v>
      </c>
      <c r="I28" s="350">
        <f t="shared" ref="I28:I41" si="9">(D28/12)*11</f>
        <v>1619752.9333333333</v>
      </c>
      <c r="J28" s="27">
        <f>'ผลการดำเนินงาน Planfin 63'!J22</f>
        <v>1408117.41</v>
      </c>
      <c r="K28" s="158">
        <f t="shared" si="6"/>
        <v>-211635.52333333343</v>
      </c>
      <c r="L28" s="158">
        <f t="shared" si="7"/>
        <v>-13.065913879705278</v>
      </c>
      <c r="M28" s="158">
        <f t="shared" si="8"/>
        <v>79.689578943603493</v>
      </c>
    </row>
    <row r="29" spans="1:13">
      <c r="A29" s="2" t="s">
        <v>35</v>
      </c>
      <c r="B29" s="82" t="s">
        <v>36</v>
      </c>
      <c r="C29" s="3">
        <v>265806.7</v>
      </c>
      <c r="D29" s="3">
        <v>499103.58</v>
      </c>
      <c r="E29" s="26">
        <f t="shared" si="5"/>
        <v>233296.88</v>
      </c>
      <c r="F29" s="26">
        <v>407073.49666666664</v>
      </c>
      <c r="G29" s="347">
        <v>189031.78458670981</v>
      </c>
      <c r="H29" s="47">
        <v>1</v>
      </c>
      <c r="I29" s="350">
        <f t="shared" si="9"/>
        <v>457511.61500000005</v>
      </c>
      <c r="J29" s="27">
        <f>'ผลการดำเนินงาน Planfin 63'!J23</f>
        <v>212897.51</v>
      </c>
      <c r="K29" s="158">
        <f t="shared" si="6"/>
        <v>-244614.10500000004</v>
      </c>
      <c r="L29" s="158">
        <f t="shared" si="7"/>
        <v>-53.466206535543371</v>
      </c>
      <c r="M29" s="158">
        <f t="shared" si="8"/>
        <v>42.655977342418581</v>
      </c>
    </row>
    <row r="30" spans="1:13">
      <c r="A30" s="2" t="s">
        <v>37</v>
      </c>
      <c r="B30" s="82" t="s">
        <v>38</v>
      </c>
      <c r="C30" s="3">
        <v>1395034.28</v>
      </c>
      <c r="D30" s="3">
        <v>1803962.2</v>
      </c>
      <c r="E30" s="26">
        <f t="shared" si="5"/>
        <v>408927.91999999993</v>
      </c>
      <c r="F30" s="26">
        <v>2418659.664166667</v>
      </c>
      <c r="G30" s="347">
        <v>525076.14516788628</v>
      </c>
      <c r="H30" s="47">
        <v>0</v>
      </c>
      <c r="I30" s="350">
        <f t="shared" si="9"/>
        <v>1653632.0166666666</v>
      </c>
      <c r="J30" s="27">
        <f>'ผลการดำเนินงาน Planfin 63'!J24</f>
        <v>1583248.98</v>
      </c>
      <c r="K30" s="158">
        <f t="shared" si="6"/>
        <v>-70383.036666666623</v>
      </c>
      <c r="L30" s="158">
        <f t="shared" si="7"/>
        <v>-4.2562695906518684</v>
      </c>
      <c r="M30" s="158">
        <f t="shared" si="8"/>
        <v>87.765086208569116</v>
      </c>
    </row>
    <row r="31" spans="1:13">
      <c r="A31" s="2" t="s">
        <v>39</v>
      </c>
      <c r="B31" s="82" t="s">
        <v>40</v>
      </c>
      <c r="C31" s="3">
        <v>10459778.93</v>
      </c>
      <c r="D31" s="3">
        <v>11903182.42</v>
      </c>
      <c r="E31" s="26">
        <f t="shared" si="5"/>
        <v>1443403.4900000002</v>
      </c>
      <c r="F31" s="26">
        <v>11558526.244166665</v>
      </c>
      <c r="G31" s="347">
        <v>4287362.8192361947</v>
      </c>
      <c r="H31" s="47">
        <v>1</v>
      </c>
      <c r="I31" s="350">
        <f t="shared" si="9"/>
        <v>10911250.551666666</v>
      </c>
      <c r="J31" s="27">
        <f>'ผลการดำเนินงาน Planfin 63'!J25</f>
        <v>9841481.6199999992</v>
      </c>
      <c r="K31" s="158">
        <f t="shared" si="6"/>
        <v>-1069768.9316666666</v>
      </c>
      <c r="L31" s="158">
        <f t="shared" si="7"/>
        <v>-9.8042742818627886</v>
      </c>
      <c r="M31" s="158">
        <f t="shared" si="8"/>
        <v>82.679415241625762</v>
      </c>
    </row>
    <row r="32" spans="1:13">
      <c r="A32" s="2" t="s">
        <v>41</v>
      </c>
      <c r="B32" s="82" t="s">
        <v>42</v>
      </c>
      <c r="C32" s="3">
        <v>6456957</v>
      </c>
      <c r="D32" s="3">
        <v>6887979</v>
      </c>
      <c r="E32" s="26">
        <f t="shared" si="5"/>
        <v>431022</v>
      </c>
      <c r="F32" s="26">
        <v>7979839.0925000003</v>
      </c>
      <c r="G32" s="347">
        <v>1527039.0562026661</v>
      </c>
      <c r="H32" s="47">
        <v>0</v>
      </c>
      <c r="I32" s="350">
        <f t="shared" si="9"/>
        <v>6313980.75</v>
      </c>
      <c r="J32" s="27">
        <f>'ผลการดำเนินงาน Planfin 63'!J26</f>
        <v>6380228.79</v>
      </c>
      <c r="K32" s="158">
        <f t="shared" si="6"/>
        <v>66248.040000000037</v>
      </c>
      <c r="L32" s="158">
        <f t="shared" si="7"/>
        <v>1.0492277791629334</v>
      </c>
      <c r="M32" s="158">
        <f t="shared" si="8"/>
        <v>92.628458797566026</v>
      </c>
    </row>
    <row r="33" spans="1:13">
      <c r="A33" s="2" t="s">
        <v>43</v>
      </c>
      <c r="B33" s="82" t="s">
        <v>44</v>
      </c>
      <c r="C33" s="3">
        <v>10610657</v>
      </c>
      <c r="D33" s="3">
        <v>10376500</v>
      </c>
      <c r="E33" s="26">
        <f t="shared" si="5"/>
        <v>-234157</v>
      </c>
      <c r="F33" s="26">
        <v>12367101.948333336</v>
      </c>
      <c r="G33" s="347">
        <v>3282522.2800078602</v>
      </c>
      <c r="H33" s="47">
        <v>0</v>
      </c>
      <c r="I33" s="350">
        <f t="shared" si="9"/>
        <v>9511791.6666666679</v>
      </c>
      <c r="J33" s="27">
        <f>'ผลการดำเนินงาน Planfin 63'!J27</f>
        <v>10653804</v>
      </c>
      <c r="K33" s="158">
        <f t="shared" si="6"/>
        <v>1142012.3333333321</v>
      </c>
      <c r="L33" s="158">
        <f t="shared" si="7"/>
        <v>12.006279924479685</v>
      </c>
      <c r="M33" s="158">
        <f t="shared" si="8"/>
        <v>102.6724232641064</v>
      </c>
    </row>
    <row r="34" spans="1:13">
      <c r="A34" s="2" t="s">
        <v>45</v>
      </c>
      <c r="B34" s="82" t="s">
        <v>46</v>
      </c>
      <c r="C34" s="3">
        <v>1220338.3999999999</v>
      </c>
      <c r="D34" s="3">
        <v>998628.22</v>
      </c>
      <c r="E34" s="26">
        <f t="shared" si="5"/>
        <v>-221710.17999999993</v>
      </c>
      <c r="F34" s="26">
        <v>1366859.729166667</v>
      </c>
      <c r="G34" s="347">
        <v>447592.00837046513</v>
      </c>
      <c r="H34" s="47">
        <v>0</v>
      </c>
      <c r="I34" s="350">
        <f t="shared" si="9"/>
        <v>915409.20166666654</v>
      </c>
      <c r="J34" s="27">
        <f>'ผลการดำเนินงาน Planfin 63'!J28</f>
        <v>946904.21</v>
      </c>
      <c r="K34" s="158">
        <f t="shared" si="6"/>
        <v>31495.008333333419</v>
      </c>
      <c r="L34" s="158">
        <f t="shared" si="7"/>
        <v>3.4405387531599132</v>
      </c>
      <c r="M34" s="158">
        <f t="shared" si="8"/>
        <v>94.820493857063241</v>
      </c>
    </row>
    <row r="35" spans="1:13">
      <c r="A35" s="2" t="s">
        <v>47</v>
      </c>
      <c r="B35" s="82" t="s">
        <v>48</v>
      </c>
      <c r="C35" s="3">
        <v>3497191.12</v>
      </c>
      <c r="D35" s="3">
        <v>4946876.66</v>
      </c>
      <c r="E35" s="26">
        <f t="shared" si="5"/>
        <v>1449685.54</v>
      </c>
      <c r="F35" s="26">
        <v>3552266.5808333326</v>
      </c>
      <c r="G35" s="347">
        <v>1679465.2096902211</v>
      </c>
      <c r="H35" s="47">
        <v>1</v>
      </c>
      <c r="I35" s="350">
        <f t="shared" si="9"/>
        <v>4534636.9383333335</v>
      </c>
      <c r="J35" s="27">
        <f>'ผลการดำเนินงาน Planfin 63'!J29</f>
        <v>7885951.9399999995</v>
      </c>
      <c r="K35" s="158">
        <f t="shared" si="6"/>
        <v>3351315.001666666</v>
      </c>
      <c r="L35" s="158">
        <f t="shared" si="7"/>
        <v>73.904814150312404</v>
      </c>
      <c r="M35" s="158">
        <f t="shared" si="8"/>
        <v>159.41274630445304</v>
      </c>
    </row>
    <row r="36" spans="1:13">
      <c r="A36" s="2" t="s">
        <v>49</v>
      </c>
      <c r="B36" s="82" t="s">
        <v>50</v>
      </c>
      <c r="C36" s="3">
        <v>1172811.4099999999</v>
      </c>
      <c r="D36" s="3">
        <v>1215600</v>
      </c>
      <c r="E36" s="26">
        <f t="shared" si="5"/>
        <v>42788.590000000084</v>
      </c>
      <c r="F36" s="26">
        <v>1496139.7966666666</v>
      </c>
      <c r="G36" s="347">
        <v>534787.83291888051</v>
      </c>
      <c r="H36" s="47">
        <v>0</v>
      </c>
      <c r="I36" s="350">
        <f t="shared" si="9"/>
        <v>1114300</v>
      </c>
      <c r="J36" s="27">
        <f>'ผลการดำเนินงาน Planfin 63'!J30</f>
        <v>1117344.22</v>
      </c>
      <c r="K36" s="158">
        <f t="shared" si="6"/>
        <v>3044.2199999999721</v>
      </c>
      <c r="L36" s="158">
        <f t="shared" si="7"/>
        <v>0.27319572825989269</v>
      </c>
      <c r="M36" s="158">
        <f t="shared" si="8"/>
        <v>91.917096084238239</v>
      </c>
    </row>
    <row r="37" spans="1:13">
      <c r="A37" s="2" t="s">
        <v>51</v>
      </c>
      <c r="B37" s="82" t="s">
        <v>52</v>
      </c>
      <c r="C37" s="3">
        <v>1910230.06</v>
      </c>
      <c r="D37" s="3">
        <v>2417260</v>
      </c>
      <c r="E37" s="26">
        <f t="shared" si="5"/>
        <v>507029.93999999994</v>
      </c>
      <c r="F37" s="26">
        <v>2241952.4491666663</v>
      </c>
      <c r="G37" s="347">
        <v>723494.27765015129</v>
      </c>
      <c r="H37" s="47">
        <v>1</v>
      </c>
      <c r="I37" s="350">
        <f t="shared" si="9"/>
        <v>2215821.666666667</v>
      </c>
      <c r="J37" s="27">
        <f>'ผลการดำเนินงาน Planfin 63'!J31</f>
        <v>2740836.1500000004</v>
      </c>
      <c r="K37" s="158">
        <f t="shared" si="6"/>
        <v>525014.4833333334</v>
      </c>
      <c r="L37" s="158">
        <f t="shared" si="7"/>
        <v>23.693896094225408</v>
      </c>
      <c r="M37" s="158">
        <f t="shared" si="8"/>
        <v>113.38607141970664</v>
      </c>
    </row>
    <row r="38" spans="1:13">
      <c r="A38" s="2" t="s">
        <v>53</v>
      </c>
      <c r="B38" s="82" t="s">
        <v>54</v>
      </c>
      <c r="C38" s="3">
        <v>4936110.93</v>
      </c>
      <c r="D38" s="3">
        <v>6104522.3499999996</v>
      </c>
      <c r="E38" s="26">
        <f t="shared" si="5"/>
        <v>1168411.42</v>
      </c>
      <c r="F38" s="26">
        <v>7145578.3158333311</v>
      </c>
      <c r="G38" s="347">
        <v>3181722.8376959031</v>
      </c>
      <c r="H38" s="47">
        <v>0</v>
      </c>
      <c r="I38" s="350">
        <f t="shared" si="9"/>
        <v>5595812.1541666668</v>
      </c>
      <c r="J38" s="27">
        <f>'ผลการดำเนินงาน Planfin 63'!J32</f>
        <v>4585559.5200000005</v>
      </c>
      <c r="K38" s="158">
        <f t="shared" si="6"/>
        <v>-1010252.6341666663</v>
      </c>
      <c r="L38" s="158">
        <f t="shared" si="7"/>
        <v>-18.053726721588177</v>
      </c>
      <c r="M38" s="158">
        <f t="shared" si="8"/>
        <v>75.11741717187752</v>
      </c>
    </row>
    <row r="39" spans="1:13">
      <c r="A39" s="2" t="s">
        <v>55</v>
      </c>
      <c r="B39" s="82" t="s">
        <v>56</v>
      </c>
      <c r="C39" s="3">
        <v>1214799.28</v>
      </c>
      <c r="D39" s="3">
        <v>1054000</v>
      </c>
      <c r="E39" s="26">
        <f t="shared" si="5"/>
        <v>-160799.28000000003</v>
      </c>
      <c r="F39" s="26">
        <v>634194.37416666665</v>
      </c>
      <c r="G39" s="347">
        <v>597287.24145924882</v>
      </c>
      <c r="H39" s="47">
        <v>1</v>
      </c>
      <c r="I39" s="350">
        <f t="shared" si="9"/>
        <v>966166.66666666663</v>
      </c>
      <c r="J39" s="27">
        <f>'ผลการดำเนินงาน Planfin 63'!J33</f>
        <v>626383.44999999995</v>
      </c>
      <c r="K39" s="158">
        <f t="shared" si="6"/>
        <v>-339783.21666666667</v>
      </c>
      <c r="L39" s="158">
        <f t="shared" si="7"/>
        <v>-35.168178368121445</v>
      </c>
      <c r="M39" s="158">
        <f t="shared" si="8"/>
        <v>59.429169829222005</v>
      </c>
    </row>
    <row r="40" spans="1:13" s="8" customFormat="1">
      <c r="A40" s="174" t="s">
        <v>57</v>
      </c>
      <c r="B40" s="175" t="s">
        <v>58</v>
      </c>
      <c r="C40" s="3">
        <v>6694913.5999999996</v>
      </c>
      <c r="D40" s="3">
        <v>6207630</v>
      </c>
      <c r="E40" s="26">
        <f>D40-C40</f>
        <v>-487283.59999999963</v>
      </c>
      <c r="F40" s="26">
        <v>8210315.1341666654</v>
      </c>
      <c r="G40" s="347">
        <v>4276499.1054908093</v>
      </c>
      <c r="H40" s="47">
        <v>0</v>
      </c>
      <c r="I40" s="350">
        <f t="shared" si="9"/>
        <v>5690327.5</v>
      </c>
      <c r="J40" s="27">
        <f>'ผลการดำเนินงาน Planfin 63'!J34</f>
        <v>6013560.4800000004</v>
      </c>
      <c r="K40" s="158">
        <f>J40-I40</f>
        <v>323232.98000000045</v>
      </c>
      <c r="L40" s="158">
        <f>(J40*100)/I40-100</f>
        <v>5.6803932638323573</v>
      </c>
      <c r="M40" s="158">
        <f>(J40*100)/D40</f>
        <v>96.873693825179657</v>
      </c>
    </row>
    <row r="41" spans="1:13">
      <c r="A41" s="2" t="s">
        <v>1654</v>
      </c>
      <c r="B41" s="177" t="s">
        <v>1655</v>
      </c>
      <c r="C41" s="3">
        <v>0</v>
      </c>
      <c r="D41" s="3">
        <v>0</v>
      </c>
      <c r="E41" s="26">
        <f t="shared" si="5"/>
        <v>0</v>
      </c>
      <c r="F41" s="26">
        <v>759</v>
      </c>
      <c r="G41" s="347">
        <v>0</v>
      </c>
      <c r="H41" s="47">
        <v>0</v>
      </c>
      <c r="I41" s="350">
        <f t="shared" si="9"/>
        <v>0</v>
      </c>
      <c r="J41" s="27">
        <f>'ผลการดำเนินงาน Planfin 63'!J35</f>
        <v>0</v>
      </c>
      <c r="K41" s="158">
        <f t="shared" si="6"/>
        <v>0</v>
      </c>
      <c r="L41" s="158" t="e">
        <f t="shared" si="7"/>
        <v>#DIV/0!</v>
      </c>
      <c r="M41" s="15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55500946.899999999</v>
      </c>
      <c r="D42" s="5">
        <f>SUM(D27:D41)</f>
        <v>61721812.830000006</v>
      </c>
      <c r="E42" s="28">
        <f t="shared" si="5"/>
        <v>6220865.9300000072</v>
      </c>
      <c r="F42" s="28">
        <v>66929396.044166662</v>
      </c>
      <c r="G42" s="348">
        <v>23191705.328053109</v>
      </c>
      <c r="H42" s="48">
        <v>0</v>
      </c>
      <c r="I42" s="5">
        <f>SUM(I27:I41)</f>
        <v>56578328.427499995</v>
      </c>
      <c r="J42" s="31">
        <f>'ผลการดำเนินงาน Planfin 63'!J36</f>
        <v>57419423.25</v>
      </c>
      <c r="K42" s="29">
        <f>J42-I42</f>
        <v>841094.82250000536</v>
      </c>
      <c r="L42" s="29">
        <f t="shared" si="7"/>
        <v>1.4866024604770587</v>
      </c>
      <c r="M42" s="29">
        <f t="shared" si="8"/>
        <v>93.029385588770623</v>
      </c>
    </row>
    <row r="43" spans="1:13" s="8" customFormat="1">
      <c r="A43" s="81" t="s">
        <v>1574</v>
      </c>
      <c r="B43" s="76" t="s">
        <v>151</v>
      </c>
      <c r="C43" s="77">
        <f>C42-C38</f>
        <v>50564835.969999999</v>
      </c>
      <c r="D43" s="77">
        <f>D42-D38</f>
        <v>55617290.480000004</v>
      </c>
      <c r="E43" s="78">
        <f>D43-C43</f>
        <v>5052454.5100000054</v>
      </c>
      <c r="F43" s="78"/>
      <c r="G43" s="349"/>
      <c r="H43" s="79"/>
      <c r="I43" s="77">
        <f>I42-I38</f>
        <v>50982516.273333326</v>
      </c>
      <c r="J43" s="80">
        <f>'ผลการดำเนินงาน Planfin 63'!J37</f>
        <v>52833863.729999997</v>
      </c>
      <c r="K43" s="159">
        <f>J43-I43</f>
        <v>1851347.4566666707</v>
      </c>
      <c r="L43" s="159">
        <f t="shared" si="7"/>
        <v>3.6313379409149178</v>
      </c>
      <c r="M43" s="159">
        <f t="shared" si="8"/>
        <v>94.995393112505312</v>
      </c>
    </row>
    <row r="44" spans="1:13" s="184" customFormat="1" ht="25.5">
      <c r="A44" s="225"/>
      <c r="B44" s="219" t="s">
        <v>1755</v>
      </c>
      <c r="C44" s="226">
        <f>C43-C41</f>
        <v>50564835.969999999</v>
      </c>
      <c r="D44" s="226">
        <f>D43-D41</f>
        <v>55617290.480000004</v>
      </c>
      <c r="E44" s="227">
        <f>D44-C44</f>
        <v>5052454.5100000054</v>
      </c>
      <c r="F44" s="227"/>
      <c r="G44" s="228"/>
      <c r="H44" s="227"/>
      <c r="I44" s="226">
        <f>I43-I41</f>
        <v>50982516.273333326</v>
      </c>
      <c r="J44" s="226">
        <f>J43-J41</f>
        <v>52833863.729999997</v>
      </c>
      <c r="K44" s="229">
        <f>J44-I44</f>
        <v>1851347.4566666707</v>
      </c>
      <c r="L44" s="224">
        <f>(J44*100)/I44-100</f>
        <v>3.6313379409149178</v>
      </c>
      <c r="M44" s="224">
        <f>(J44*100)/D44</f>
        <v>94.995393112505312</v>
      </c>
    </row>
    <row r="45" spans="1:13">
      <c r="A45" s="380"/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2"/>
    </row>
    <row r="46" spans="1:13" s="8" customFormat="1">
      <c r="A46" s="170" t="s">
        <v>61</v>
      </c>
      <c r="B46" s="230" t="s">
        <v>62</v>
      </c>
      <c r="C46" s="5">
        <f t="shared" ref="C46:D48" si="10">C23-C42</f>
        <v>9233033.9799999967</v>
      </c>
      <c r="D46" s="5">
        <f t="shared" si="10"/>
        <v>9392295.3699999973</v>
      </c>
      <c r="E46" s="28">
        <f t="shared" ref="E46:E48" si="11">D46-C46</f>
        <v>159261.3900000006</v>
      </c>
      <c r="F46" s="231"/>
      <c r="G46" s="232"/>
      <c r="H46" s="233"/>
      <c r="I46" s="5">
        <f t="shared" ref="I46:J48" si="12">I23-I42</f>
        <v>8609604.089166671</v>
      </c>
      <c r="J46" s="5">
        <f t="shared" si="12"/>
        <v>-519963.68000000715</v>
      </c>
      <c r="K46" s="28">
        <f>J46-I46</f>
        <v>-9129567.7691666782</v>
      </c>
      <c r="L46" s="234">
        <f>(J46*100)/I46-100</f>
        <v>-106.03934483647475</v>
      </c>
      <c r="M46" s="235">
        <f>(J46*100)/D46</f>
        <v>-5.5360661001018681</v>
      </c>
    </row>
    <row r="47" spans="1:13" s="85" customFormat="1">
      <c r="A47" s="236" t="s">
        <v>63</v>
      </c>
      <c r="B47" s="237" t="s">
        <v>66</v>
      </c>
      <c r="C47" s="238">
        <f t="shared" si="10"/>
        <v>13764344.909999996</v>
      </c>
      <c r="D47" s="238">
        <f t="shared" si="10"/>
        <v>12383623.629999995</v>
      </c>
      <c r="E47" s="239">
        <f t="shared" si="11"/>
        <v>-1380721.2800000012</v>
      </c>
      <c r="F47" s="240"/>
      <c r="G47" s="241"/>
      <c r="H47" s="242"/>
      <c r="I47" s="238">
        <f>I24-I43</f>
        <v>11351654.994166672</v>
      </c>
      <c r="J47" s="238">
        <f t="shared" si="12"/>
        <v>952401.74999999255</v>
      </c>
      <c r="K47" s="239">
        <f>J47-I47</f>
        <v>-10399253.24416668</v>
      </c>
      <c r="L47" s="235">
        <f t="shared" ref="L47:L48" si="13">(J47*100)/I47-100</f>
        <v>-91.610018534835604</v>
      </c>
      <c r="M47" s="235">
        <f t="shared" ref="M47:M48" si="14">(J47*100)/D47</f>
        <v>7.6908163430673717</v>
      </c>
    </row>
    <row r="48" spans="1:13" s="8" customFormat="1" ht="27.75" customHeight="1">
      <c r="A48" s="218" t="s">
        <v>65</v>
      </c>
      <c r="B48" s="243" t="s">
        <v>1756</v>
      </c>
      <c r="C48" s="244">
        <f>C25-C44</f>
        <v>13764344.909999996</v>
      </c>
      <c r="D48" s="244">
        <f t="shared" si="10"/>
        <v>12383623.629999995</v>
      </c>
      <c r="E48" s="245">
        <f t="shared" si="11"/>
        <v>-1380721.2800000012</v>
      </c>
      <c r="F48" s="246"/>
      <c r="G48" s="246"/>
      <c r="H48" s="246"/>
      <c r="I48" s="244">
        <f>I25-I44</f>
        <v>11351654.994166672</v>
      </c>
      <c r="J48" s="244">
        <f t="shared" si="12"/>
        <v>952401.74999999255</v>
      </c>
      <c r="K48" s="244">
        <f>(K23-K22)-(K42-K38)</f>
        <v>-10399253.244166676</v>
      </c>
      <c r="L48" s="247">
        <f t="shared" si="13"/>
        <v>-91.610018534835604</v>
      </c>
      <c r="M48" s="247">
        <f t="shared" si="14"/>
        <v>7.6908163430673717</v>
      </c>
    </row>
    <row r="49" spans="1:13" s="8" customFormat="1">
      <c r="A49" s="2"/>
      <c r="B49" s="178" t="s">
        <v>67</v>
      </c>
      <c r="C49" s="248" t="str">
        <f>IF(D49&gt;0,"แผนเกินดุล",IF(D49=0,"สมดุล","ขาดดุล"))</f>
        <v>แผนเกินดุล</v>
      </c>
      <c r="D49" s="249">
        <f>IF(D47&lt;=0,0,ROUNDUP((D47*20%),2))</f>
        <v>2476724.73</v>
      </c>
      <c r="E49" s="51"/>
      <c r="H49" s="52"/>
      <c r="J49" s="52"/>
      <c r="K49" s="151"/>
      <c r="L49" s="151"/>
      <c r="M49" s="151"/>
    </row>
    <row r="50" spans="1:13" s="8" customFormat="1">
      <c r="A50" s="2"/>
      <c r="B50" s="178" t="s">
        <v>68</v>
      </c>
      <c r="C50" s="248" t="str">
        <f>IF(D50&gt;=0,"ไม่เกิน","เกิน")</f>
        <v>ไม่เกิน</v>
      </c>
      <c r="D50" s="248">
        <f>IF(D47&lt;0,0-C112,((D47*20%)-C112))</f>
        <v>1225347.9259999993</v>
      </c>
      <c r="E50" s="51"/>
      <c r="H50" s="52"/>
      <c r="J50" s="52"/>
      <c r="K50" s="151"/>
      <c r="L50" s="151"/>
      <c r="M50" s="151"/>
    </row>
    <row r="51" spans="1:13">
      <c r="A51" s="2" t="s">
        <v>69</v>
      </c>
      <c r="B51" s="178" t="s">
        <v>1750</v>
      </c>
      <c r="C51" s="189">
        <v>24842914.920000002</v>
      </c>
      <c r="D51" s="3">
        <f>C51</f>
        <v>24842914.920000002</v>
      </c>
      <c r="E51" s="51"/>
      <c r="F51" s="45"/>
    </row>
    <row r="52" spans="1:13">
      <c r="A52" s="2" t="s">
        <v>70</v>
      </c>
      <c r="B52" s="178" t="s">
        <v>1751</v>
      </c>
      <c r="C52" s="216">
        <v>19454862.640000001</v>
      </c>
      <c r="D52" s="3">
        <f>C52</f>
        <v>19454862.640000001</v>
      </c>
      <c r="E52" s="51"/>
    </row>
    <row r="53" spans="1:13">
      <c r="A53" s="2" t="s">
        <v>71</v>
      </c>
      <c r="B53" s="178" t="s">
        <v>1752</v>
      </c>
      <c r="C53" s="217">
        <v>-4998414.0199999996</v>
      </c>
      <c r="D53" s="6">
        <f>C53</f>
        <v>-4998414.0199999996</v>
      </c>
      <c r="E53" s="51"/>
    </row>
    <row r="54" spans="1:13">
      <c r="A54" s="2" t="s">
        <v>1672</v>
      </c>
      <c r="B54" s="188" t="s">
        <v>1753</v>
      </c>
      <c r="C54" s="121">
        <v>14456448.620000001</v>
      </c>
      <c r="D54" s="3">
        <f t="shared" ref="D54" si="15">C54</f>
        <v>14456448.620000001</v>
      </c>
      <c r="E54" s="51"/>
      <c r="G54" s="1"/>
      <c r="H54" s="33"/>
    </row>
    <row r="55" spans="1:13">
      <c r="A55" s="8" t="s">
        <v>149</v>
      </c>
      <c r="B55" s="7"/>
      <c r="G55" s="1"/>
      <c r="H55" s="33"/>
    </row>
    <row r="56" spans="1:13">
      <c r="A56" s="387" t="s">
        <v>1773</v>
      </c>
      <c r="B56" s="387"/>
      <c r="C56" s="387"/>
      <c r="G56" s="1"/>
      <c r="H56" s="33"/>
    </row>
    <row r="57" spans="1:13">
      <c r="A57" s="8"/>
      <c r="B57" s="7"/>
      <c r="G57" s="1"/>
      <c r="H57" s="33"/>
    </row>
    <row r="58" spans="1:13" hidden="1">
      <c r="A58" s="8"/>
      <c r="B58" s="7"/>
      <c r="G58" s="1"/>
      <c r="H58" s="33"/>
    </row>
    <row r="59" spans="1:13" hidden="1">
      <c r="A59" s="8"/>
      <c r="B59" s="7"/>
      <c r="G59" s="1"/>
      <c r="H59" s="33"/>
    </row>
    <row r="60" spans="1:13" hidden="1">
      <c r="A60" s="8"/>
      <c r="B60" s="7"/>
      <c r="G60" s="1"/>
      <c r="H60" s="33"/>
    </row>
    <row r="61" spans="1:13" hidden="1">
      <c r="A61" s="8"/>
      <c r="B61" s="7"/>
      <c r="G61" s="1"/>
      <c r="H61" s="33"/>
    </row>
    <row r="62" spans="1:13" hidden="1">
      <c r="A62" s="8"/>
      <c r="B62" s="7"/>
      <c r="G62" s="1"/>
      <c r="H62" s="33"/>
    </row>
    <row r="63" spans="1:13" hidden="1">
      <c r="A63" s="8"/>
      <c r="B63" s="7"/>
      <c r="G63" s="1"/>
      <c r="H63" s="33"/>
    </row>
    <row r="64" spans="1:13" s="8" customFormat="1" hidden="1">
      <c r="B64" s="53"/>
      <c r="K64" s="151"/>
      <c r="L64" s="151"/>
      <c r="M64" s="151"/>
    </row>
    <row r="65" spans="1:13" s="8" customFormat="1">
      <c r="A65" s="1"/>
      <c r="B65" s="375" t="s">
        <v>72</v>
      </c>
      <c r="C65" s="376"/>
      <c r="D65" s="376"/>
      <c r="E65" s="376"/>
      <c r="K65" s="151"/>
      <c r="L65" s="151"/>
      <c r="M65" s="151"/>
    </row>
    <row r="66" spans="1:13" s="8" customFormat="1">
      <c r="A66" s="1"/>
      <c r="B66" s="190" t="s">
        <v>2</v>
      </c>
      <c r="C66" s="190" t="s">
        <v>1673</v>
      </c>
      <c r="D66" s="45"/>
      <c r="E66" s="45"/>
      <c r="K66" s="151"/>
      <c r="L66" s="151"/>
      <c r="M66" s="151"/>
    </row>
    <row r="67" spans="1:13" s="8" customFormat="1">
      <c r="A67" s="1"/>
      <c r="B67" s="258" t="s">
        <v>73</v>
      </c>
      <c r="C67" s="214">
        <v>5539565.2000000002</v>
      </c>
      <c r="D67" s="45"/>
      <c r="E67" s="45"/>
      <c r="K67" s="151"/>
      <c r="L67" s="151"/>
      <c r="M67" s="151"/>
    </row>
    <row r="68" spans="1:13" s="8" customFormat="1">
      <c r="A68" s="1"/>
      <c r="B68" s="258" t="s">
        <v>74</v>
      </c>
      <c r="C68" s="214">
        <v>1767003.02</v>
      </c>
      <c r="D68" s="45"/>
      <c r="E68" s="45"/>
      <c r="K68" s="151"/>
      <c r="L68" s="151"/>
      <c r="M68" s="151"/>
    </row>
    <row r="69" spans="1:13" s="8" customFormat="1">
      <c r="A69" s="1"/>
      <c r="B69" s="258" t="s">
        <v>75</v>
      </c>
      <c r="C69" s="214">
        <v>1803962.2</v>
      </c>
      <c r="D69" s="45"/>
      <c r="E69" s="45"/>
      <c r="K69" s="151"/>
      <c r="L69" s="151"/>
      <c r="M69" s="151"/>
    </row>
    <row r="70" spans="1:13" s="8" customFormat="1">
      <c r="A70" s="1"/>
      <c r="B70" s="192" t="s">
        <v>152</v>
      </c>
      <c r="C70" s="83">
        <f>SUM(C67:C69)</f>
        <v>9110530.4199999999</v>
      </c>
      <c r="D70" s="45"/>
      <c r="E70" s="45"/>
      <c r="K70" s="151"/>
      <c r="L70" s="151"/>
      <c r="M70" s="151"/>
    </row>
    <row r="71" spans="1:13" s="8" customFormat="1">
      <c r="A71" s="1"/>
      <c r="B71" s="193"/>
      <c r="C71" s="84"/>
      <c r="D71" s="45"/>
      <c r="E71" s="45"/>
      <c r="K71" s="151"/>
      <c r="L71" s="151"/>
      <c r="M71" s="151"/>
    </row>
    <row r="72" spans="1:13" s="8" customFormat="1" hidden="1">
      <c r="A72" s="1"/>
      <c r="B72" s="193"/>
      <c r="C72" s="84"/>
      <c r="D72" s="45"/>
      <c r="E72" s="45"/>
      <c r="K72" s="151"/>
      <c r="L72" s="151"/>
      <c r="M72" s="151"/>
    </row>
    <row r="73" spans="1:13" s="8" customFormat="1">
      <c r="A73" s="1"/>
      <c r="B73" s="370" t="s">
        <v>76</v>
      </c>
      <c r="C73" s="371"/>
      <c r="D73" s="371"/>
      <c r="E73" s="371"/>
      <c r="K73" s="151"/>
      <c r="L73" s="151"/>
      <c r="M73" s="151"/>
    </row>
    <row r="74" spans="1:13" s="8" customFormat="1">
      <c r="A74" s="1"/>
      <c r="B74" s="190" t="s">
        <v>2</v>
      </c>
      <c r="C74" s="190" t="s">
        <v>1673</v>
      </c>
      <c r="D74" s="45"/>
      <c r="E74" s="45"/>
      <c r="K74" s="151"/>
      <c r="L74" s="151"/>
      <c r="M74" s="151"/>
    </row>
    <row r="75" spans="1:13" s="8" customFormat="1">
      <c r="A75" s="1"/>
      <c r="B75" s="178" t="s">
        <v>77</v>
      </c>
      <c r="C75" s="214">
        <v>400000</v>
      </c>
      <c r="D75" s="45"/>
      <c r="E75" s="45"/>
      <c r="K75" s="151"/>
      <c r="L75" s="151"/>
      <c r="M75" s="151"/>
    </row>
    <row r="76" spans="1:13" s="8" customFormat="1">
      <c r="A76" s="1"/>
      <c r="B76" s="178" t="s">
        <v>78</v>
      </c>
      <c r="C76" s="214">
        <v>64000</v>
      </c>
      <c r="D76" s="45"/>
      <c r="E76" s="45"/>
      <c r="K76" s="151"/>
      <c r="L76" s="151"/>
      <c r="M76" s="151"/>
    </row>
    <row r="77" spans="1:13" s="8" customFormat="1">
      <c r="A77" s="1"/>
      <c r="B77" s="178" t="s">
        <v>79</v>
      </c>
      <c r="C77" s="214">
        <v>600000</v>
      </c>
      <c r="D77" s="45"/>
      <c r="E77" s="45"/>
      <c r="K77" s="151"/>
      <c r="L77" s="151"/>
      <c r="M77" s="151"/>
    </row>
    <row r="78" spans="1:13" s="8" customFormat="1">
      <c r="A78" s="1"/>
      <c r="B78" s="178" t="s">
        <v>80</v>
      </c>
      <c r="C78" s="214">
        <v>30000</v>
      </c>
      <c r="D78" s="45"/>
      <c r="E78" s="45"/>
      <c r="K78" s="151"/>
      <c r="L78" s="151"/>
      <c r="M78" s="151"/>
    </row>
    <row r="79" spans="1:13" s="8" customFormat="1">
      <c r="A79" s="1"/>
      <c r="B79" s="178" t="s">
        <v>81</v>
      </c>
      <c r="C79" s="214">
        <v>2000</v>
      </c>
      <c r="D79" s="45"/>
      <c r="E79" s="45"/>
      <c r="K79" s="151"/>
      <c r="L79" s="151"/>
      <c r="M79" s="151"/>
    </row>
    <row r="80" spans="1:13" s="8" customFormat="1">
      <c r="A80" s="1"/>
      <c r="B80" s="178" t="s">
        <v>82</v>
      </c>
      <c r="C80" s="214">
        <v>273960</v>
      </c>
      <c r="D80" s="45"/>
      <c r="E80" s="45"/>
      <c r="K80" s="151"/>
      <c r="L80" s="151"/>
      <c r="M80" s="151"/>
    </row>
    <row r="81" spans="1:13" s="8" customFormat="1">
      <c r="A81" s="1"/>
      <c r="B81" s="178" t="s">
        <v>83</v>
      </c>
      <c r="C81" s="214">
        <v>500000</v>
      </c>
      <c r="D81" s="45"/>
      <c r="E81" s="45"/>
      <c r="K81" s="151"/>
      <c r="L81" s="151"/>
      <c r="M81" s="151"/>
    </row>
    <row r="82" spans="1:13" s="8" customFormat="1">
      <c r="A82" s="1"/>
      <c r="B82" s="178" t="s">
        <v>84</v>
      </c>
      <c r="C82" s="214">
        <v>150000</v>
      </c>
      <c r="D82" s="45"/>
      <c r="E82" s="45"/>
      <c r="K82" s="151"/>
      <c r="L82" s="151"/>
      <c r="M82" s="151"/>
    </row>
    <row r="83" spans="1:13" s="8" customFormat="1">
      <c r="A83" s="1"/>
      <c r="B83" s="178" t="s">
        <v>85</v>
      </c>
      <c r="C83" s="214">
        <v>350000</v>
      </c>
      <c r="D83" s="45"/>
      <c r="E83" s="45"/>
      <c r="K83" s="151"/>
      <c r="L83" s="151"/>
      <c r="M83" s="151"/>
    </row>
    <row r="84" spans="1:13" s="8" customFormat="1">
      <c r="A84" s="1"/>
      <c r="B84" s="178" t="s">
        <v>86</v>
      </c>
      <c r="C84" s="214">
        <v>40000</v>
      </c>
      <c r="D84" s="45"/>
      <c r="E84" s="45"/>
      <c r="K84" s="151"/>
      <c r="L84" s="151"/>
      <c r="M84" s="151"/>
    </row>
    <row r="85" spans="1:13" s="8" customFormat="1">
      <c r="A85" s="1"/>
      <c r="B85" s="178" t="s">
        <v>87</v>
      </c>
      <c r="C85" s="214">
        <v>7300</v>
      </c>
      <c r="D85" s="45"/>
      <c r="E85" s="45"/>
      <c r="K85" s="151"/>
      <c r="L85" s="151"/>
      <c r="M85" s="151"/>
    </row>
    <row r="86" spans="1:13" s="8" customFormat="1">
      <c r="A86" s="1"/>
      <c r="B86" s="178" t="s">
        <v>955</v>
      </c>
      <c r="C86" s="215">
        <v>0</v>
      </c>
      <c r="D86" s="45"/>
      <c r="E86" s="45"/>
      <c r="K86" s="151"/>
      <c r="L86" s="151"/>
      <c r="M86" s="151"/>
    </row>
    <row r="87" spans="1:13" s="8" customFormat="1">
      <c r="A87" s="1"/>
      <c r="B87" s="192" t="s">
        <v>152</v>
      </c>
      <c r="C87" s="194">
        <f>SUM(C75:C86)</f>
        <v>2417260</v>
      </c>
      <c r="D87" s="45"/>
      <c r="E87" s="45"/>
      <c r="K87" s="151"/>
      <c r="L87" s="151"/>
      <c r="M87" s="151"/>
    </row>
    <row r="88" spans="1:13" s="8" customFormat="1">
      <c r="A88" s="1"/>
      <c r="B88" s="193"/>
      <c r="C88" s="195"/>
      <c r="D88" s="45"/>
      <c r="E88" s="45"/>
      <c r="K88" s="151"/>
      <c r="L88" s="151"/>
      <c r="M88" s="151"/>
    </row>
    <row r="89" spans="1:13" s="8" customFormat="1">
      <c r="A89" s="1"/>
      <c r="B89" s="196"/>
      <c r="C89" s="45"/>
      <c r="D89" s="45"/>
      <c r="E89" s="45"/>
      <c r="K89" s="151"/>
      <c r="L89" s="151"/>
      <c r="M89" s="151"/>
    </row>
    <row r="90" spans="1:13" s="8" customFormat="1">
      <c r="A90" s="1"/>
      <c r="B90" s="370" t="s">
        <v>88</v>
      </c>
      <c r="C90" s="371"/>
      <c r="D90" s="371"/>
      <c r="E90" s="371"/>
      <c r="K90" s="151"/>
      <c r="L90" s="151"/>
      <c r="M90" s="151"/>
    </row>
    <row r="91" spans="1:13" s="8" customFormat="1">
      <c r="A91" s="1"/>
      <c r="B91" s="190" t="s">
        <v>2</v>
      </c>
      <c r="C91" s="190" t="s">
        <v>89</v>
      </c>
      <c r="D91" s="45"/>
      <c r="E91" s="45"/>
      <c r="K91" s="151"/>
      <c r="L91" s="151"/>
      <c r="M91" s="151"/>
    </row>
    <row r="92" spans="1:13" s="8" customFormat="1">
      <c r="A92" s="1"/>
      <c r="B92" s="388" t="s">
        <v>1674</v>
      </c>
      <c r="C92" s="388"/>
      <c r="D92" s="197"/>
      <c r="E92" s="45"/>
      <c r="K92" s="151"/>
      <c r="L92" s="151"/>
      <c r="M92" s="151"/>
    </row>
    <row r="93" spans="1:13" s="8" customFormat="1">
      <c r="A93" s="1"/>
      <c r="B93" s="258" t="s">
        <v>1675</v>
      </c>
      <c r="C93" s="5">
        <f>SUM(C94:C101)</f>
        <v>50177348.75</v>
      </c>
      <c r="D93" s="45"/>
      <c r="E93" s="45"/>
      <c r="K93" s="151"/>
      <c r="L93" s="151"/>
      <c r="M93" s="151"/>
    </row>
    <row r="94" spans="1:13" s="8" customFormat="1">
      <c r="A94" s="1"/>
      <c r="B94" s="258" t="s">
        <v>90</v>
      </c>
      <c r="C94" s="214">
        <v>6345909.5599999996</v>
      </c>
      <c r="D94" s="45"/>
      <c r="E94" s="45"/>
      <c r="K94" s="151"/>
      <c r="L94" s="151"/>
      <c r="M94" s="151"/>
    </row>
    <row r="95" spans="1:13" s="8" customFormat="1">
      <c r="A95" s="1"/>
      <c r="B95" s="258" t="s">
        <v>91</v>
      </c>
      <c r="C95" s="214">
        <v>1936917.32</v>
      </c>
      <c r="D95" s="45"/>
      <c r="E95" s="45"/>
      <c r="K95" s="151"/>
      <c r="L95" s="151"/>
      <c r="M95" s="151"/>
    </row>
    <row r="96" spans="1:13" s="8" customFormat="1">
      <c r="A96" s="1"/>
      <c r="B96" s="258" t="s">
        <v>92</v>
      </c>
      <c r="C96" s="214">
        <v>1930571.86</v>
      </c>
      <c r="D96" s="45"/>
      <c r="E96" s="45"/>
      <c r="K96" s="151"/>
      <c r="L96" s="151"/>
      <c r="M96" s="151"/>
    </row>
    <row r="97" spans="1:13" s="8" customFormat="1">
      <c r="A97" s="1"/>
      <c r="B97" s="258" t="s">
        <v>93</v>
      </c>
      <c r="C97" s="214">
        <v>3168767.84</v>
      </c>
      <c r="D97" s="45"/>
      <c r="E97" s="45"/>
      <c r="K97" s="151"/>
      <c r="L97" s="151"/>
      <c r="M97" s="151"/>
    </row>
    <row r="98" spans="1:13" s="8" customFormat="1">
      <c r="A98" s="1"/>
      <c r="B98" s="258" t="s">
        <v>94</v>
      </c>
      <c r="C98" s="214">
        <v>16229028.060000001</v>
      </c>
      <c r="D98" s="45"/>
      <c r="E98" s="45"/>
      <c r="K98" s="151"/>
      <c r="L98" s="151"/>
      <c r="M98" s="151"/>
    </row>
    <row r="99" spans="1:13" s="8" customFormat="1">
      <c r="A99" s="1"/>
      <c r="B99" s="258" t="s">
        <v>95</v>
      </c>
      <c r="C99" s="214">
        <v>16859310.379999999</v>
      </c>
      <c r="D99" s="45"/>
      <c r="E99" s="45"/>
      <c r="K99" s="151"/>
      <c r="L99" s="151"/>
      <c r="M99" s="151"/>
    </row>
    <row r="100" spans="1:13" s="8" customFormat="1">
      <c r="A100" s="1"/>
      <c r="B100" s="258" t="s">
        <v>96</v>
      </c>
      <c r="C100" s="214">
        <v>2116350.4500000002</v>
      </c>
      <c r="D100" s="45"/>
      <c r="E100" s="45"/>
      <c r="K100" s="151"/>
      <c r="L100" s="151"/>
      <c r="M100" s="151"/>
    </row>
    <row r="101" spans="1:13" s="8" customFormat="1">
      <c r="A101" s="1"/>
      <c r="B101" s="258" t="s">
        <v>97</v>
      </c>
      <c r="C101" s="214">
        <v>1590493.28</v>
      </c>
      <c r="D101" s="45"/>
      <c r="E101" s="45"/>
      <c r="K101" s="151"/>
      <c r="L101" s="151"/>
      <c r="M101" s="151"/>
    </row>
    <row r="102" spans="1:13" s="8" customFormat="1">
      <c r="A102" s="1"/>
      <c r="B102" s="198"/>
      <c r="C102" s="50"/>
      <c r="D102" s="45"/>
      <c r="E102" s="45"/>
      <c r="K102" s="151"/>
      <c r="L102" s="151"/>
      <c r="M102" s="151"/>
    </row>
    <row r="103" spans="1:13" s="8" customFormat="1">
      <c r="A103" s="1"/>
      <c r="B103" s="196"/>
      <c r="C103" s="45"/>
      <c r="D103" s="45"/>
      <c r="E103" s="45"/>
      <c r="K103" s="151"/>
      <c r="L103" s="151"/>
      <c r="M103" s="151"/>
    </row>
    <row r="104" spans="1:13" s="8" customFormat="1">
      <c r="A104" s="1"/>
      <c r="B104" s="370" t="s">
        <v>98</v>
      </c>
      <c r="C104" s="371"/>
      <c r="D104" s="371"/>
      <c r="E104" s="371"/>
      <c r="K104" s="151"/>
      <c r="L104" s="151"/>
      <c r="M104" s="151"/>
    </row>
    <row r="105" spans="1:13" s="8" customFormat="1">
      <c r="A105" s="1"/>
      <c r="B105" s="190" t="s">
        <v>2</v>
      </c>
      <c r="C105" s="190" t="s">
        <v>89</v>
      </c>
      <c r="D105" s="45"/>
      <c r="E105" s="45"/>
      <c r="K105" s="151"/>
      <c r="L105" s="151"/>
      <c r="M105" s="151"/>
    </row>
    <row r="106" spans="1:13" s="8" customFormat="1">
      <c r="A106" s="1"/>
      <c r="B106" s="388" t="s">
        <v>1676</v>
      </c>
      <c r="C106" s="388"/>
      <c r="D106" s="197"/>
      <c r="E106" s="45"/>
      <c r="K106" s="151"/>
      <c r="L106" s="151"/>
      <c r="M106" s="151"/>
    </row>
    <row r="107" spans="1:13" s="8" customFormat="1">
      <c r="A107" s="1"/>
      <c r="B107" s="258" t="s">
        <v>1677</v>
      </c>
      <c r="C107" s="5">
        <f>SUM(C108:C114)</f>
        <v>43982537.039999999</v>
      </c>
      <c r="D107" s="45"/>
      <c r="E107" s="45"/>
      <c r="K107" s="151"/>
      <c r="L107" s="151"/>
      <c r="M107" s="151"/>
    </row>
    <row r="108" spans="1:13" s="8" customFormat="1">
      <c r="A108" s="1"/>
      <c r="B108" s="258" t="s">
        <v>99</v>
      </c>
      <c r="C108" s="214">
        <v>37007824.659999996</v>
      </c>
      <c r="D108" s="45"/>
      <c r="E108" s="45"/>
      <c r="K108" s="151"/>
      <c r="L108" s="151"/>
      <c r="M108" s="151"/>
    </row>
    <row r="109" spans="1:13" s="8" customFormat="1">
      <c r="A109" s="1"/>
      <c r="B109" s="258" t="s">
        <v>1678</v>
      </c>
      <c r="C109" s="214">
        <v>114509</v>
      </c>
      <c r="D109" s="45"/>
      <c r="E109" s="45"/>
      <c r="K109" s="151"/>
      <c r="L109" s="151"/>
      <c r="M109" s="151"/>
    </row>
    <row r="110" spans="1:13" s="8" customFormat="1">
      <c r="A110" s="1"/>
      <c r="B110" s="258" t="s">
        <v>103</v>
      </c>
      <c r="C110" s="214">
        <v>371199.7</v>
      </c>
      <c r="D110" s="45"/>
      <c r="E110" s="45"/>
      <c r="K110" s="151"/>
      <c r="L110" s="151"/>
      <c r="M110" s="151"/>
    </row>
    <row r="111" spans="1:13" s="8" customFormat="1">
      <c r="A111" s="1"/>
      <c r="B111" s="258" t="s">
        <v>101</v>
      </c>
      <c r="C111" s="214">
        <v>2064633</v>
      </c>
      <c r="D111" s="45"/>
      <c r="E111" s="45"/>
      <c r="K111" s="151"/>
      <c r="L111" s="151"/>
      <c r="M111" s="151"/>
    </row>
    <row r="112" spans="1:13" s="8" customFormat="1">
      <c r="A112" s="1"/>
      <c r="B112" s="258" t="s">
        <v>100</v>
      </c>
      <c r="C112" s="214">
        <v>1251376.8</v>
      </c>
      <c r="D112" s="45"/>
      <c r="E112" s="45"/>
      <c r="K112" s="151"/>
      <c r="L112" s="151"/>
      <c r="M112" s="151"/>
    </row>
    <row r="113" spans="1:13" s="8" customFormat="1">
      <c r="A113" s="1"/>
      <c r="B113" s="258" t="s">
        <v>102</v>
      </c>
      <c r="C113" s="214">
        <v>1000</v>
      </c>
      <c r="D113" s="45"/>
      <c r="E113" s="45"/>
      <c r="K113" s="151"/>
      <c r="L113" s="151"/>
      <c r="M113" s="151"/>
    </row>
    <row r="114" spans="1:13" s="8" customFormat="1">
      <c r="A114" s="1"/>
      <c r="B114" s="258" t="s">
        <v>104</v>
      </c>
      <c r="C114" s="214">
        <v>3171993.88</v>
      </c>
      <c r="D114" s="45"/>
      <c r="E114" s="45"/>
      <c r="K114" s="151"/>
      <c r="L114" s="151"/>
      <c r="M114" s="151"/>
    </row>
    <row r="115" spans="1:13" s="8" customFormat="1">
      <c r="A115" s="1"/>
      <c r="B115" s="196"/>
      <c r="C115" s="45"/>
      <c r="D115" s="45"/>
      <c r="E115" s="45"/>
      <c r="K115" s="151"/>
      <c r="L115" s="151"/>
      <c r="M115" s="151"/>
    </row>
    <row r="116" spans="1:13" s="8" customFormat="1">
      <c r="A116" s="1"/>
      <c r="B116" s="370" t="s">
        <v>105</v>
      </c>
      <c r="C116" s="371"/>
      <c r="D116" s="371"/>
      <c r="E116" s="371"/>
      <c r="K116" s="151"/>
      <c r="L116" s="151"/>
      <c r="M116" s="151"/>
    </row>
    <row r="117" spans="1:13" s="8" customFormat="1">
      <c r="A117" s="1"/>
      <c r="B117" s="190" t="s">
        <v>2</v>
      </c>
      <c r="C117" s="190" t="s">
        <v>89</v>
      </c>
      <c r="D117" s="45"/>
      <c r="E117" s="45"/>
      <c r="K117" s="151"/>
      <c r="L117" s="151"/>
      <c r="M117" s="151"/>
    </row>
    <row r="118" spans="1:13" s="8" customFormat="1">
      <c r="A118" s="1"/>
      <c r="B118" s="178" t="s">
        <v>1679</v>
      </c>
      <c r="C118" s="214">
        <v>9853417</v>
      </c>
      <c r="D118" s="45"/>
      <c r="E118" s="45"/>
      <c r="K118" s="151"/>
      <c r="L118" s="151"/>
      <c r="M118" s="151"/>
    </row>
    <row r="119" spans="1:13" s="8" customFormat="1">
      <c r="A119" s="1"/>
      <c r="B119" s="178" t="s">
        <v>1680</v>
      </c>
      <c r="C119" s="214">
        <v>3113194.09</v>
      </c>
      <c r="D119" s="45"/>
      <c r="E119" s="45"/>
      <c r="K119" s="151"/>
      <c r="L119" s="151"/>
      <c r="M119" s="151"/>
    </row>
    <row r="120" spans="1:13" s="8" customFormat="1">
      <c r="A120" s="1"/>
      <c r="B120" s="178" t="s">
        <v>1681</v>
      </c>
      <c r="C120" s="215">
        <v>0</v>
      </c>
      <c r="D120" s="45"/>
      <c r="E120" s="45"/>
      <c r="K120" s="151"/>
      <c r="L120" s="151"/>
      <c r="M120" s="151"/>
    </row>
    <row r="121" spans="1:13" s="8" customFormat="1">
      <c r="A121" s="1"/>
      <c r="B121" s="178" t="s">
        <v>1682</v>
      </c>
      <c r="C121" s="214">
        <v>550000</v>
      </c>
      <c r="D121" s="45"/>
      <c r="E121" s="45"/>
      <c r="K121" s="151"/>
      <c r="L121" s="151"/>
      <c r="M121" s="151"/>
    </row>
    <row r="122" spans="1:13" s="8" customFormat="1">
      <c r="A122" s="1"/>
      <c r="B122" s="199" t="s">
        <v>1575</v>
      </c>
      <c r="C122" s="5">
        <f>SUM(C118:C121)</f>
        <v>13516611.09</v>
      </c>
      <c r="D122" s="45"/>
      <c r="E122" s="45"/>
      <c r="K122" s="151"/>
      <c r="L122" s="151"/>
      <c r="M122" s="151"/>
    </row>
    <row r="123" spans="1:13" s="8" customFormat="1">
      <c r="A123" s="1"/>
      <c r="B123" s="200"/>
      <c r="C123" s="120"/>
      <c r="D123" s="45"/>
      <c r="E123" s="45"/>
      <c r="K123" s="151"/>
      <c r="L123" s="151"/>
      <c r="M123" s="151"/>
    </row>
    <row r="124" spans="1:13" s="8" customFormat="1">
      <c r="A124" s="1"/>
      <c r="B124" s="370" t="s">
        <v>106</v>
      </c>
      <c r="C124" s="371"/>
      <c r="D124" s="371"/>
      <c r="E124" s="371"/>
      <c r="I124" s="151"/>
    </row>
    <row r="125" spans="1:13" s="8" customFormat="1">
      <c r="A125" s="1"/>
      <c r="B125" s="190" t="s">
        <v>2</v>
      </c>
      <c r="C125" s="201" t="s">
        <v>107</v>
      </c>
      <c r="D125" s="45"/>
      <c r="E125" s="45"/>
      <c r="I125" s="151"/>
    </row>
    <row r="126" spans="1:13" s="8" customFormat="1">
      <c r="A126" s="1"/>
      <c r="B126" s="27" t="s">
        <v>153</v>
      </c>
      <c r="C126" s="214">
        <v>1980000</v>
      </c>
      <c r="D126" s="45"/>
      <c r="E126" s="45"/>
      <c r="I126" s="151"/>
    </row>
    <row r="127" spans="1:13" s="8" customFormat="1">
      <c r="A127" s="1"/>
      <c r="B127" s="262" t="s">
        <v>1683</v>
      </c>
      <c r="C127" s="214">
        <v>7379228</v>
      </c>
      <c r="D127" s="45"/>
      <c r="E127" s="45"/>
      <c r="I127" s="151"/>
    </row>
    <row r="128" spans="1:13" s="8" customFormat="1">
      <c r="A128" s="1"/>
      <c r="B128" s="263" t="s">
        <v>1355</v>
      </c>
      <c r="C128" s="214">
        <v>1321511.1200000001</v>
      </c>
      <c r="D128" s="45"/>
      <c r="E128" s="45"/>
      <c r="I128" s="151"/>
    </row>
    <row r="129" spans="1:13" s="8" customFormat="1">
      <c r="A129" s="1"/>
      <c r="B129" s="263" t="s">
        <v>1684</v>
      </c>
      <c r="C129" s="214">
        <v>257126.36</v>
      </c>
      <c r="D129" s="45"/>
      <c r="E129" s="45"/>
      <c r="I129" s="151"/>
    </row>
    <row r="130" spans="1:13" s="8" customFormat="1">
      <c r="A130" s="1"/>
      <c r="B130" s="263" t="s">
        <v>1685</v>
      </c>
      <c r="C130" s="214">
        <v>128012.34</v>
      </c>
      <c r="D130" s="45"/>
      <c r="E130" s="45"/>
      <c r="I130" s="151"/>
    </row>
    <row r="131" spans="1:13" s="8" customFormat="1">
      <c r="A131" s="1"/>
      <c r="B131" s="263" t="s">
        <v>87</v>
      </c>
      <c r="C131" s="214">
        <v>67903</v>
      </c>
      <c r="D131" s="45"/>
      <c r="E131" s="45"/>
      <c r="I131" s="151"/>
    </row>
    <row r="132" spans="1:13" s="8" customFormat="1">
      <c r="A132" s="1"/>
      <c r="B132" s="263" t="s">
        <v>1686</v>
      </c>
      <c r="C132" s="158">
        <v>150000</v>
      </c>
      <c r="D132" s="45"/>
      <c r="E132" s="45"/>
      <c r="I132" s="151"/>
    </row>
    <row r="133" spans="1:13" s="8" customFormat="1">
      <c r="A133" s="1"/>
      <c r="B133" s="202" t="s">
        <v>1576</v>
      </c>
      <c r="C133" s="203">
        <f>SUM(C126:C132)</f>
        <v>11283780.82</v>
      </c>
      <c r="D133" s="45"/>
      <c r="E133" s="45"/>
      <c r="I133" s="151"/>
    </row>
    <row r="134" spans="1:13" s="8" customFormat="1">
      <c r="A134" s="1"/>
      <c r="B134" s="7"/>
      <c r="C134" s="1"/>
      <c r="D134" s="1"/>
      <c r="E134" s="1"/>
      <c r="K134" s="151"/>
      <c r="L134" s="151"/>
      <c r="M134" s="151"/>
    </row>
    <row r="135" spans="1:13" s="8" customFormat="1">
      <c r="A135" s="1"/>
      <c r="B135" s="7"/>
      <c r="C135" s="1"/>
      <c r="D135" s="1"/>
      <c r="E135" s="1"/>
      <c r="K135" s="151"/>
      <c r="L135" s="151"/>
      <c r="M135" s="151"/>
    </row>
    <row r="136" spans="1:13" s="8" customFormat="1">
      <c r="A136" s="1"/>
      <c r="B136" s="7"/>
      <c r="C136" s="1"/>
      <c r="D136" s="1"/>
      <c r="E136" s="1"/>
      <c r="K136" s="151"/>
      <c r="L136" s="151"/>
      <c r="M136" s="151"/>
    </row>
    <row r="137" spans="1:13" s="8" customFormat="1">
      <c r="K137" s="151"/>
      <c r="L137" s="151"/>
      <c r="M137" s="151"/>
    </row>
    <row r="138" spans="1:13" s="8" customFormat="1">
      <c r="K138" s="151"/>
      <c r="L138" s="151"/>
      <c r="M138" s="151"/>
    </row>
    <row r="139" spans="1:13" s="8" customFormat="1">
      <c r="K139" s="151"/>
      <c r="L139" s="151"/>
      <c r="M139" s="151"/>
    </row>
    <row r="140" spans="1:13" s="8" customFormat="1">
      <c r="K140" s="151"/>
      <c r="L140" s="151"/>
      <c r="M140" s="151"/>
    </row>
    <row r="141" spans="1:13" s="8" customFormat="1">
      <c r="K141" s="151"/>
      <c r="L141" s="151"/>
      <c r="M141" s="151"/>
    </row>
    <row r="142" spans="1:13" s="8" customFormat="1">
      <c r="K142" s="151"/>
      <c r="L142" s="151"/>
      <c r="M142" s="151"/>
    </row>
    <row r="143" spans="1:13" s="8" customFormat="1">
      <c r="K143" s="151"/>
      <c r="L143" s="151"/>
      <c r="M143" s="151"/>
    </row>
    <row r="144" spans="1:13" s="8" customFormat="1">
      <c r="K144" s="151"/>
      <c r="L144" s="151"/>
      <c r="M144" s="151"/>
    </row>
  </sheetData>
  <mergeCells count="20"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</mergeCells>
  <pageMargins left="0.15748031496062992" right="0.17" top="0.42" bottom="0.34" header="0.38" footer="0.17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144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ColWidth="9" defaultRowHeight="12.75"/>
  <cols>
    <col min="1" max="1" width="8.625" style="1" bestFit="1" customWidth="1"/>
    <col min="2" max="2" width="44.125" style="1" customWidth="1"/>
    <col min="3" max="3" width="22.125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8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5" bestFit="1" customWidth="1"/>
    <col min="12" max="12" width="17.25" style="45" customWidth="1"/>
    <col min="13" max="13" width="16.5" style="45" customWidth="1"/>
    <col min="14" max="16384" width="9" style="1"/>
  </cols>
  <sheetData>
    <row r="1" spans="1:13" ht="18.75" customHeight="1">
      <c r="B1" s="372" t="s">
        <v>134</v>
      </c>
      <c r="C1" s="372"/>
      <c r="D1" s="372"/>
      <c r="E1" s="372"/>
      <c r="F1" s="8" t="s">
        <v>1807</v>
      </c>
      <c r="G1" s="8" t="s">
        <v>154</v>
      </c>
      <c r="I1" s="116"/>
    </row>
    <row r="2" spans="1:13">
      <c r="B2" s="372" t="s">
        <v>115</v>
      </c>
      <c r="C2" s="372"/>
      <c r="D2" s="372"/>
      <c r="E2" s="372"/>
      <c r="F2" s="8" t="s">
        <v>1808</v>
      </c>
      <c r="G2" s="8" t="s">
        <v>164</v>
      </c>
      <c r="I2" s="98" t="s">
        <v>166</v>
      </c>
    </row>
    <row r="3" spans="1:13" ht="12.95" customHeight="1">
      <c r="B3" s="372" t="s">
        <v>1812</v>
      </c>
      <c r="C3" s="372"/>
      <c r="D3" s="372"/>
      <c r="E3" s="372"/>
      <c r="F3" s="8" t="s">
        <v>1809</v>
      </c>
      <c r="G3" s="8" t="s">
        <v>1665</v>
      </c>
    </row>
    <row r="4" spans="1:13">
      <c r="B4" s="372"/>
      <c r="C4" s="372"/>
      <c r="D4" s="372"/>
      <c r="F4" s="8" t="s">
        <v>1810</v>
      </c>
      <c r="G4" s="8" t="s">
        <v>1823</v>
      </c>
    </row>
    <row r="5" spans="1:13">
      <c r="B5" s="373" t="s">
        <v>1666</v>
      </c>
      <c r="C5" s="374"/>
      <c r="D5" s="374"/>
      <c r="E5" s="374"/>
    </row>
    <row r="6" spans="1:13" s="14" customFormat="1">
      <c r="A6" s="10" t="s">
        <v>116</v>
      </c>
      <c r="B6" s="367" t="s">
        <v>2</v>
      </c>
      <c r="C6" s="185" t="s">
        <v>1667</v>
      </c>
      <c r="D6" s="11" t="s">
        <v>1668</v>
      </c>
      <c r="E6" s="179" t="s">
        <v>117</v>
      </c>
      <c r="F6" s="383" t="s">
        <v>1581</v>
      </c>
      <c r="G6" s="384"/>
      <c r="H6" s="180" t="s">
        <v>118</v>
      </c>
      <c r="I6" s="12" t="s">
        <v>119</v>
      </c>
      <c r="J6" s="13" t="s">
        <v>120</v>
      </c>
      <c r="K6" s="152" t="s">
        <v>117</v>
      </c>
      <c r="L6" s="153" t="s">
        <v>121</v>
      </c>
      <c r="M6" s="153" t="s">
        <v>121</v>
      </c>
    </row>
    <row r="7" spans="1:13" s="14" customFormat="1">
      <c r="A7" s="15" t="s">
        <v>2</v>
      </c>
      <c r="B7" s="368"/>
      <c r="C7" s="186" t="s">
        <v>3</v>
      </c>
      <c r="D7" s="16" t="s">
        <v>4</v>
      </c>
      <c r="E7" s="17" t="s">
        <v>1669</v>
      </c>
      <c r="F7" s="385" t="s">
        <v>154</v>
      </c>
      <c r="G7" s="386"/>
      <c r="H7" s="182" t="s">
        <v>122</v>
      </c>
      <c r="I7" s="18" t="s">
        <v>1813</v>
      </c>
      <c r="J7" s="19" t="s">
        <v>1814</v>
      </c>
      <c r="K7" s="154" t="s">
        <v>120</v>
      </c>
      <c r="L7" s="155" t="s">
        <v>123</v>
      </c>
      <c r="M7" s="155" t="s">
        <v>124</v>
      </c>
    </row>
    <row r="8" spans="1:13" s="14" customFormat="1">
      <c r="A8" s="15"/>
      <c r="B8" s="368"/>
      <c r="C8" s="187" t="s">
        <v>1670</v>
      </c>
      <c r="D8" s="118" t="s">
        <v>1770</v>
      </c>
      <c r="E8" s="181" t="s">
        <v>1671</v>
      </c>
      <c r="F8" s="67" t="s">
        <v>146</v>
      </c>
      <c r="G8" s="67" t="s">
        <v>145</v>
      </c>
      <c r="H8" s="182">
        <v>2563</v>
      </c>
      <c r="I8" s="20"/>
      <c r="J8" s="19"/>
      <c r="K8" s="154"/>
      <c r="L8" s="155" t="s">
        <v>125</v>
      </c>
      <c r="M8" s="155" t="s">
        <v>125</v>
      </c>
    </row>
    <row r="9" spans="1:13" s="14" customFormat="1">
      <c r="A9" s="21"/>
      <c r="B9" s="369"/>
      <c r="C9" s="22" t="s">
        <v>126</v>
      </c>
      <c r="D9" s="22" t="s">
        <v>127</v>
      </c>
      <c r="E9" s="24" t="s">
        <v>128</v>
      </c>
      <c r="F9" s="46" t="s">
        <v>147</v>
      </c>
      <c r="G9" s="46" t="s">
        <v>147</v>
      </c>
      <c r="H9" s="23"/>
      <c r="I9" s="24" t="s">
        <v>129</v>
      </c>
      <c r="J9" s="25" t="s">
        <v>130</v>
      </c>
      <c r="K9" s="156" t="s">
        <v>131</v>
      </c>
      <c r="L9" s="157" t="s">
        <v>132</v>
      </c>
      <c r="M9" s="157" t="s">
        <v>133</v>
      </c>
    </row>
    <row r="10" spans="1:13">
      <c r="A10" s="377" t="s">
        <v>5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9"/>
    </row>
    <row r="11" spans="1:13">
      <c r="A11" s="2" t="s">
        <v>6</v>
      </c>
      <c r="B11" s="82" t="s">
        <v>7</v>
      </c>
      <c r="C11" s="3">
        <v>34427377.899999999</v>
      </c>
      <c r="D11" s="3">
        <v>37628550.149999999</v>
      </c>
      <c r="E11" s="26">
        <f>D11-C11</f>
        <v>3201172.25</v>
      </c>
      <c r="F11" s="26">
        <v>31261605.365578946</v>
      </c>
      <c r="G11" s="347">
        <v>7995042.0041824235</v>
      </c>
      <c r="H11" s="47">
        <v>1</v>
      </c>
      <c r="I11" s="350">
        <f>(D11/12)*11</f>
        <v>34492837.637499996</v>
      </c>
      <c r="J11" s="27">
        <f>'ผลการดำเนินงาน Planfin 63'!K6</f>
        <v>33843570.699999996</v>
      </c>
      <c r="K11" s="158">
        <f>J11-I11</f>
        <v>-649266.9375</v>
      </c>
      <c r="L11" s="158">
        <f>(J11*100)/I11-100</f>
        <v>-1.8823239314881164</v>
      </c>
      <c r="M11" s="158">
        <f>(J11*100)/D11</f>
        <v>89.941203062802558</v>
      </c>
    </row>
    <row r="12" spans="1:13">
      <c r="A12" s="2" t="s">
        <v>8</v>
      </c>
      <c r="B12" s="82" t="s">
        <v>9</v>
      </c>
      <c r="C12" s="3">
        <v>116930</v>
      </c>
      <c r="D12" s="3">
        <v>150000</v>
      </c>
      <c r="E12" s="26">
        <f t="shared" ref="E12:E22" si="0">D12-C12</f>
        <v>33070</v>
      </c>
      <c r="F12" s="26">
        <v>76567.894736842107</v>
      </c>
      <c r="G12" s="347">
        <v>97083.463984511109</v>
      </c>
      <c r="H12" s="47">
        <v>1</v>
      </c>
      <c r="I12" s="350">
        <f t="shared" ref="I12:I22" si="1">(D12/12)*11</f>
        <v>137500</v>
      </c>
      <c r="J12" s="27">
        <f>'ผลการดำเนินงาน Planfin 63'!K7</f>
        <v>90950</v>
      </c>
      <c r="K12" s="158">
        <f>J12-I12</f>
        <v>-46550</v>
      </c>
      <c r="L12" s="158">
        <f t="shared" ref="L12:L22" si="2">(J12*100)/I12-100</f>
        <v>-33.854545454545459</v>
      </c>
      <c r="M12" s="158">
        <f t="shared" ref="M12:M23" si="3">(J12*100)/D12</f>
        <v>60.633333333333333</v>
      </c>
    </row>
    <row r="13" spans="1:13">
      <c r="A13" s="2" t="s">
        <v>10</v>
      </c>
      <c r="B13" s="82" t="s">
        <v>11</v>
      </c>
      <c r="C13" s="3">
        <v>9971.75</v>
      </c>
      <c r="D13" s="3">
        <v>10892</v>
      </c>
      <c r="E13" s="26">
        <f t="shared" si="0"/>
        <v>920.25</v>
      </c>
      <c r="F13" s="26">
        <v>9158.3316216216226</v>
      </c>
      <c r="G13" s="347">
        <v>16917.959751395116</v>
      </c>
      <c r="H13" s="47">
        <v>1</v>
      </c>
      <c r="I13" s="350">
        <f t="shared" si="1"/>
        <v>9984.3333333333321</v>
      </c>
      <c r="J13" s="27">
        <f>'ผลการดำเนินงาน Planfin 63'!K8</f>
        <v>29546</v>
      </c>
      <c r="K13" s="158">
        <f t="shared" ref="K13:K21" si="4">J13-I13</f>
        <v>19561.666666666668</v>
      </c>
      <c r="L13" s="158">
        <f t="shared" si="2"/>
        <v>195.9236136614029</v>
      </c>
      <c r="M13" s="158">
        <f t="shared" si="3"/>
        <v>271.26331252295262</v>
      </c>
    </row>
    <row r="14" spans="1:13">
      <c r="A14" s="2" t="s">
        <v>12</v>
      </c>
      <c r="B14" s="82" t="s">
        <v>13</v>
      </c>
      <c r="C14" s="3">
        <v>157160.60999999999</v>
      </c>
      <c r="D14" s="3">
        <v>138067.87</v>
      </c>
      <c r="E14" s="26">
        <f t="shared" si="0"/>
        <v>-19092.739999999991</v>
      </c>
      <c r="F14" s="26">
        <v>392820.51631578949</v>
      </c>
      <c r="G14" s="347">
        <v>195567.15917149142</v>
      </c>
      <c r="H14" s="47">
        <v>0</v>
      </c>
      <c r="I14" s="350">
        <f t="shared" si="1"/>
        <v>126562.21416666666</v>
      </c>
      <c r="J14" s="27">
        <f>'ผลการดำเนินงาน Planfin 63'!K9</f>
        <v>188121.42</v>
      </c>
      <c r="K14" s="158">
        <f t="shared" si="4"/>
        <v>61559.205833333355</v>
      </c>
      <c r="L14" s="158">
        <f t="shared" si="2"/>
        <v>48.63948235945648</v>
      </c>
      <c r="M14" s="158">
        <f t="shared" si="3"/>
        <v>136.25285882950175</v>
      </c>
    </row>
    <row r="15" spans="1:13">
      <c r="A15" s="2" t="s">
        <v>14</v>
      </c>
      <c r="B15" s="82" t="s">
        <v>15</v>
      </c>
      <c r="C15" s="3">
        <v>1825704.5499999998</v>
      </c>
      <c r="D15" s="3">
        <v>1992428.22</v>
      </c>
      <c r="E15" s="26">
        <f t="shared" si="0"/>
        <v>166723.67000000016</v>
      </c>
      <c r="F15" s="26">
        <v>2315151.4770270274</v>
      </c>
      <c r="G15" s="347">
        <v>1115299.6629195998</v>
      </c>
      <c r="H15" s="47">
        <v>0</v>
      </c>
      <c r="I15" s="350">
        <f t="shared" si="1"/>
        <v>1826392.5349999999</v>
      </c>
      <c r="J15" s="27">
        <f>'ผลการดำเนินงาน Planfin 63'!K10</f>
        <v>2278447.42</v>
      </c>
      <c r="K15" s="158">
        <f t="shared" si="4"/>
        <v>452054.88500000001</v>
      </c>
      <c r="L15" s="158">
        <f t="shared" si="2"/>
        <v>24.751244671507607</v>
      </c>
      <c r="M15" s="158">
        <f t="shared" si="3"/>
        <v>114.35530761554863</v>
      </c>
    </row>
    <row r="16" spans="1:13">
      <c r="A16" s="2" t="s">
        <v>16</v>
      </c>
      <c r="B16" s="82" t="s">
        <v>17</v>
      </c>
      <c r="C16" s="3">
        <v>1051429.57</v>
      </c>
      <c r="D16" s="3">
        <v>1338414.01</v>
      </c>
      <c r="E16" s="26">
        <f t="shared" si="0"/>
        <v>286984.43999999994</v>
      </c>
      <c r="F16" s="26">
        <v>668320.86421052646</v>
      </c>
      <c r="G16" s="347">
        <v>343906.58344802336</v>
      </c>
      <c r="H16" s="47">
        <v>3</v>
      </c>
      <c r="I16" s="350">
        <f t="shared" si="1"/>
        <v>1226879.5091666668</v>
      </c>
      <c r="J16" s="27">
        <f>'ผลการดำเนินงาน Planfin 63'!K11</f>
        <v>1740468.08</v>
      </c>
      <c r="K16" s="158">
        <f t="shared" si="4"/>
        <v>513588.5708333333</v>
      </c>
      <c r="L16" s="158">
        <f t="shared" si="2"/>
        <v>41.861370003821975</v>
      </c>
      <c r="M16" s="158">
        <f t="shared" si="3"/>
        <v>130.03958917017016</v>
      </c>
    </row>
    <row r="17" spans="1:13">
      <c r="A17" s="2" t="s">
        <v>18</v>
      </c>
      <c r="B17" s="82" t="s">
        <v>19</v>
      </c>
      <c r="C17" s="3">
        <v>2228.5</v>
      </c>
      <c r="D17" s="3">
        <v>0</v>
      </c>
      <c r="E17" s="26">
        <f t="shared" si="0"/>
        <v>-2228.5</v>
      </c>
      <c r="F17" s="26">
        <v>130316.33916666667</v>
      </c>
      <c r="G17" s="347">
        <v>357226.07313616527</v>
      </c>
      <c r="H17" s="47">
        <v>0</v>
      </c>
      <c r="I17" s="350">
        <f t="shared" si="1"/>
        <v>0</v>
      </c>
      <c r="J17" s="27">
        <f>'ผลการดำเนินงาน Planfin 63'!K12</f>
        <v>0</v>
      </c>
      <c r="K17" s="158">
        <f t="shared" si="4"/>
        <v>0</v>
      </c>
      <c r="L17" s="158" t="e">
        <f t="shared" si="2"/>
        <v>#DIV/0!</v>
      </c>
      <c r="M17" s="158" t="e">
        <f t="shared" si="3"/>
        <v>#DIV/0!</v>
      </c>
    </row>
    <row r="18" spans="1:13">
      <c r="A18" s="2" t="s">
        <v>20</v>
      </c>
      <c r="B18" s="82" t="s">
        <v>21</v>
      </c>
      <c r="C18" s="3">
        <v>2322975.6399999997</v>
      </c>
      <c r="D18" s="3">
        <v>2398143.61</v>
      </c>
      <c r="E18" s="26">
        <f t="shared" si="0"/>
        <v>75167.970000000205</v>
      </c>
      <c r="F18" s="26">
        <v>1812813.7989473685</v>
      </c>
      <c r="G18" s="347">
        <v>944100.71242130385</v>
      </c>
      <c r="H18" s="47">
        <v>1</v>
      </c>
      <c r="I18" s="350">
        <f t="shared" si="1"/>
        <v>2198298.3091666666</v>
      </c>
      <c r="J18" s="27">
        <f>'ผลการดำเนินงาน Planfin 63'!K13</f>
        <v>3129348.04</v>
      </c>
      <c r="K18" s="158">
        <f t="shared" si="4"/>
        <v>931049.73083333345</v>
      </c>
      <c r="L18" s="158">
        <f t="shared" si="2"/>
        <v>42.353202336141408</v>
      </c>
      <c r="M18" s="158">
        <f t="shared" si="3"/>
        <v>130.49043547479627</v>
      </c>
    </row>
    <row r="19" spans="1:13">
      <c r="A19" s="2" t="s">
        <v>22</v>
      </c>
      <c r="B19" s="82" t="s">
        <v>23</v>
      </c>
      <c r="C19" s="3">
        <v>10114302.810000001</v>
      </c>
      <c r="D19" s="3">
        <v>11765674.84</v>
      </c>
      <c r="E19" s="26">
        <f t="shared" si="0"/>
        <v>1651372.0299999993</v>
      </c>
      <c r="F19" s="26">
        <v>11253936.424736843</v>
      </c>
      <c r="G19" s="347">
        <v>6622341.828532056</v>
      </c>
      <c r="H19" s="47">
        <v>1</v>
      </c>
      <c r="I19" s="350">
        <f t="shared" si="1"/>
        <v>10785201.936666667</v>
      </c>
      <c r="J19" s="27">
        <f>'ผลการดำเนินงาน Planfin 63'!K14</f>
        <v>10813971.42</v>
      </c>
      <c r="K19" s="158">
        <f t="shared" si="4"/>
        <v>28769.483333332464</v>
      </c>
      <c r="L19" s="158">
        <f t="shared" si="2"/>
        <v>0.26674960285652105</v>
      </c>
      <c r="M19" s="158">
        <f t="shared" si="3"/>
        <v>91.91118713595182</v>
      </c>
    </row>
    <row r="20" spans="1:13">
      <c r="A20" s="2" t="s">
        <v>24</v>
      </c>
      <c r="B20" s="82" t="s">
        <v>25</v>
      </c>
      <c r="C20" s="3">
        <v>14259486.52</v>
      </c>
      <c r="D20" s="3">
        <v>4434538.1399999997</v>
      </c>
      <c r="E20" s="26">
        <f t="shared" si="0"/>
        <v>-9824948.379999999</v>
      </c>
      <c r="F20" s="26">
        <v>5472894.4171052631</v>
      </c>
      <c r="G20" s="347">
        <v>3311080.592367243</v>
      </c>
      <c r="H20" s="47">
        <v>0</v>
      </c>
      <c r="I20" s="350">
        <f t="shared" si="1"/>
        <v>4064993.2949999999</v>
      </c>
      <c r="J20" s="27">
        <f>'ผลการดำเนินงาน Planfin 63'!K15</f>
        <v>7014046.0599999996</v>
      </c>
      <c r="K20" s="158">
        <f t="shared" si="4"/>
        <v>2949052.7649999997</v>
      </c>
      <c r="L20" s="158">
        <f t="shared" si="2"/>
        <v>72.547543156525677</v>
      </c>
      <c r="M20" s="158">
        <f t="shared" si="3"/>
        <v>158.16858122681521</v>
      </c>
    </row>
    <row r="21" spans="1:13" s="8" customFormat="1">
      <c r="A21" s="174" t="s">
        <v>1652</v>
      </c>
      <c r="B21" s="175" t="s">
        <v>1653</v>
      </c>
      <c r="C21" s="3">
        <v>0</v>
      </c>
      <c r="D21" s="3">
        <v>0</v>
      </c>
      <c r="E21" s="26">
        <f t="shared" si="0"/>
        <v>0</v>
      </c>
      <c r="F21" s="26">
        <v>1800000</v>
      </c>
      <c r="G21" s="347">
        <v>0</v>
      </c>
      <c r="H21" s="47">
        <v>0</v>
      </c>
      <c r="I21" s="350">
        <f t="shared" si="1"/>
        <v>0</v>
      </c>
      <c r="J21" s="27">
        <f>'ผลการดำเนินงาน Planfin 63'!K16</f>
        <v>0</v>
      </c>
      <c r="K21" s="158">
        <f t="shared" si="4"/>
        <v>0</v>
      </c>
      <c r="L21" s="158" t="e">
        <f t="shared" si="2"/>
        <v>#DIV/0!</v>
      </c>
      <c r="M21" s="158" t="e">
        <f t="shared" si="3"/>
        <v>#DIV/0!</v>
      </c>
    </row>
    <row r="22" spans="1:13">
      <c r="A22" s="2" t="s">
        <v>26</v>
      </c>
      <c r="B22" s="82" t="s">
        <v>27</v>
      </c>
      <c r="C22" s="3">
        <v>1439918.19</v>
      </c>
      <c r="D22" s="3">
        <v>1447212.68</v>
      </c>
      <c r="E22" s="26">
        <f t="shared" si="0"/>
        <v>7294.4899999999907</v>
      </c>
      <c r="F22" s="26">
        <v>2231051.0434210524</v>
      </c>
      <c r="G22" s="347">
        <v>1368077.642269701</v>
      </c>
      <c r="H22" s="47">
        <v>0</v>
      </c>
      <c r="I22" s="350">
        <f t="shared" si="1"/>
        <v>1326611.6233333333</v>
      </c>
      <c r="J22" s="27">
        <f>'ผลการดำเนินงาน Planfin 63'!K17</f>
        <v>1447212.68</v>
      </c>
      <c r="K22" s="158">
        <f>J22-I22</f>
        <v>120601.05666666664</v>
      </c>
      <c r="L22" s="158">
        <f t="shared" si="2"/>
        <v>9.0909090909090935</v>
      </c>
      <c r="M22" s="158">
        <f t="shared" si="3"/>
        <v>100</v>
      </c>
    </row>
    <row r="23" spans="1:13">
      <c r="A23" s="86" t="s">
        <v>28</v>
      </c>
      <c r="B23" s="58" t="s">
        <v>29</v>
      </c>
      <c r="C23" s="5">
        <f>SUM(C11:C22)</f>
        <v>65727486.039999992</v>
      </c>
      <c r="D23" s="5">
        <f>SUM(D11:D22)</f>
        <v>61303921.519999988</v>
      </c>
      <c r="E23" s="28">
        <f>D23-C23</f>
        <v>-4423564.5200000033</v>
      </c>
      <c r="F23" s="28">
        <v>57424636.472867943</v>
      </c>
      <c r="G23" s="348">
        <v>22366643.682183914</v>
      </c>
      <c r="H23" s="48">
        <v>0</v>
      </c>
      <c r="I23" s="5">
        <f>SUM(I11:I22)</f>
        <v>56195261.393333331</v>
      </c>
      <c r="J23" s="31">
        <f>'ผลการดำเนินงาน Planfin 63'!K18</f>
        <v>60575681.82</v>
      </c>
      <c r="K23" s="29">
        <f>I23-J23</f>
        <v>-4380420.4266666695</v>
      </c>
      <c r="L23" s="29">
        <f>(J23*100)/I23-100</f>
        <v>7.7949996459778674</v>
      </c>
      <c r="M23" s="29">
        <f t="shared" si="3"/>
        <v>98.812083008813062</v>
      </c>
    </row>
    <row r="24" spans="1:13" s="8" customFormat="1">
      <c r="A24" s="81" t="s">
        <v>1573</v>
      </c>
      <c r="B24" s="76" t="s">
        <v>150</v>
      </c>
      <c r="C24" s="77">
        <f>C23-C22</f>
        <v>64287567.849999994</v>
      </c>
      <c r="D24" s="77">
        <f>D23-D22</f>
        <v>59856708.839999989</v>
      </c>
      <c r="E24" s="78">
        <f>D24-C24</f>
        <v>-4430859.0100000054</v>
      </c>
      <c r="F24" s="78"/>
      <c r="G24" s="349"/>
      <c r="H24" s="79"/>
      <c r="I24" s="77">
        <f>I23-I22</f>
        <v>54868649.769999996</v>
      </c>
      <c r="J24" s="80">
        <f>'ผลการดำเนินงาน Planfin 63'!K19</f>
        <v>59128469.140000001</v>
      </c>
      <c r="K24" s="159">
        <f>I24-J24</f>
        <v>-4259819.3700000048</v>
      </c>
      <c r="L24" s="159">
        <f>(J24*100)/I24-100</f>
        <v>7.7636672086089931</v>
      </c>
      <c r="M24" s="159">
        <f>(J24*100)/D24</f>
        <v>98.783361607891592</v>
      </c>
    </row>
    <row r="25" spans="1:13">
      <c r="A25" s="218"/>
      <c r="B25" s="219" t="s">
        <v>1754</v>
      </c>
      <c r="C25" s="220">
        <f>C24-C21</f>
        <v>64287567.849999994</v>
      </c>
      <c r="D25" s="220">
        <f>D24-D21</f>
        <v>59856708.839999989</v>
      </c>
      <c r="E25" s="221">
        <f>D25-C25</f>
        <v>-4430859.0100000054</v>
      </c>
      <c r="F25" s="220"/>
      <c r="G25" s="222"/>
      <c r="H25" s="223"/>
      <c r="I25" s="220">
        <f>I24-I21</f>
        <v>54868649.769999996</v>
      </c>
      <c r="J25" s="220">
        <f>J24-J21</f>
        <v>59128469.140000001</v>
      </c>
      <c r="K25" s="220">
        <f>K24-K21</f>
        <v>-4259819.3700000048</v>
      </c>
      <c r="L25" s="224">
        <f>(J25*100)/I25-100</f>
        <v>7.7636672086089931</v>
      </c>
      <c r="M25" s="224">
        <f>(J25*100)/D25</f>
        <v>98.783361607891592</v>
      </c>
    </row>
    <row r="26" spans="1:13">
      <c r="A26" s="377" t="s">
        <v>30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9"/>
    </row>
    <row r="27" spans="1:13">
      <c r="A27" s="2" t="s">
        <v>31</v>
      </c>
      <c r="B27" s="82" t="s">
        <v>32</v>
      </c>
      <c r="C27" s="3">
        <v>4793560.1399999997</v>
      </c>
      <c r="D27" s="3">
        <v>4739293.33</v>
      </c>
      <c r="E27" s="26">
        <f t="shared" ref="E27:E42" si="5">D27-C27</f>
        <v>-54266.80999999959</v>
      </c>
      <c r="F27" s="26">
        <v>4585714.7208815785</v>
      </c>
      <c r="G27" s="347">
        <v>1160312.6071052863</v>
      </c>
      <c r="H27" s="47">
        <v>1</v>
      </c>
      <c r="I27" s="350">
        <f>(D27/12)*11</f>
        <v>4344352.2191666663</v>
      </c>
      <c r="J27" s="27">
        <f>'ผลการดำเนินงาน Planfin 63'!K21</f>
        <v>4261522.08</v>
      </c>
      <c r="K27" s="158">
        <f t="shared" ref="K27:K41" si="6">J27-I27</f>
        <v>-82830.139166666195</v>
      </c>
      <c r="L27" s="158">
        <f t="shared" ref="L27:L43" si="7">(J27*100)/I27-100</f>
        <v>-1.9066165676261591</v>
      </c>
      <c r="M27" s="158">
        <f t="shared" ref="M27:M43" si="8">(J27*100)/D27</f>
        <v>89.918934813009344</v>
      </c>
    </row>
    <row r="28" spans="1:13">
      <c r="A28" s="2" t="s">
        <v>33</v>
      </c>
      <c r="B28" s="82" t="s">
        <v>34</v>
      </c>
      <c r="C28" s="3">
        <v>1316042.3600000001</v>
      </c>
      <c r="D28" s="3">
        <v>1566391.8</v>
      </c>
      <c r="E28" s="26">
        <f t="shared" si="5"/>
        <v>250349.43999999994</v>
      </c>
      <c r="F28" s="26">
        <v>1482749.0739921052</v>
      </c>
      <c r="G28" s="347">
        <v>556020.09752585122</v>
      </c>
      <c r="H28" s="47">
        <v>1</v>
      </c>
      <c r="I28" s="350">
        <f t="shared" ref="I28:I41" si="9">(D28/12)*11</f>
        <v>1435859.1500000001</v>
      </c>
      <c r="J28" s="27">
        <f>'ผลการดำเนินงาน Planfin 63'!K22</f>
        <v>1192527.1099999999</v>
      </c>
      <c r="K28" s="158">
        <f t="shared" si="6"/>
        <v>-243332.04000000027</v>
      </c>
      <c r="L28" s="158">
        <f t="shared" si="7"/>
        <v>-16.946790358929022</v>
      </c>
      <c r="M28" s="158">
        <f t="shared" si="8"/>
        <v>76.132108837648403</v>
      </c>
    </row>
    <row r="29" spans="1:13">
      <c r="A29" s="2" t="s">
        <v>35</v>
      </c>
      <c r="B29" s="82" t="s">
        <v>36</v>
      </c>
      <c r="C29" s="3">
        <v>283237.21000000002</v>
      </c>
      <c r="D29" s="3">
        <v>320000</v>
      </c>
      <c r="E29" s="26">
        <f t="shared" si="5"/>
        <v>36762.789999999979</v>
      </c>
      <c r="F29" s="26">
        <v>331225.72421052633</v>
      </c>
      <c r="G29" s="347">
        <v>161452.32158664748</v>
      </c>
      <c r="H29" s="47">
        <v>0</v>
      </c>
      <c r="I29" s="350">
        <f t="shared" si="9"/>
        <v>293333.33333333337</v>
      </c>
      <c r="J29" s="27">
        <f>'ผลการดำเนินงาน Planfin 63'!K23</f>
        <v>226975.59</v>
      </c>
      <c r="K29" s="158">
        <f t="shared" si="6"/>
        <v>-66357.743333333376</v>
      </c>
      <c r="L29" s="158">
        <f t="shared" si="7"/>
        <v>-22.621957954545465</v>
      </c>
      <c r="M29" s="158">
        <f t="shared" si="8"/>
        <v>70.929871875000003</v>
      </c>
    </row>
    <row r="30" spans="1:13">
      <c r="A30" s="2" t="s">
        <v>37</v>
      </c>
      <c r="B30" s="82" t="s">
        <v>38</v>
      </c>
      <c r="C30" s="3">
        <v>1114429.7</v>
      </c>
      <c r="D30" s="3">
        <v>1240590</v>
      </c>
      <c r="E30" s="26">
        <f t="shared" si="5"/>
        <v>126160.30000000005</v>
      </c>
      <c r="F30" s="26">
        <v>1854803.5365789477</v>
      </c>
      <c r="G30" s="347">
        <v>585246.22081273294</v>
      </c>
      <c r="H30" s="47">
        <v>0</v>
      </c>
      <c r="I30" s="350">
        <f t="shared" si="9"/>
        <v>1137207.5</v>
      </c>
      <c r="J30" s="27">
        <f>'ผลการดำเนินงาน Planfin 63'!K24</f>
        <v>1357723</v>
      </c>
      <c r="K30" s="158">
        <f t="shared" si="6"/>
        <v>220515.5</v>
      </c>
      <c r="L30" s="158">
        <f t="shared" si="7"/>
        <v>19.39096426993315</v>
      </c>
      <c r="M30" s="158">
        <f t="shared" si="8"/>
        <v>109.44171724743872</v>
      </c>
    </row>
    <row r="31" spans="1:13">
      <c r="A31" s="2" t="s">
        <v>39</v>
      </c>
      <c r="B31" s="82" t="s">
        <v>40</v>
      </c>
      <c r="C31" s="3">
        <v>10114302.810000001</v>
      </c>
      <c r="D31" s="3">
        <v>11765674.84</v>
      </c>
      <c r="E31" s="26">
        <f t="shared" si="5"/>
        <v>1651372.0299999993</v>
      </c>
      <c r="F31" s="26">
        <v>11284205.543157892</v>
      </c>
      <c r="G31" s="347">
        <v>6555545.2547901003</v>
      </c>
      <c r="H31" s="47">
        <v>1</v>
      </c>
      <c r="I31" s="350">
        <f t="shared" si="9"/>
        <v>10785201.936666667</v>
      </c>
      <c r="J31" s="27">
        <f>'ผลการดำเนินงาน Planfin 63'!K25</f>
        <v>10813971.42</v>
      </c>
      <c r="K31" s="158">
        <f t="shared" si="6"/>
        <v>28769.483333332464</v>
      </c>
      <c r="L31" s="158">
        <f t="shared" si="7"/>
        <v>0.26674960285652105</v>
      </c>
      <c r="M31" s="158">
        <f t="shared" si="8"/>
        <v>91.91118713595182</v>
      </c>
    </row>
    <row r="32" spans="1:13">
      <c r="A32" s="2" t="s">
        <v>41</v>
      </c>
      <c r="B32" s="82" t="s">
        <v>42</v>
      </c>
      <c r="C32" s="3">
        <v>6093904</v>
      </c>
      <c r="D32" s="3">
        <v>6786660</v>
      </c>
      <c r="E32" s="26">
        <f t="shared" si="5"/>
        <v>692756</v>
      </c>
      <c r="F32" s="26">
        <v>5916323.8489473695</v>
      </c>
      <c r="G32" s="347">
        <v>1451576.0309944269</v>
      </c>
      <c r="H32" s="47">
        <v>1</v>
      </c>
      <c r="I32" s="350">
        <f t="shared" si="9"/>
        <v>6221105</v>
      </c>
      <c r="J32" s="27">
        <f>'ผลการดำเนินงาน Planfin 63'!K26</f>
        <v>5939969</v>
      </c>
      <c r="K32" s="158">
        <f t="shared" si="6"/>
        <v>-281136</v>
      </c>
      <c r="L32" s="158">
        <f t="shared" si="7"/>
        <v>-4.5190685577562135</v>
      </c>
      <c r="M32" s="158">
        <f t="shared" si="8"/>
        <v>87.524187155390138</v>
      </c>
    </row>
    <row r="33" spans="1:13">
      <c r="A33" s="2" t="s">
        <v>43</v>
      </c>
      <c r="B33" s="82" t="s">
        <v>44</v>
      </c>
      <c r="C33" s="3">
        <v>9702836</v>
      </c>
      <c r="D33" s="3">
        <v>9610380</v>
      </c>
      <c r="E33" s="26">
        <f t="shared" si="5"/>
        <v>-92456</v>
      </c>
      <c r="F33" s="26">
        <v>9851130.1852631588</v>
      </c>
      <c r="G33" s="347">
        <v>2512613.0915070432</v>
      </c>
      <c r="H33" s="47">
        <v>0</v>
      </c>
      <c r="I33" s="350">
        <f t="shared" si="9"/>
        <v>8809515</v>
      </c>
      <c r="J33" s="27">
        <f>'ผลการดำเนินงาน Planfin 63'!K27</f>
        <v>8224574.5</v>
      </c>
      <c r="K33" s="158">
        <f t="shared" si="6"/>
        <v>-584940.5</v>
      </c>
      <c r="L33" s="158">
        <f t="shared" si="7"/>
        <v>-6.6398717750069096</v>
      </c>
      <c r="M33" s="158">
        <f t="shared" si="8"/>
        <v>85.580117539577003</v>
      </c>
    </row>
    <row r="34" spans="1:13">
      <c r="A34" s="2" t="s">
        <v>45</v>
      </c>
      <c r="B34" s="82" t="s">
        <v>46</v>
      </c>
      <c r="C34" s="3">
        <v>1055253.1299999999</v>
      </c>
      <c r="D34" s="3">
        <v>1172754.74</v>
      </c>
      <c r="E34" s="26">
        <f t="shared" si="5"/>
        <v>117501.6100000001</v>
      </c>
      <c r="F34" s="26">
        <v>1108802.3684210528</v>
      </c>
      <c r="G34" s="347">
        <v>441417.47862056183</v>
      </c>
      <c r="H34" s="47">
        <v>1</v>
      </c>
      <c r="I34" s="350">
        <f t="shared" si="9"/>
        <v>1075025.1783333332</v>
      </c>
      <c r="J34" s="27">
        <f>'ผลการดำเนินงาน Planfin 63'!K28</f>
        <v>1052549.0699999998</v>
      </c>
      <c r="K34" s="158">
        <f t="shared" si="6"/>
        <v>-22476.108333333395</v>
      </c>
      <c r="L34" s="158">
        <f t="shared" si="7"/>
        <v>-2.0907518062208794</v>
      </c>
      <c r="M34" s="158">
        <f t="shared" si="8"/>
        <v>89.750144177630858</v>
      </c>
    </row>
    <row r="35" spans="1:13">
      <c r="A35" s="2" t="s">
        <v>47</v>
      </c>
      <c r="B35" s="82" t="s">
        <v>48</v>
      </c>
      <c r="C35" s="3">
        <v>2146787.58</v>
      </c>
      <c r="D35" s="3">
        <v>4546717.3899999997</v>
      </c>
      <c r="E35" s="26">
        <f t="shared" si="5"/>
        <v>2399929.8099999996</v>
      </c>
      <c r="F35" s="26">
        <v>3020784.9399999995</v>
      </c>
      <c r="G35" s="347">
        <v>1200567.3972111801</v>
      </c>
      <c r="H35" s="47">
        <v>3</v>
      </c>
      <c r="I35" s="350">
        <f t="shared" si="9"/>
        <v>4167824.274166666</v>
      </c>
      <c r="J35" s="27">
        <f>'ผลการดำเนินงาน Planfin 63'!K29</f>
        <v>4107726.29</v>
      </c>
      <c r="K35" s="158">
        <f t="shared" si="6"/>
        <v>-60097.984166665934</v>
      </c>
      <c r="L35" s="158">
        <f t="shared" si="7"/>
        <v>-1.4419510088074077</v>
      </c>
      <c r="M35" s="158">
        <f t="shared" si="8"/>
        <v>90.344878241926537</v>
      </c>
    </row>
    <row r="36" spans="1:13">
      <c r="A36" s="2" t="s">
        <v>49</v>
      </c>
      <c r="B36" s="82" t="s">
        <v>50</v>
      </c>
      <c r="C36" s="3">
        <v>1010748.0599999999</v>
      </c>
      <c r="D36" s="3">
        <v>1283380</v>
      </c>
      <c r="E36" s="26">
        <f t="shared" si="5"/>
        <v>272631.94000000006</v>
      </c>
      <c r="F36" s="26">
        <v>1223218.5768421057</v>
      </c>
      <c r="G36" s="347">
        <v>346017.19271498086</v>
      </c>
      <c r="H36" s="47">
        <v>1</v>
      </c>
      <c r="I36" s="350">
        <f t="shared" si="9"/>
        <v>1176431.6666666665</v>
      </c>
      <c r="J36" s="27">
        <f>'ผลการดำเนินงาน Planfin 63'!K30</f>
        <v>1111620.8</v>
      </c>
      <c r="K36" s="158">
        <f t="shared" si="6"/>
        <v>-64810.866666666465</v>
      </c>
      <c r="L36" s="158">
        <f t="shared" si="7"/>
        <v>-5.509105926254378</v>
      </c>
      <c r="M36" s="158">
        <f t="shared" si="8"/>
        <v>86.616652900933474</v>
      </c>
    </row>
    <row r="37" spans="1:13">
      <c r="A37" s="2" t="s">
        <v>51</v>
      </c>
      <c r="B37" s="82" t="s">
        <v>52</v>
      </c>
      <c r="C37" s="3">
        <v>2202033.4699999997</v>
      </c>
      <c r="D37" s="3">
        <v>2843837.46</v>
      </c>
      <c r="E37" s="26">
        <f t="shared" si="5"/>
        <v>641803.99000000022</v>
      </c>
      <c r="F37" s="26">
        <v>1760721.6415789477</v>
      </c>
      <c r="G37" s="347">
        <v>584554.8853839431</v>
      </c>
      <c r="H37" s="47">
        <v>3</v>
      </c>
      <c r="I37" s="350">
        <f t="shared" si="9"/>
        <v>2606851.0049999999</v>
      </c>
      <c r="J37" s="27">
        <f>'ผลการดำเนินงาน Planfin 63'!K31</f>
        <v>1818068.24</v>
      </c>
      <c r="K37" s="158">
        <f t="shared" si="6"/>
        <v>-788782.7649999999</v>
      </c>
      <c r="L37" s="158">
        <f t="shared" si="7"/>
        <v>-30.258068584936254</v>
      </c>
      <c r="M37" s="158">
        <f t="shared" si="8"/>
        <v>63.930103797141768</v>
      </c>
    </row>
    <row r="38" spans="1:13">
      <c r="A38" s="2" t="s">
        <v>53</v>
      </c>
      <c r="B38" s="82" t="s">
        <v>54</v>
      </c>
      <c r="C38" s="3">
        <v>8251968.6499999994</v>
      </c>
      <c r="D38" s="3">
        <v>6122019.8099999996</v>
      </c>
      <c r="E38" s="26">
        <f t="shared" si="5"/>
        <v>-2129948.84</v>
      </c>
      <c r="F38" s="26">
        <v>4957823.3102631588</v>
      </c>
      <c r="G38" s="347">
        <v>1921145.5660190163</v>
      </c>
      <c r="H38" s="47">
        <v>1</v>
      </c>
      <c r="I38" s="350">
        <f t="shared" si="9"/>
        <v>5611851.4924999997</v>
      </c>
      <c r="J38" s="27">
        <f>'ผลการดำเนินงาน Planfin 63'!K32</f>
        <v>5637436.0299999993</v>
      </c>
      <c r="K38" s="158">
        <f t="shared" si="6"/>
        <v>25584.537499999627</v>
      </c>
      <c r="L38" s="158">
        <f t="shared" si="7"/>
        <v>0.45590189858359054</v>
      </c>
      <c r="M38" s="158">
        <f t="shared" si="8"/>
        <v>92.084576740368291</v>
      </c>
    </row>
    <row r="39" spans="1:13">
      <c r="A39" s="2" t="s">
        <v>55</v>
      </c>
      <c r="B39" s="82" t="s">
        <v>56</v>
      </c>
      <c r="C39" s="3">
        <v>188562.52000000002</v>
      </c>
      <c r="D39" s="3">
        <v>254546.02</v>
      </c>
      <c r="E39" s="26">
        <f t="shared" si="5"/>
        <v>65983.499999999971</v>
      </c>
      <c r="F39" s="26">
        <v>176690.92108108109</v>
      </c>
      <c r="G39" s="347">
        <v>271282.21670033917</v>
      </c>
      <c r="H39" s="47">
        <v>1</v>
      </c>
      <c r="I39" s="350">
        <f t="shared" si="9"/>
        <v>233333.85166666665</v>
      </c>
      <c r="J39" s="27">
        <f>'ผลการดำเนินงาน Planfin 63'!K33</f>
        <v>272006.63</v>
      </c>
      <c r="K39" s="158">
        <f t="shared" si="6"/>
        <v>38672.77833333335</v>
      </c>
      <c r="L39" s="158">
        <f t="shared" si="7"/>
        <v>16.574011039161192</v>
      </c>
      <c r="M39" s="158">
        <f t="shared" si="8"/>
        <v>106.8595101192311</v>
      </c>
    </row>
    <row r="40" spans="1:13" s="8" customFormat="1">
      <c r="A40" s="174" t="s">
        <v>57</v>
      </c>
      <c r="B40" s="175" t="s">
        <v>58</v>
      </c>
      <c r="C40" s="3">
        <v>4536378.9000000004</v>
      </c>
      <c r="D40" s="3">
        <v>3639486.18</v>
      </c>
      <c r="E40" s="26">
        <f>D40-C40</f>
        <v>-896892.7200000002</v>
      </c>
      <c r="F40" s="26">
        <v>5723586.0639473675</v>
      </c>
      <c r="G40" s="347">
        <v>4073839.3644940308</v>
      </c>
      <c r="H40" s="47">
        <v>0</v>
      </c>
      <c r="I40" s="350">
        <f t="shared" si="9"/>
        <v>3336195.665</v>
      </c>
      <c r="J40" s="27">
        <f>'ผลการดำเนินงาน Planfin 63'!K34</f>
        <v>3843396.45</v>
      </c>
      <c r="K40" s="158">
        <f>J40-I40</f>
        <v>507200.78500000015</v>
      </c>
      <c r="L40" s="158">
        <f>(J40*100)/I40-100</f>
        <v>15.202968768320133</v>
      </c>
      <c r="M40" s="158">
        <f>(J40*100)/D40</f>
        <v>105.60272137096011</v>
      </c>
    </row>
    <row r="41" spans="1:13">
      <c r="A41" s="2" t="s">
        <v>1654</v>
      </c>
      <c r="B41" s="177" t="s">
        <v>1655</v>
      </c>
      <c r="C41" s="3">
        <v>0</v>
      </c>
      <c r="D41" s="3">
        <v>0</v>
      </c>
      <c r="E41" s="26">
        <f t="shared" si="5"/>
        <v>0</v>
      </c>
      <c r="F41" s="26">
        <v>0</v>
      </c>
      <c r="G41" s="347">
        <v>0</v>
      </c>
      <c r="H41" s="47">
        <v>0</v>
      </c>
      <c r="I41" s="350">
        <f t="shared" si="9"/>
        <v>0</v>
      </c>
      <c r="J41" s="27">
        <f>'ผลการดำเนินงาน Planfin 63'!K35</f>
        <v>0</v>
      </c>
      <c r="K41" s="158">
        <f t="shared" si="6"/>
        <v>0</v>
      </c>
      <c r="L41" s="158" t="e">
        <f t="shared" si="7"/>
        <v>#DIV/0!</v>
      </c>
      <c r="M41" s="15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52810044.530000001</v>
      </c>
      <c r="D42" s="5">
        <f>SUM(D27:D41)</f>
        <v>55891731.570000008</v>
      </c>
      <c r="E42" s="28">
        <f t="shared" si="5"/>
        <v>3081687.0400000066</v>
      </c>
      <c r="F42" s="28">
        <v>53277780.455165289</v>
      </c>
      <c r="G42" s="348">
        <v>21821589.72546614</v>
      </c>
      <c r="H42" s="48">
        <v>1</v>
      </c>
      <c r="I42" s="5">
        <f>SUM(I27:I41)</f>
        <v>51234087.272500001</v>
      </c>
      <c r="J42" s="31">
        <f>'ผลการดำเนินงาน Planfin 63'!K36</f>
        <v>49860066.210000008</v>
      </c>
      <c r="K42" s="29">
        <f>J42-I42</f>
        <v>-1374021.0624999925</v>
      </c>
      <c r="L42" s="29">
        <f t="shared" si="7"/>
        <v>-2.6818494007553113</v>
      </c>
      <c r="M42" s="29">
        <f t="shared" si="8"/>
        <v>89.208304715974293</v>
      </c>
    </row>
    <row r="43" spans="1:13" s="8" customFormat="1">
      <c r="A43" s="81" t="s">
        <v>1574</v>
      </c>
      <c r="B43" s="76" t="s">
        <v>151</v>
      </c>
      <c r="C43" s="77">
        <f>C42-C38</f>
        <v>44558075.880000003</v>
      </c>
      <c r="D43" s="77">
        <f>D42-D38</f>
        <v>49769711.760000005</v>
      </c>
      <c r="E43" s="78">
        <f>D43-C43</f>
        <v>5211635.8800000027</v>
      </c>
      <c r="F43" s="78"/>
      <c r="G43" s="349"/>
      <c r="H43" s="79"/>
      <c r="I43" s="77">
        <f>I42-I38</f>
        <v>45622235.780000001</v>
      </c>
      <c r="J43" s="80">
        <f>'ผลการดำเนินงาน Planfin 63'!K37</f>
        <v>44222630.180000007</v>
      </c>
      <c r="K43" s="159">
        <f>J43-I43</f>
        <v>-1399605.599999994</v>
      </c>
      <c r="L43" s="159">
        <f t="shared" si="7"/>
        <v>-3.0678145778501147</v>
      </c>
      <c r="M43" s="159">
        <f t="shared" si="8"/>
        <v>88.854503303637387</v>
      </c>
    </row>
    <row r="44" spans="1:13" s="184" customFormat="1" ht="25.5">
      <c r="A44" s="225"/>
      <c r="B44" s="219" t="s">
        <v>1755</v>
      </c>
      <c r="C44" s="226">
        <f>C43-C41</f>
        <v>44558075.880000003</v>
      </c>
      <c r="D44" s="226">
        <f>D43-D41</f>
        <v>49769711.760000005</v>
      </c>
      <c r="E44" s="227">
        <f>D44-C44</f>
        <v>5211635.8800000027</v>
      </c>
      <c r="F44" s="227"/>
      <c r="G44" s="228"/>
      <c r="H44" s="227"/>
      <c r="I44" s="226">
        <f>I43-I41</f>
        <v>45622235.780000001</v>
      </c>
      <c r="J44" s="226">
        <f>J43-J41</f>
        <v>44222630.180000007</v>
      </c>
      <c r="K44" s="229">
        <f>J44-I44</f>
        <v>-1399605.599999994</v>
      </c>
      <c r="L44" s="224">
        <f>(J44*100)/I44-100</f>
        <v>-3.0678145778501147</v>
      </c>
      <c r="M44" s="224">
        <f>(J44*100)/D44</f>
        <v>88.854503303637387</v>
      </c>
    </row>
    <row r="45" spans="1:13">
      <c r="A45" s="380"/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2"/>
    </row>
    <row r="46" spans="1:13" s="8" customFormat="1">
      <c r="A46" s="170" t="s">
        <v>61</v>
      </c>
      <c r="B46" s="230" t="s">
        <v>62</v>
      </c>
      <c r="C46" s="5">
        <f t="shared" ref="C46:D48" si="10">C23-C42</f>
        <v>12917441.50999999</v>
      </c>
      <c r="D46" s="5">
        <f t="shared" si="10"/>
        <v>5412189.9499999806</v>
      </c>
      <c r="E46" s="28">
        <f t="shared" ref="E46:E48" si="11">D46-C46</f>
        <v>-7505251.5600000098</v>
      </c>
      <c r="F46" s="231"/>
      <c r="G46" s="232"/>
      <c r="H46" s="233"/>
      <c r="I46" s="5">
        <f t="shared" ref="I46:J48" si="12">I23-I42</f>
        <v>4961174.1208333299</v>
      </c>
      <c r="J46" s="5">
        <f t="shared" si="12"/>
        <v>10715615.609999992</v>
      </c>
      <c r="K46" s="28">
        <f>J46-I46</f>
        <v>5754441.4891666621</v>
      </c>
      <c r="L46" s="234">
        <f>(J46*100)/I46-100</f>
        <v>115.98950871331414</v>
      </c>
      <c r="M46" s="235">
        <f>(J46*100)/D46</f>
        <v>197.99038298720521</v>
      </c>
    </row>
    <row r="47" spans="1:13" s="85" customFormat="1">
      <c r="A47" s="236" t="s">
        <v>63</v>
      </c>
      <c r="B47" s="237" t="s">
        <v>66</v>
      </c>
      <c r="C47" s="238">
        <f t="shared" si="10"/>
        <v>19729491.969999991</v>
      </c>
      <c r="D47" s="238">
        <f t="shared" si="10"/>
        <v>10086997.079999983</v>
      </c>
      <c r="E47" s="239">
        <f t="shared" si="11"/>
        <v>-9642494.890000008</v>
      </c>
      <c r="F47" s="240"/>
      <c r="G47" s="241"/>
      <c r="H47" s="242"/>
      <c r="I47" s="238">
        <f>I24-I43</f>
        <v>9246413.9899999946</v>
      </c>
      <c r="J47" s="238">
        <f t="shared" si="12"/>
        <v>14905838.959999993</v>
      </c>
      <c r="K47" s="239">
        <f>J47-I47</f>
        <v>5659424.9699999988</v>
      </c>
      <c r="L47" s="235">
        <f t="shared" ref="L47:L48" si="13">(J47*100)/I47-100</f>
        <v>61.206701064008939</v>
      </c>
      <c r="M47" s="235">
        <f t="shared" ref="M47:M48" si="14">(J47*100)/D47</f>
        <v>147.77280930867502</v>
      </c>
    </row>
    <row r="48" spans="1:13" s="8" customFormat="1" ht="27.75" customHeight="1">
      <c r="A48" s="218" t="s">
        <v>65</v>
      </c>
      <c r="B48" s="243" t="s">
        <v>1756</v>
      </c>
      <c r="C48" s="244">
        <f>C25-C44</f>
        <v>19729491.969999991</v>
      </c>
      <c r="D48" s="244">
        <f t="shared" si="10"/>
        <v>10086997.079999983</v>
      </c>
      <c r="E48" s="245">
        <f t="shared" si="11"/>
        <v>-9642494.890000008</v>
      </c>
      <c r="F48" s="246"/>
      <c r="G48" s="246"/>
      <c r="H48" s="246"/>
      <c r="I48" s="244">
        <f>I25-I44</f>
        <v>9246413.9899999946</v>
      </c>
      <c r="J48" s="244">
        <f t="shared" si="12"/>
        <v>14905838.959999993</v>
      </c>
      <c r="K48" s="244">
        <f>(K23-K22)-(K42-K38)</f>
        <v>-3101415.883333344</v>
      </c>
      <c r="L48" s="247">
        <f t="shared" si="13"/>
        <v>61.206701064008939</v>
      </c>
      <c r="M48" s="247">
        <f t="shared" si="14"/>
        <v>147.77280930867502</v>
      </c>
    </row>
    <row r="49" spans="1:13" s="8" customFormat="1">
      <c r="A49" s="2"/>
      <c r="B49" s="178" t="s">
        <v>67</v>
      </c>
      <c r="C49" s="248" t="str">
        <f>IF(D49&gt;0,"แผนเกินดุล",IF(D49=0,"สมดุล","ขาดดุล"))</f>
        <v>แผนเกินดุล</v>
      </c>
      <c r="D49" s="249">
        <f>IF(D47&lt;=0,0,ROUNDUP((D47*20%),2))</f>
        <v>2017399.42</v>
      </c>
      <c r="E49" s="51"/>
      <c r="H49" s="52"/>
      <c r="J49" s="52"/>
      <c r="K49" s="151"/>
      <c r="L49" s="151"/>
      <c r="M49" s="151"/>
    </row>
    <row r="50" spans="1:13" s="8" customFormat="1">
      <c r="A50" s="2"/>
      <c r="B50" s="178" t="s">
        <v>68</v>
      </c>
      <c r="C50" s="248" t="str">
        <f>IF(D50&gt;=0,"ไม่เกิน","เกิน")</f>
        <v>ไม่เกิน</v>
      </c>
      <c r="D50" s="248">
        <f>IF(D47&lt;0,0-C112,((D47*20%)-C112))</f>
        <v>328632.77599999681</v>
      </c>
      <c r="E50" s="51"/>
      <c r="H50" s="52"/>
      <c r="J50" s="52"/>
      <c r="K50" s="151"/>
      <c r="L50" s="151"/>
      <c r="M50" s="151"/>
    </row>
    <row r="51" spans="1:13">
      <c r="A51" s="2" t="s">
        <v>69</v>
      </c>
      <c r="B51" s="178" t="s">
        <v>1750</v>
      </c>
      <c r="C51" s="3">
        <v>9484339.980000006</v>
      </c>
      <c r="D51" s="3">
        <f>C51</f>
        <v>9484339.980000006</v>
      </c>
      <c r="E51" s="51"/>
    </row>
    <row r="52" spans="1:13">
      <c r="A52" s="2" t="s">
        <v>70</v>
      </c>
      <c r="B52" s="178" t="s">
        <v>1751</v>
      </c>
      <c r="C52" s="3">
        <v>17568194.629999999</v>
      </c>
      <c r="D52" s="3">
        <f>C52</f>
        <v>17568194.629999999</v>
      </c>
      <c r="E52" s="51"/>
    </row>
    <row r="53" spans="1:13">
      <c r="A53" s="2" t="s">
        <v>71</v>
      </c>
      <c r="B53" s="178" t="s">
        <v>1752</v>
      </c>
      <c r="C53" s="6">
        <v>-14692813.949999999</v>
      </c>
      <c r="D53" s="6">
        <f>C53</f>
        <v>-14692813.949999999</v>
      </c>
      <c r="E53" s="51"/>
    </row>
    <row r="54" spans="1:13">
      <c r="A54" s="2" t="s">
        <v>1672</v>
      </c>
      <c r="B54" s="188" t="s">
        <v>1753</v>
      </c>
      <c r="C54" s="121">
        <v>2875380.6799999997</v>
      </c>
      <c r="D54" s="3">
        <f t="shared" ref="D54" si="15">C54</f>
        <v>2875380.6799999997</v>
      </c>
      <c r="E54" s="51"/>
      <c r="G54" s="1"/>
      <c r="H54" s="33"/>
    </row>
    <row r="55" spans="1:13">
      <c r="A55" s="8" t="s">
        <v>149</v>
      </c>
      <c r="B55" s="7"/>
      <c r="G55" s="1"/>
      <c r="H55" s="33"/>
    </row>
    <row r="56" spans="1:13">
      <c r="A56" s="387" t="s">
        <v>1773</v>
      </c>
      <c r="B56" s="387"/>
      <c r="C56" s="387"/>
      <c r="G56" s="1"/>
      <c r="H56" s="33"/>
    </row>
    <row r="57" spans="1:13">
      <c r="A57" s="8"/>
      <c r="B57" s="7"/>
      <c r="G57" s="1"/>
      <c r="H57" s="33"/>
    </row>
    <row r="58" spans="1:13" hidden="1">
      <c r="A58" s="8"/>
      <c r="B58" s="7"/>
      <c r="G58" s="1"/>
      <c r="H58" s="33"/>
    </row>
    <row r="59" spans="1:13" hidden="1">
      <c r="A59" s="8"/>
      <c r="B59" s="7"/>
      <c r="G59" s="1"/>
      <c r="H59" s="33"/>
    </row>
    <row r="60" spans="1:13" hidden="1">
      <c r="A60" s="8"/>
      <c r="B60" s="7"/>
      <c r="G60" s="1"/>
      <c r="H60" s="33"/>
    </row>
    <row r="61" spans="1:13" hidden="1">
      <c r="A61" s="8"/>
      <c r="B61" s="7"/>
      <c r="G61" s="1"/>
      <c r="H61" s="33"/>
    </row>
    <row r="62" spans="1:13" hidden="1">
      <c r="A62" s="8"/>
      <c r="B62" s="7"/>
      <c r="G62" s="1"/>
      <c r="H62" s="33"/>
    </row>
    <row r="63" spans="1:13" hidden="1">
      <c r="A63" s="8"/>
      <c r="B63" s="7"/>
      <c r="G63" s="1"/>
      <c r="H63" s="33"/>
    </row>
    <row r="64" spans="1:13" s="8" customFormat="1" hidden="1">
      <c r="B64" s="53"/>
      <c r="K64" s="151"/>
      <c r="L64" s="151"/>
      <c r="M64" s="151"/>
    </row>
    <row r="65" spans="1:13" s="8" customFormat="1">
      <c r="A65" s="1"/>
      <c r="B65" s="375" t="s">
        <v>72</v>
      </c>
      <c r="C65" s="376"/>
      <c r="D65" s="376"/>
      <c r="E65" s="376"/>
      <c r="K65" s="151"/>
      <c r="L65" s="151"/>
      <c r="M65" s="151"/>
    </row>
    <row r="66" spans="1:13" s="8" customFormat="1">
      <c r="A66" s="1"/>
      <c r="B66" s="190" t="s">
        <v>2</v>
      </c>
      <c r="C66" s="190" t="s">
        <v>1673</v>
      </c>
      <c r="D66" s="45"/>
      <c r="E66" s="45"/>
      <c r="K66" s="151"/>
      <c r="L66" s="151"/>
      <c r="M66" s="151"/>
    </row>
    <row r="67" spans="1:13" s="8" customFormat="1">
      <c r="A67" s="1"/>
      <c r="B67" s="258" t="s">
        <v>73</v>
      </c>
      <c r="C67" s="214">
        <v>5394293.3300000001</v>
      </c>
      <c r="D67" s="45"/>
      <c r="E67" s="45"/>
      <c r="K67" s="151"/>
      <c r="L67" s="151"/>
      <c r="M67" s="151"/>
    </row>
    <row r="68" spans="1:13" s="8" customFormat="1">
      <c r="A68" s="1"/>
      <c r="B68" s="258" t="s">
        <v>74</v>
      </c>
      <c r="C68" s="214">
        <v>2198752.16</v>
      </c>
      <c r="D68" s="45"/>
      <c r="E68" s="45"/>
      <c r="K68" s="151"/>
      <c r="L68" s="151"/>
      <c r="M68" s="151"/>
    </row>
    <row r="69" spans="1:13" s="8" customFormat="1">
      <c r="A69" s="1"/>
      <c r="B69" s="258" t="s">
        <v>75</v>
      </c>
      <c r="C69" s="214">
        <v>1289824.3</v>
      </c>
      <c r="D69" s="45"/>
      <c r="E69" s="45"/>
      <c r="K69" s="151"/>
      <c r="L69" s="151"/>
      <c r="M69" s="151"/>
    </row>
    <row r="70" spans="1:13" s="8" customFormat="1">
      <c r="A70" s="1"/>
      <c r="B70" s="192" t="s">
        <v>152</v>
      </c>
      <c r="C70" s="83">
        <f>SUM(C67:C69)</f>
        <v>8882869.790000001</v>
      </c>
      <c r="D70" s="45"/>
      <c r="E70" s="45"/>
      <c r="K70" s="151"/>
      <c r="L70" s="151"/>
      <c r="M70" s="151"/>
    </row>
    <row r="71" spans="1:13" s="8" customFormat="1">
      <c r="A71" s="1"/>
      <c r="B71" s="193"/>
      <c r="C71" s="84"/>
      <c r="D71" s="45"/>
      <c r="E71" s="45"/>
      <c r="K71" s="151"/>
      <c r="L71" s="151"/>
      <c r="M71" s="151"/>
    </row>
    <row r="72" spans="1:13" s="8" customFormat="1" hidden="1">
      <c r="A72" s="1"/>
      <c r="B72" s="193"/>
      <c r="C72" s="84"/>
      <c r="D72" s="45"/>
      <c r="E72" s="45"/>
      <c r="K72" s="151"/>
      <c r="L72" s="151"/>
      <c r="M72" s="151"/>
    </row>
    <row r="73" spans="1:13" s="8" customFormat="1">
      <c r="A73" s="1"/>
      <c r="B73" s="370" t="s">
        <v>76</v>
      </c>
      <c r="C73" s="371"/>
      <c r="D73" s="371"/>
      <c r="E73" s="371"/>
      <c r="K73" s="151"/>
      <c r="L73" s="151"/>
      <c r="M73" s="151"/>
    </row>
    <row r="74" spans="1:13" s="8" customFormat="1">
      <c r="A74" s="1"/>
      <c r="B74" s="190" t="s">
        <v>2</v>
      </c>
      <c r="C74" s="190" t="s">
        <v>1673</v>
      </c>
      <c r="D74" s="45"/>
      <c r="E74" s="45"/>
      <c r="K74" s="151"/>
      <c r="L74" s="151"/>
      <c r="M74" s="151"/>
    </row>
    <row r="75" spans="1:13" s="8" customFormat="1">
      <c r="A75" s="1"/>
      <c r="B75" s="178" t="s">
        <v>77</v>
      </c>
      <c r="C75" s="214">
        <v>615309</v>
      </c>
      <c r="D75" s="45"/>
      <c r="E75" s="45"/>
      <c r="K75" s="151"/>
      <c r="L75" s="151"/>
      <c r="M75" s="151"/>
    </row>
    <row r="76" spans="1:13" s="8" customFormat="1">
      <c r="A76" s="1"/>
      <c r="B76" s="178" t="s">
        <v>78</v>
      </c>
      <c r="C76" s="214">
        <v>10972</v>
      </c>
      <c r="D76" s="45"/>
      <c r="E76" s="45"/>
      <c r="K76" s="151"/>
      <c r="L76" s="151"/>
      <c r="M76" s="151"/>
    </row>
    <row r="77" spans="1:13" s="8" customFormat="1">
      <c r="A77" s="1"/>
      <c r="B77" s="178" t="s">
        <v>79</v>
      </c>
      <c r="C77" s="214">
        <v>422400</v>
      </c>
      <c r="D77" s="45"/>
      <c r="E77" s="45"/>
      <c r="K77" s="151"/>
      <c r="L77" s="151"/>
      <c r="M77" s="151"/>
    </row>
    <row r="78" spans="1:13" s="8" customFormat="1">
      <c r="A78" s="1"/>
      <c r="B78" s="178" t="s">
        <v>80</v>
      </c>
      <c r="C78" s="214">
        <v>123349</v>
      </c>
      <c r="D78" s="45"/>
      <c r="E78" s="45"/>
      <c r="K78" s="151"/>
      <c r="L78" s="151"/>
      <c r="M78" s="151"/>
    </row>
    <row r="79" spans="1:13" s="8" customFormat="1">
      <c r="A79" s="1"/>
      <c r="B79" s="178" t="s">
        <v>81</v>
      </c>
      <c r="C79" s="215">
        <v>0</v>
      </c>
      <c r="D79" s="45"/>
      <c r="E79" s="45"/>
      <c r="K79" s="151"/>
      <c r="L79" s="151"/>
      <c r="M79" s="151"/>
    </row>
    <row r="80" spans="1:13" s="8" customFormat="1">
      <c r="A80" s="1"/>
      <c r="B80" s="178" t="s">
        <v>82</v>
      </c>
      <c r="C80" s="214">
        <v>236385</v>
      </c>
      <c r="D80" s="45"/>
      <c r="E80" s="45"/>
      <c r="K80" s="151"/>
      <c r="L80" s="151"/>
      <c r="M80" s="151"/>
    </row>
    <row r="81" spans="1:13" s="8" customFormat="1">
      <c r="A81" s="1"/>
      <c r="B81" s="178" t="s">
        <v>83</v>
      </c>
      <c r="C81" s="214">
        <v>933541</v>
      </c>
      <c r="D81" s="45"/>
      <c r="E81" s="45"/>
      <c r="K81" s="151"/>
      <c r="L81" s="151"/>
      <c r="M81" s="151"/>
    </row>
    <row r="82" spans="1:13" s="8" customFormat="1">
      <c r="A82" s="1"/>
      <c r="B82" s="178" t="s">
        <v>84</v>
      </c>
      <c r="C82" s="214">
        <v>30960</v>
      </c>
      <c r="D82" s="45"/>
      <c r="E82" s="45"/>
      <c r="K82" s="151"/>
      <c r="L82" s="151"/>
      <c r="M82" s="151"/>
    </row>
    <row r="83" spans="1:13" s="8" customFormat="1">
      <c r="A83" s="1"/>
      <c r="B83" s="178" t="s">
        <v>85</v>
      </c>
      <c r="C83" s="214">
        <v>52100</v>
      </c>
      <c r="D83" s="45"/>
      <c r="E83" s="45"/>
      <c r="K83" s="151"/>
      <c r="L83" s="151"/>
      <c r="M83" s="151"/>
    </row>
    <row r="84" spans="1:13" s="8" customFormat="1">
      <c r="A84" s="1"/>
      <c r="B84" s="178" t="s">
        <v>86</v>
      </c>
      <c r="C84" s="214">
        <v>53160</v>
      </c>
      <c r="D84" s="45"/>
      <c r="E84" s="45"/>
      <c r="K84" s="151"/>
      <c r="L84" s="151"/>
      <c r="M84" s="151"/>
    </row>
    <row r="85" spans="1:13" s="8" customFormat="1">
      <c r="A85" s="1"/>
      <c r="B85" s="178" t="s">
        <v>87</v>
      </c>
      <c r="C85" s="214">
        <v>53110</v>
      </c>
      <c r="D85" s="45"/>
      <c r="E85" s="45"/>
      <c r="K85" s="151"/>
      <c r="L85" s="151"/>
      <c r="M85" s="151"/>
    </row>
    <row r="86" spans="1:13" s="8" customFormat="1">
      <c r="A86" s="1"/>
      <c r="B86" s="178" t="s">
        <v>955</v>
      </c>
      <c r="C86" s="215">
        <v>0</v>
      </c>
      <c r="D86" s="45"/>
      <c r="E86" s="45"/>
      <c r="K86" s="151"/>
      <c r="L86" s="151"/>
      <c r="M86" s="151"/>
    </row>
    <row r="87" spans="1:13" s="8" customFormat="1">
      <c r="A87" s="1"/>
      <c r="B87" s="192" t="s">
        <v>152</v>
      </c>
      <c r="C87" s="194">
        <f>SUM(C75:C86)</f>
        <v>2531286</v>
      </c>
      <c r="D87" s="45"/>
      <c r="E87" s="45"/>
      <c r="K87" s="151"/>
      <c r="L87" s="151"/>
      <c r="M87" s="151"/>
    </row>
    <row r="88" spans="1:13" s="8" customFormat="1">
      <c r="A88" s="1"/>
      <c r="B88" s="193"/>
      <c r="C88" s="195"/>
      <c r="D88" s="45"/>
      <c r="E88" s="45"/>
      <c r="K88" s="151"/>
      <c r="L88" s="151"/>
      <c r="M88" s="151"/>
    </row>
    <row r="89" spans="1:13" s="8" customFormat="1">
      <c r="A89" s="1"/>
      <c r="B89" s="196"/>
      <c r="C89" s="45"/>
      <c r="D89" s="45"/>
      <c r="E89" s="45"/>
      <c r="K89" s="151"/>
      <c r="L89" s="151"/>
      <c r="M89" s="151"/>
    </row>
    <row r="90" spans="1:13" s="8" customFormat="1">
      <c r="A90" s="1"/>
      <c r="B90" s="370" t="s">
        <v>88</v>
      </c>
      <c r="C90" s="371"/>
      <c r="D90" s="371"/>
      <c r="E90" s="371"/>
      <c r="K90" s="151"/>
      <c r="L90" s="151"/>
      <c r="M90" s="151"/>
    </row>
    <row r="91" spans="1:13" s="8" customFormat="1">
      <c r="A91" s="1"/>
      <c r="B91" s="190" t="s">
        <v>2</v>
      </c>
      <c r="C91" s="190" t="s">
        <v>89</v>
      </c>
      <c r="D91" s="45"/>
      <c r="E91" s="45"/>
      <c r="K91" s="151"/>
      <c r="L91" s="151"/>
      <c r="M91" s="151"/>
    </row>
    <row r="92" spans="1:13" s="8" customFormat="1">
      <c r="A92" s="1"/>
      <c r="B92" s="388" t="s">
        <v>1674</v>
      </c>
      <c r="C92" s="388"/>
      <c r="D92" s="197"/>
      <c r="E92" s="45"/>
      <c r="K92" s="151"/>
      <c r="L92" s="151"/>
      <c r="M92" s="151"/>
    </row>
    <row r="93" spans="1:13" s="8" customFormat="1">
      <c r="A93" s="1"/>
      <c r="B93" s="258" t="s">
        <v>1675</v>
      </c>
      <c r="C93" s="5">
        <f>SUM(C94:C101)</f>
        <v>12380979.809999999</v>
      </c>
      <c r="D93" s="45"/>
      <c r="E93" s="45"/>
      <c r="K93" s="151"/>
      <c r="L93" s="151"/>
      <c r="M93" s="151"/>
    </row>
    <row r="94" spans="1:13" s="8" customFormat="1">
      <c r="A94" s="1"/>
      <c r="B94" s="258" t="s">
        <v>90</v>
      </c>
      <c r="C94" s="214">
        <v>5125386.21</v>
      </c>
      <c r="D94" s="45"/>
      <c r="E94" s="45"/>
      <c r="K94" s="151"/>
      <c r="L94" s="151"/>
      <c r="M94" s="151"/>
    </row>
    <row r="95" spans="1:13" s="8" customFormat="1">
      <c r="A95" s="1"/>
      <c r="B95" s="258" t="s">
        <v>91</v>
      </c>
      <c r="C95" s="214">
        <v>895631.78</v>
      </c>
      <c r="D95" s="45"/>
      <c r="E95" s="45"/>
      <c r="K95" s="151"/>
      <c r="L95" s="151"/>
      <c r="M95" s="151"/>
    </row>
    <row r="96" spans="1:13" s="8" customFormat="1">
      <c r="A96" s="1"/>
      <c r="B96" s="258" t="s">
        <v>92</v>
      </c>
      <c r="C96" s="214">
        <v>577077.64</v>
      </c>
      <c r="D96" s="45"/>
      <c r="E96" s="45"/>
      <c r="K96" s="151"/>
      <c r="L96" s="151"/>
      <c r="M96" s="151"/>
    </row>
    <row r="97" spans="1:13" s="8" customFormat="1">
      <c r="A97" s="1"/>
      <c r="B97" s="258" t="s">
        <v>93</v>
      </c>
      <c r="C97" s="214">
        <v>4717619.5</v>
      </c>
      <c r="D97" s="45"/>
      <c r="E97" s="45"/>
      <c r="K97" s="151"/>
      <c r="L97" s="151"/>
      <c r="M97" s="151"/>
    </row>
    <row r="98" spans="1:13" s="8" customFormat="1">
      <c r="A98" s="1"/>
      <c r="B98" s="258" t="s">
        <v>94</v>
      </c>
      <c r="C98" s="215">
        <v>0</v>
      </c>
      <c r="D98" s="45"/>
      <c r="E98" s="45"/>
      <c r="K98" s="151"/>
      <c r="L98" s="151"/>
      <c r="M98" s="151"/>
    </row>
    <row r="99" spans="1:13" s="8" customFormat="1">
      <c r="A99" s="1"/>
      <c r="B99" s="258" t="s">
        <v>95</v>
      </c>
      <c r="C99" s="214">
        <v>10830.22</v>
      </c>
      <c r="D99" s="45"/>
      <c r="E99" s="45"/>
      <c r="K99" s="151"/>
      <c r="L99" s="151"/>
      <c r="M99" s="151"/>
    </row>
    <row r="100" spans="1:13" s="8" customFormat="1">
      <c r="A100" s="1"/>
      <c r="B100" s="258" t="s">
        <v>96</v>
      </c>
      <c r="C100" s="214">
        <v>596247.67000000004</v>
      </c>
      <c r="D100" s="45"/>
      <c r="E100" s="45"/>
      <c r="K100" s="151"/>
      <c r="L100" s="151"/>
      <c r="M100" s="151"/>
    </row>
    <row r="101" spans="1:13" s="8" customFormat="1">
      <c r="A101" s="1"/>
      <c r="B101" s="258" t="s">
        <v>97</v>
      </c>
      <c r="C101" s="214">
        <v>458186.79</v>
      </c>
      <c r="D101" s="45"/>
      <c r="E101" s="45"/>
      <c r="K101" s="151"/>
      <c r="L101" s="151"/>
      <c r="M101" s="151"/>
    </row>
    <row r="102" spans="1:13" s="8" customFormat="1">
      <c r="A102" s="1"/>
      <c r="B102" s="198"/>
      <c r="C102" s="50"/>
      <c r="D102" s="45"/>
      <c r="E102" s="45"/>
      <c r="K102" s="151"/>
      <c r="L102" s="151"/>
      <c r="M102" s="151"/>
    </row>
    <row r="103" spans="1:13" s="8" customFormat="1">
      <c r="A103" s="1"/>
      <c r="B103" s="196"/>
      <c r="C103" s="45"/>
      <c r="D103" s="45"/>
      <c r="E103" s="45"/>
      <c r="K103" s="151"/>
      <c r="L103" s="151"/>
      <c r="M103" s="151"/>
    </row>
    <row r="104" spans="1:13" s="8" customFormat="1">
      <c r="A104" s="1"/>
      <c r="B104" s="370" t="s">
        <v>98</v>
      </c>
      <c r="C104" s="371"/>
      <c r="D104" s="371"/>
      <c r="E104" s="371"/>
      <c r="K104" s="151"/>
      <c r="L104" s="151"/>
      <c r="M104" s="151"/>
    </row>
    <row r="105" spans="1:13" s="8" customFormat="1">
      <c r="A105" s="1"/>
      <c r="B105" s="190" t="s">
        <v>2</v>
      </c>
      <c r="C105" s="190" t="s">
        <v>89</v>
      </c>
      <c r="D105" s="45"/>
      <c r="E105" s="45"/>
      <c r="K105" s="151"/>
      <c r="L105" s="151"/>
      <c r="M105" s="151"/>
    </row>
    <row r="106" spans="1:13" s="8" customFormat="1">
      <c r="A106" s="1"/>
      <c r="B106" s="388" t="s">
        <v>1676</v>
      </c>
      <c r="C106" s="388"/>
      <c r="D106" s="197"/>
      <c r="E106" s="45"/>
      <c r="K106" s="151"/>
      <c r="L106" s="151"/>
      <c r="M106" s="151"/>
    </row>
    <row r="107" spans="1:13" s="8" customFormat="1">
      <c r="A107" s="1"/>
      <c r="B107" s="258" t="s">
        <v>1677</v>
      </c>
      <c r="C107" s="5">
        <f>SUM(C108:C114)</f>
        <v>31688635.520000003</v>
      </c>
      <c r="D107" s="45"/>
      <c r="E107" s="45"/>
      <c r="K107" s="151"/>
      <c r="L107" s="151"/>
      <c r="M107" s="151"/>
    </row>
    <row r="108" spans="1:13" s="8" customFormat="1">
      <c r="A108" s="1"/>
      <c r="B108" s="258" t="s">
        <v>99</v>
      </c>
      <c r="C108" s="214">
        <v>24895028.23</v>
      </c>
      <c r="D108" s="45"/>
      <c r="E108" s="45"/>
      <c r="K108" s="151"/>
      <c r="L108" s="151"/>
      <c r="M108" s="151"/>
    </row>
    <row r="109" spans="1:13" s="8" customFormat="1">
      <c r="A109" s="1"/>
      <c r="B109" s="258" t="s">
        <v>1678</v>
      </c>
      <c r="C109" s="214">
        <v>8969.6</v>
      </c>
      <c r="D109" s="45"/>
      <c r="E109" s="45"/>
      <c r="K109" s="151"/>
      <c r="L109" s="151"/>
      <c r="M109" s="151"/>
    </row>
    <row r="110" spans="1:13" s="8" customFormat="1">
      <c r="A110" s="1"/>
      <c r="B110" s="258" t="s">
        <v>103</v>
      </c>
      <c r="C110" s="214">
        <v>121601.41</v>
      </c>
      <c r="D110" s="45"/>
      <c r="E110" s="45"/>
      <c r="K110" s="151"/>
      <c r="L110" s="151"/>
      <c r="M110" s="151"/>
    </row>
    <row r="111" spans="1:13" s="8" customFormat="1">
      <c r="A111" s="1"/>
      <c r="B111" s="258" t="s">
        <v>101</v>
      </c>
      <c r="C111" s="214">
        <v>2616585.98</v>
      </c>
      <c r="D111" s="45"/>
      <c r="E111" s="45"/>
      <c r="K111" s="151"/>
      <c r="L111" s="151"/>
      <c r="M111" s="151"/>
    </row>
    <row r="112" spans="1:13" s="8" customFormat="1">
      <c r="A112" s="1"/>
      <c r="B112" s="258" t="s">
        <v>100</v>
      </c>
      <c r="C112" s="214">
        <v>1688766.64</v>
      </c>
      <c r="D112" s="45"/>
      <c r="E112" s="45"/>
      <c r="K112" s="151"/>
      <c r="L112" s="151"/>
      <c r="M112" s="151"/>
    </row>
    <row r="113" spans="1:13" s="8" customFormat="1">
      <c r="A113" s="1"/>
      <c r="B113" s="258" t="s">
        <v>102</v>
      </c>
      <c r="C113" s="215">
        <v>0</v>
      </c>
      <c r="D113" s="45"/>
      <c r="E113" s="45"/>
      <c r="K113" s="151"/>
      <c r="L113" s="151"/>
      <c r="M113" s="151"/>
    </row>
    <row r="114" spans="1:13" s="8" customFormat="1">
      <c r="A114" s="1"/>
      <c r="B114" s="258" t="s">
        <v>104</v>
      </c>
      <c r="C114" s="214">
        <v>2357683.66</v>
      </c>
      <c r="D114" s="45"/>
      <c r="E114" s="45"/>
      <c r="K114" s="151"/>
      <c r="L114" s="151"/>
      <c r="M114" s="151"/>
    </row>
    <row r="115" spans="1:13" s="8" customFormat="1">
      <c r="A115" s="1"/>
      <c r="B115" s="196"/>
      <c r="C115" s="45"/>
      <c r="D115" s="45"/>
      <c r="E115" s="45"/>
      <c r="K115" s="151"/>
      <c r="L115" s="151"/>
      <c r="M115" s="151"/>
    </row>
    <row r="116" spans="1:13" s="8" customFormat="1">
      <c r="A116" s="1"/>
      <c r="B116" s="370" t="s">
        <v>105</v>
      </c>
      <c r="C116" s="371"/>
      <c r="D116" s="371"/>
      <c r="E116" s="371"/>
      <c r="K116" s="151"/>
      <c r="L116" s="151"/>
      <c r="M116" s="151"/>
    </row>
    <row r="117" spans="1:13" s="8" customFormat="1">
      <c r="A117" s="1"/>
      <c r="B117" s="190" t="s">
        <v>2</v>
      </c>
      <c r="C117" s="190" t="s">
        <v>89</v>
      </c>
      <c r="D117" s="45"/>
      <c r="E117" s="45"/>
      <c r="K117" s="151"/>
      <c r="L117" s="151"/>
      <c r="M117" s="151"/>
    </row>
    <row r="118" spans="1:13" s="8" customFormat="1">
      <c r="A118" s="1"/>
      <c r="B118" s="178" t="s">
        <v>1679</v>
      </c>
      <c r="C118" s="214">
        <v>1794695.32</v>
      </c>
      <c r="D118" s="45"/>
      <c r="E118" s="45"/>
      <c r="K118" s="151"/>
      <c r="L118" s="151"/>
      <c r="M118" s="151"/>
    </row>
    <row r="119" spans="1:13" s="8" customFormat="1">
      <c r="A119" s="1"/>
      <c r="B119" s="178" t="s">
        <v>1680</v>
      </c>
      <c r="C119" s="214">
        <v>1447212.68</v>
      </c>
      <c r="D119" s="45"/>
      <c r="E119" s="45"/>
      <c r="K119" s="151"/>
      <c r="L119" s="151"/>
      <c r="M119" s="151"/>
    </row>
    <row r="120" spans="1:13" s="8" customFormat="1">
      <c r="A120" s="1"/>
      <c r="B120" s="178" t="s">
        <v>1681</v>
      </c>
      <c r="C120" s="215">
        <v>0</v>
      </c>
      <c r="D120" s="45"/>
      <c r="E120" s="45"/>
      <c r="K120" s="151"/>
      <c r="L120" s="151"/>
      <c r="M120" s="151"/>
    </row>
    <row r="121" spans="1:13" s="8" customFormat="1">
      <c r="A121" s="1"/>
      <c r="B121" s="178" t="s">
        <v>1682</v>
      </c>
      <c r="C121" s="214">
        <v>12500</v>
      </c>
      <c r="D121" s="45"/>
      <c r="E121" s="45"/>
      <c r="K121" s="151"/>
      <c r="L121" s="151"/>
      <c r="M121" s="151"/>
    </row>
    <row r="122" spans="1:13" s="8" customFormat="1">
      <c r="A122" s="1"/>
      <c r="B122" s="199" t="s">
        <v>1575</v>
      </c>
      <c r="C122" s="5">
        <f>SUM(C118:C121)</f>
        <v>3254408</v>
      </c>
      <c r="D122" s="45"/>
      <c r="E122" s="45"/>
      <c r="K122" s="151"/>
      <c r="L122" s="151"/>
      <c r="M122" s="151"/>
    </row>
    <row r="123" spans="1:13" s="8" customFormat="1">
      <c r="A123" s="1"/>
      <c r="B123" s="200"/>
      <c r="C123" s="120"/>
      <c r="D123" s="45"/>
      <c r="E123" s="45"/>
      <c r="K123" s="151"/>
      <c r="L123" s="151"/>
      <c r="M123" s="151"/>
    </row>
    <row r="124" spans="1:13" s="8" customFormat="1">
      <c r="A124" s="1"/>
      <c r="B124" s="370" t="s">
        <v>106</v>
      </c>
      <c r="C124" s="371"/>
      <c r="D124" s="371"/>
      <c r="E124" s="371"/>
      <c r="I124" s="151"/>
    </row>
    <row r="125" spans="1:13" s="8" customFormat="1">
      <c r="A125" s="1"/>
      <c r="B125" s="190" t="s">
        <v>2</v>
      </c>
      <c r="C125" s="201" t="s">
        <v>107</v>
      </c>
      <c r="D125" s="45"/>
      <c r="E125" s="45"/>
      <c r="I125" s="151"/>
    </row>
    <row r="126" spans="1:13" s="8" customFormat="1">
      <c r="A126" s="1"/>
      <c r="B126" s="27" t="s">
        <v>153</v>
      </c>
      <c r="C126" s="214">
        <v>2016000</v>
      </c>
      <c r="D126" s="45"/>
      <c r="E126" s="45"/>
      <c r="I126" s="151"/>
    </row>
    <row r="127" spans="1:13" s="8" customFormat="1">
      <c r="A127" s="1"/>
      <c r="B127" s="262" t="s">
        <v>1683</v>
      </c>
      <c r="C127" s="214">
        <v>6257598.2400000002</v>
      </c>
      <c r="D127" s="45"/>
      <c r="E127" s="45"/>
      <c r="I127" s="151"/>
    </row>
    <row r="128" spans="1:13" s="8" customFormat="1">
      <c r="A128" s="1"/>
      <c r="B128" s="263" t="s">
        <v>1355</v>
      </c>
      <c r="C128" s="214">
        <v>555000</v>
      </c>
      <c r="D128" s="45"/>
      <c r="E128" s="45"/>
      <c r="I128" s="151"/>
    </row>
    <row r="129" spans="1:13" s="8" customFormat="1">
      <c r="A129" s="1"/>
      <c r="B129" s="263" t="s">
        <v>1684</v>
      </c>
      <c r="C129" s="214">
        <v>280264</v>
      </c>
      <c r="D129" s="45"/>
      <c r="E129" s="45"/>
      <c r="I129" s="151"/>
    </row>
    <row r="130" spans="1:13" s="8" customFormat="1">
      <c r="A130" s="1"/>
      <c r="B130" s="263" t="s">
        <v>1685</v>
      </c>
      <c r="C130" s="214">
        <v>25000</v>
      </c>
      <c r="D130" s="45"/>
      <c r="E130" s="45"/>
      <c r="I130" s="151"/>
    </row>
    <row r="131" spans="1:13" s="8" customFormat="1">
      <c r="A131" s="1"/>
      <c r="B131" s="263" t="s">
        <v>87</v>
      </c>
      <c r="C131" s="214">
        <v>50580</v>
      </c>
      <c r="D131" s="45"/>
      <c r="E131" s="45"/>
      <c r="I131" s="151"/>
    </row>
    <row r="132" spans="1:13" s="8" customFormat="1">
      <c r="A132" s="1"/>
      <c r="B132" s="263" t="s">
        <v>1686</v>
      </c>
      <c r="C132" s="158">
        <v>1120000</v>
      </c>
      <c r="D132" s="45"/>
      <c r="E132" s="45"/>
      <c r="I132" s="151"/>
    </row>
    <row r="133" spans="1:13" s="8" customFormat="1">
      <c r="A133" s="1"/>
      <c r="B133" s="202" t="s">
        <v>1576</v>
      </c>
      <c r="C133" s="203">
        <f>SUM(C126:C132)</f>
        <v>10304442.24</v>
      </c>
      <c r="D133" s="45"/>
      <c r="E133" s="45"/>
      <c r="I133" s="151"/>
    </row>
    <row r="134" spans="1:13" s="8" customFormat="1">
      <c r="A134" s="1"/>
      <c r="B134" s="7"/>
      <c r="C134" s="1"/>
      <c r="D134" s="1"/>
      <c r="E134" s="1"/>
      <c r="K134" s="151"/>
      <c r="L134" s="151"/>
      <c r="M134" s="151"/>
    </row>
    <row r="135" spans="1:13" s="8" customFormat="1">
      <c r="A135" s="1"/>
      <c r="B135" s="7"/>
      <c r="C135" s="1"/>
      <c r="D135" s="1"/>
      <c r="E135" s="1"/>
      <c r="K135" s="151"/>
      <c r="L135" s="151"/>
      <c r="M135" s="151"/>
    </row>
    <row r="136" spans="1:13" s="8" customFormat="1">
      <c r="A136" s="1"/>
      <c r="B136" s="7"/>
      <c r="C136" s="1"/>
      <c r="D136" s="1"/>
      <c r="E136" s="1"/>
      <c r="K136" s="151"/>
      <c r="L136" s="151"/>
      <c r="M136" s="151"/>
    </row>
    <row r="137" spans="1:13" s="8" customFormat="1">
      <c r="K137" s="151"/>
      <c r="L137" s="151"/>
      <c r="M137" s="151"/>
    </row>
    <row r="138" spans="1:13" s="8" customFormat="1">
      <c r="K138" s="151"/>
      <c r="L138" s="151"/>
      <c r="M138" s="151"/>
    </row>
    <row r="139" spans="1:13" s="8" customFormat="1">
      <c r="K139" s="151"/>
      <c r="L139" s="151"/>
      <c r="M139" s="151"/>
    </row>
    <row r="140" spans="1:13" s="8" customFormat="1">
      <c r="K140" s="151"/>
      <c r="L140" s="151"/>
      <c r="M140" s="151"/>
    </row>
    <row r="141" spans="1:13" s="8" customFormat="1">
      <c r="K141" s="151"/>
      <c r="L141" s="151"/>
      <c r="M141" s="151"/>
    </row>
    <row r="142" spans="1:13" s="8" customFormat="1">
      <c r="K142" s="151"/>
      <c r="L142" s="151"/>
      <c r="M142" s="151"/>
    </row>
    <row r="143" spans="1:13" s="8" customFormat="1">
      <c r="K143" s="151"/>
      <c r="L143" s="151"/>
      <c r="M143" s="151"/>
    </row>
    <row r="144" spans="1:13" s="8" customFormat="1">
      <c r="K144" s="151"/>
      <c r="L144" s="151"/>
      <c r="M144" s="151"/>
    </row>
  </sheetData>
  <mergeCells count="20"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</mergeCells>
  <pageMargins left="0.15748031496062992" right="0.17" top="0.41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Planfin63</vt:lpstr>
      <vt:lpstr>ผลการดำเนินงาน Planfin 63</vt:lpstr>
      <vt:lpstr>Sheet10</vt:lpstr>
      <vt:lpstr>Sheet2</vt:lpstr>
      <vt:lpstr>'ผูกสูตร Planfin63'!Print_Titles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mama</cp:lastModifiedBy>
  <cp:lastPrinted>2020-05-19T04:09:24Z</cp:lastPrinted>
  <dcterms:created xsi:type="dcterms:W3CDTF">2016-12-18T03:50:18Z</dcterms:created>
  <dcterms:modified xsi:type="dcterms:W3CDTF">2020-09-23T10:26:39Z</dcterms:modified>
</cp:coreProperties>
</file>