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RUNEE\0การประชุมทั้งหมด\9.คณะกรรมการบริหาร(กบห.)\15.คณะกรรมการบริหาร(กบห.)\2564\5-64\เอกสารประกอบการประชุม\"/>
    </mc:Choice>
  </mc:AlternateContent>
  <xr:revisionPtr revIDLastSave="0" documentId="13_ncr:1_{3C9B87FC-A243-409D-A55E-63826704ECFB}" xr6:coauthVersionLast="47" xr6:coauthVersionMax="47" xr10:uidLastSave="{00000000-0000-0000-0000-000000000000}"/>
  <bookViews>
    <workbookView xWindow="-108" yWindow="-108" windowWidth="23256" windowHeight="12576" activeTab="1" xr2:uid="{A8809789-DE14-48C3-990B-4FA463C53997}"/>
  </bookViews>
  <sheets>
    <sheet name="เรียงคะแนน" sheetId="1" r:id="rId1"/>
    <sheet name="เพิ่มเงิน" sheetId="2" r:id="rId2"/>
  </sheets>
  <definedNames>
    <definedName name="_xlnm._FilterDatabase" localSheetId="1" hidden="1">เพิ่มเงิน!$A$5:$R$274</definedName>
    <definedName name="_xlnm._FilterDatabase" localSheetId="0" hidden="1">เรียงคะแนน!$A$5:$R$244</definedName>
    <definedName name="_xlnm.Print_Area" localSheetId="1">เพิ่มเงิน!$A$1:$Q$278</definedName>
    <definedName name="_xlnm.Print_Area" localSheetId="0">เรียงคะแนน!$A$1:$Q$248</definedName>
    <definedName name="_xlnm.Print_Titles" localSheetId="1">เพิ่มเงิน!$3:$4</definedName>
    <definedName name="_xlnm.Print_Titles" localSheetId="0">เรียงคะแนน!$3:$4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5" i="2" l="1"/>
  <c r="J213" i="2"/>
  <c r="J212" i="2"/>
  <c r="O213" i="2"/>
  <c r="O211" i="2"/>
  <c r="J211" i="2"/>
  <c r="J210" i="2"/>
  <c r="J205" i="2"/>
  <c r="J204" i="2"/>
  <c r="F207" i="2"/>
  <c r="F205" i="2"/>
  <c r="F204" i="2"/>
  <c r="F200" i="2"/>
  <c r="F198" i="2"/>
  <c r="F197" i="2"/>
  <c r="F192" i="2"/>
  <c r="F190" i="2"/>
  <c r="F189" i="2"/>
  <c r="F180" i="2"/>
  <c r="F178" i="2"/>
  <c r="F177" i="2"/>
  <c r="F172" i="2"/>
  <c r="F170" i="2"/>
  <c r="F169" i="2"/>
  <c r="F162" i="2"/>
  <c r="F160" i="2"/>
  <c r="F159" i="2"/>
  <c r="F147" i="2"/>
  <c r="F145" i="2"/>
  <c r="F144" i="2"/>
  <c r="J134" i="2"/>
  <c r="J135" i="2" s="1"/>
  <c r="F137" i="2"/>
  <c r="F135" i="2"/>
  <c r="F134" i="2"/>
  <c r="F129" i="2"/>
  <c r="F127" i="2"/>
  <c r="F126" i="2"/>
  <c r="F120" i="2"/>
  <c r="F117" i="2"/>
  <c r="F110" i="2"/>
  <c r="F108" i="2"/>
  <c r="F107" i="2"/>
  <c r="F102" i="2"/>
  <c r="F100" i="2"/>
  <c r="F99" i="2"/>
  <c r="F88" i="2"/>
  <c r="F86" i="2"/>
  <c r="F85" i="2"/>
  <c r="F80" i="2"/>
  <c r="F78" i="2"/>
  <c r="F77" i="2"/>
  <c r="F61" i="2"/>
  <c r="F62" i="2" s="1"/>
  <c r="F64" i="2" s="1"/>
  <c r="I195" i="2"/>
  <c r="J195" i="2" s="1"/>
  <c r="J197" i="2" s="1"/>
  <c r="J198" i="2" s="1"/>
  <c r="I52" i="2"/>
  <c r="J52" i="2" s="1"/>
  <c r="J61" i="2" s="1"/>
  <c r="F273" i="2"/>
  <c r="F274" i="2" s="1"/>
  <c r="N203" i="2"/>
  <c r="I203" i="2"/>
  <c r="J203" i="2" s="1"/>
  <c r="I196" i="2"/>
  <c r="J196" i="2" s="1"/>
  <c r="N195" i="2"/>
  <c r="N188" i="2"/>
  <c r="I188" i="2"/>
  <c r="J188" i="2" s="1"/>
  <c r="N187" i="2"/>
  <c r="I187" i="2"/>
  <c r="J187" i="2" s="1"/>
  <c r="N186" i="2"/>
  <c r="I186" i="2"/>
  <c r="J186" i="2" s="1"/>
  <c r="N185" i="2"/>
  <c r="I185" i="2"/>
  <c r="J185" i="2" s="1"/>
  <c r="J189" i="2" s="1"/>
  <c r="J190" i="2" s="1"/>
  <c r="N184" i="2"/>
  <c r="I184" i="2"/>
  <c r="J184" i="2" s="1"/>
  <c r="N183" i="2"/>
  <c r="I183" i="2"/>
  <c r="J183" i="2" s="1"/>
  <c r="N176" i="2"/>
  <c r="I176" i="2"/>
  <c r="J176" i="2" s="1"/>
  <c r="N175" i="2"/>
  <c r="I175" i="2"/>
  <c r="J175" i="2" s="1"/>
  <c r="J177" i="2" s="1"/>
  <c r="J178" i="2" s="1"/>
  <c r="N168" i="2"/>
  <c r="I168" i="2"/>
  <c r="J168" i="2" s="1"/>
  <c r="N167" i="2"/>
  <c r="I167" i="2"/>
  <c r="J167" i="2" s="1"/>
  <c r="N166" i="2"/>
  <c r="I166" i="2"/>
  <c r="J166" i="2" s="1"/>
  <c r="N165" i="2"/>
  <c r="I165" i="2"/>
  <c r="J165" i="2" s="1"/>
  <c r="J169" i="2" s="1"/>
  <c r="J170" i="2" s="1"/>
  <c r="N158" i="2"/>
  <c r="I158" i="2"/>
  <c r="J158" i="2" s="1"/>
  <c r="N157" i="2"/>
  <c r="I157" i="2"/>
  <c r="J157" i="2" s="1"/>
  <c r="N156" i="2"/>
  <c r="I156" i="2"/>
  <c r="J156" i="2" s="1"/>
  <c r="N155" i="2"/>
  <c r="I155" i="2"/>
  <c r="J155" i="2" s="1"/>
  <c r="N154" i="2"/>
  <c r="I154" i="2"/>
  <c r="J154" i="2" s="1"/>
  <c r="N153" i="2"/>
  <c r="I153" i="2"/>
  <c r="J153" i="2" s="1"/>
  <c r="N152" i="2"/>
  <c r="I152" i="2"/>
  <c r="J152" i="2" s="1"/>
  <c r="N151" i="2"/>
  <c r="I151" i="2"/>
  <c r="J151" i="2" s="1"/>
  <c r="N150" i="2"/>
  <c r="I150" i="2"/>
  <c r="J150" i="2" s="1"/>
  <c r="J159" i="2" s="1"/>
  <c r="J160" i="2" s="1"/>
  <c r="N143" i="2"/>
  <c r="I143" i="2"/>
  <c r="J143" i="2" s="1"/>
  <c r="N142" i="2"/>
  <c r="I142" i="2"/>
  <c r="J142" i="2" s="1"/>
  <c r="N141" i="2"/>
  <c r="I141" i="2"/>
  <c r="J141" i="2" s="1"/>
  <c r="N140" i="2"/>
  <c r="I140" i="2"/>
  <c r="J140" i="2" s="1"/>
  <c r="J144" i="2" s="1"/>
  <c r="J145" i="2" s="1"/>
  <c r="N133" i="2"/>
  <c r="I133" i="2"/>
  <c r="J133" i="2" s="1"/>
  <c r="N132" i="2"/>
  <c r="I132" i="2"/>
  <c r="J132" i="2" s="1"/>
  <c r="N125" i="2"/>
  <c r="I125" i="2"/>
  <c r="J125" i="2" s="1"/>
  <c r="N124" i="2"/>
  <c r="I124" i="2"/>
  <c r="J124" i="2" s="1"/>
  <c r="N123" i="2"/>
  <c r="I123" i="2"/>
  <c r="J123" i="2" s="1"/>
  <c r="J126" i="2" s="1"/>
  <c r="J127" i="2" s="1"/>
  <c r="F118" i="2"/>
  <c r="N116" i="2"/>
  <c r="I116" i="2"/>
  <c r="J116" i="2" s="1"/>
  <c r="N115" i="2"/>
  <c r="I115" i="2"/>
  <c r="J115" i="2" s="1"/>
  <c r="N114" i="2"/>
  <c r="I114" i="2"/>
  <c r="J114" i="2" s="1"/>
  <c r="N113" i="2"/>
  <c r="I113" i="2"/>
  <c r="J113" i="2" s="1"/>
  <c r="J117" i="2" s="1"/>
  <c r="J118" i="2" s="1"/>
  <c r="N106" i="2"/>
  <c r="I106" i="2"/>
  <c r="J106" i="2" s="1"/>
  <c r="N105" i="2"/>
  <c r="I105" i="2"/>
  <c r="J105" i="2" s="1"/>
  <c r="J107" i="2" s="1"/>
  <c r="J108" i="2" s="1"/>
  <c r="N98" i="2"/>
  <c r="I98" i="2"/>
  <c r="J98" i="2" s="1"/>
  <c r="N97" i="2"/>
  <c r="I97" i="2"/>
  <c r="J97" i="2" s="1"/>
  <c r="N96" i="2"/>
  <c r="I96" i="2"/>
  <c r="J96" i="2" s="1"/>
  <c r="N95" i="2"/>
  <c r="I95" i="2"/>
  <c r="J95" i="2" s="1"/>
  <c r="N94" i="2"/>
  <c r="I94" i="2"/>
  <c r="J94" i="2" s="1"/>
  <c r="N93" i="2"/>
  <c r="I93" i="2"/>
  <c r="J93" i="2" s="1"/>
  <c r="N92" i="2"/>
  <c r="I92" i="2"/>
  <c r="J92" i="2" s="1"/>
  <c r="N91" i="2"/>
  <c r="I91" i="2"/>
  <c r="J91" i="2" s="1"/>
  <c r="J99" i="2" s="1"/>
  <c r="J100" i="2" s="1"/>
  <c r="N84" i="2"/>
  <c r="I84" i="2"/>
  <c r="J84" i="2" s="1"/>
  <c r="J85" i="2" s="1"/>
  <c r="J86" i="2" s="1"/>
  <c r="N83" i="2"/>
  <c r="I83" i="2"/>
  <c r="J83" i="2" s="1"/>
  <c r="N76" i="2"/>
  <c r="I76" i="2"/>
  <c r="J76" i="2" s="1"/>
  <c r="N75" i="2"/>
  <c r="I75" i="2"/>
  <c r="J75" i="2" s="1"/>
  <c r="N74" i="2"/>
  <c r="I74" i="2"/>
  <c r="J74" i="2" s="1"/>
  <c r="N73" i="2"/>
  <c r="I73" i="2"/>
  <c r="J73" i="2" s="1"/>
  <c r="N72" i="2"/>
  <c r="I72" i="2"/>
  <c r="J72" i="2" s="1"/>
  <c r="N71" i="2"/>
  <c r="I71" i="2"/>
  <c r="J71" i="2" s="1"/>
  <c r="N70" i="2"/>
  <c r="I70" i="2"/>
  <c r="J70" i="2" s="1"/>
  <c r="N69" i="2"/>
  <c r="I69" i="2"/>
  <c r="J69" i="2" s="1"/>
  <c r="N68" i="2"/>
  <c r="I68" i="2"/>
  <c r="J68" i="2" s="1"/>
  <c r="N67" i="2"/>
  <c r="I67" i="2"/>
  <c r="J67" i="2" s="1"/>
  <c r="J77" i="2" s="1"/>
  <c r="J78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F48" i="2"/>
  <c r="F49" i="2" s="1"/>
  <c r="N47" i="2"/>
  <c r="I47" i="2"/>
  <c r="J47" i="2" s="1"/>
  <c r="N46" i="2"/>
  <c r="I46" i="2"/>
  <c r="J46" i="2" s="1"/>
  <c r="N45" i="2"/>
  <c r="I45" i="2"/>
  <c r="J45" i="2" s="1"/>
  <c r="N44" i="2"/>
  <c r="I44" i="2"/>
  <c r="J44" i="2" s="1"/>
  <c r="N43" i="2"/>
  <c r="I43" i="2"/>
  <c r="J43" i="2" s="1"/>
  <c r="N42" i="2"/>
  <c r="I42" i="2"/>
  <c r="J42" i="2" s="1"/>
  <c r="N41" i="2"/>
  <c r="I41" i="2"/>
  <c r="J41" i="2" s="1"/>
  <c r="N40" i="2"/>
  <c r="I40" i="2"/>
  <c r="J40" i="2" s="1"/>
  <c r="N39" i="2"/>
  <c r="I39" i="2"/>
  <c r="J39" i="2" s="1"/>
  <c r="N38" i="2"/>
  <c r="I38" i="2"/>
  <c r="J38" i="2" s="1"/>
  <c r="N37" i="2"/>
  <c r="I37" i="2"/>
  <c r="J37" i="2" s="1"/>
  <c r="N36" i="2"/>
  <c r="I36" i="2"/>
  <c r="J36" i="2" s="1"/>
  <c r="N35" i="2"/>
  <c r="I35" i="2"/>
  <c r="J35" i="2" s="1"/>
  <c r="I34" i="2"/>
  <c r="J34" i="2" s="1"/>
  <c r="F30" i="2"/>
  <c r="F31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F17" i="2"/>
  <c r="F18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F7" i="2"/>
  <c r="F8" i="2" s="1"/>
  <c r="I6" i="2"/>
  <c r="J6" i="2" s="1"/>
  <c r="J7" i="2" s="1"/>
  <c r="J177" i="1"/>
  <c r="F177" i="1"/>
  <c r="F176" i="1"/>
  <c r="J172" i="1"/>
  <c r="F172" i="1"/>
  <c r="F171" i="1"/>
  <c r="J166" i="1"/>
  <c r="F166" i="1"/>
  <c r="F165" i="1"/>
  <c r="J156" i="1"/>
  <c r="F156" i="1"/>
  <c r="F155" i="1"/>
  <c r="J150" i="1"/>
  <c r="F150" i="1"/>
  <c r="F149" i="1"/>
  <c r="J142" i="1"/>
  <c r="F142" i="1"/>
  <c r="F141" i="1"/>
  <c r="J129" i="1"/>
  <c r="F129" i="1"/>
  <c r="F128" i="1"/>
  <c r="J121" i="1"/>
  <c r="F121" i="1"/>
  <c r="F120" i="1"/>
  <c r="J115" i="1"/>
  <c r="F115" i="1"/>
  <c r="F114" i="1"/>
  <c r="J108" i="1"/>
  <c r="F108" i="1"/>
  <c r="F107" i="1"/>
  <c r="J100" i="1"/>
  <c r="F100" i="1"/>
  <c r="F99" i="1"/>
  <c r="J94" i="1"/>
  <c r="F94" i="1"/>
  <c r="F93" i="1"/>
  <c r="J82" i="1"/>
  <c r="F82" i="1"/>
  <c r="F81" i="1"/>
  <c r="J76" i="1"/>
  <c r="F76" i="1"/>
  <c r="F75" i="1"/>
  <c r="J62" i="1"/>
  <c r="F62" i="1"/>
  <c r="F61" i="1"/>
  <c r="J49" i="1"/>
  <c r="F49" i="1"/>
  <c r="F48" i="1"/>
  <c r="J31" i="1"/>
  <c r="F31" i="1"/>
  <c r="F30" i="1"/>
  <c r="J18" i="1"/>
  <c r="F18" i="1"/>
  <c r="F17" i="1"/>
  <c r="J8" i="1"/>
  <c r="F8" i="1"/>
  <c r="F7" i="1"/>
  <c r="I170" i="1"/>
  <c r="J170" i="1" s="1"/>
  <c r="M57" i="1"/>
  <c r="M59" i="1"/>
  <c r="M58" i="1"/>
  <c r="M56" i="1"/>
  <c r="M55" i="1"/>
  <c r="M60" i="1"/>
  <c r="M54" i="1"/>
  <c r="M53" i="1"/>
  <c r="M52" i="1"/>
  <c r="M34" i="1"/>
  <c r="J214" i="2" l="1"/>
  <c r="O214" i="2" s="1"/>
  <c r="O215" i="2" s="1"/>
  <c r="N211" i="2"/>
  <c r="N212" i="2"/>
  <c r="O212" i="2" s="1"/>
  <c r="J8" i="2"/>
  <c r="J17" i="2"/>
  <c r="J18" i="2" s="1"/>
  <c r="J62" i="2"/>
  <c r="J48" i="2"/>
  <c r="J49" i="2" s="1"/>
  <c r="J30" i="2"/>
  <c r="J31" i="2" s="1"/>
  <c r="I54" i="1"/>
  <c r="J54" i="1" s="1"/>
  <c r="N213" i="2" l="1"/>
  <c r="F243" i="1"/>
  <c r="F244" i="1" s="1"/>
  <c r="N175" i="1"/>
  <c r="I175" i="1"/>
  <c r="J175" i="1" s="1"/>
  <c r="J176" i="1" s="1"/>
  <c r="N169" i="1"/>
  <c r="I169" i="1"/>
  <c r="J169" i="1" s="1"/>
  <c r="J171" i="1" s="1"/>
  <c r="N164" i="1"/>
  <c r="I164" i="1"/>
  <c r="J164" i="1" s="1"/>
  <c r="N163" i="1"/>
  <c r="I163" i="1"/>
  <c r="J163" i="1" s="1"/>
  <c r="N162" i="1"/>
  <c r="I162" i="1"/>
  <c r="J162" i="1" s="1"/>
  <c r="N161" i="1"/>
  <c r="I161" i="1"/>
  <c r="J161" i="1" s="1"/>
  <c r="N160" i="1"/>
  <c r="I160" i="1"/>
  <c r="J160" i="1" s="1"/>
  <c r="N159" i="1"/>
  <c r="I159" i="1"/>
  <c r="J159" i="1" s="1"/>
  <c r="N154" i="1"/>
  <c r="I154" i="1"/>
  <c r="J154" i="1" s="1"/>
  <c r="N153" i="1"/>
  <c r="I153" i="1"/>
  <c r="J153" i="1" s="1"/>
  <c r="N148" i="1"/>
  <c r="I148" i="1"/>
  <c r="J148" i="1" s="1"/>
  <c r="N147" i="1"/>
  <c r="I147" i="1"/>
  <c r="J147" i="1" s="1"/>
  <c r="N146" i="1"/>
  <c r="I146" i="1"/>
  <c r="J146" i="1" s="1"/>
  <c r="N145" i="1"/>
  <c r="I145" i="1"/>
  <c r="J145" i="1" s="1"/>
  <c r="N140" i="1"/>
  <c r="I140" i="1"/>
  <c r="J140" i="1" s="1"/>
  <c r="N139" i="1"/>
  <c r="I139" i="1"/>
  <c r="J139" i="1" s="1"/>
  <c r="N138" i="1"/>
  <c r="I138" i="1"/>
  <c r="J138" i="1" s="1"/>
  <c r="N137" i="1"/>
  <c r="I137" i="1"/>
  <c r="J137" i="1" s="1"/>
  <c r="N136" i="1"/>
  <c r="I136" i="1"/>
  <c r="J136" i="1" s="1"/>
  <c r="N135" i="1"/>
  <c r="I135" i="1"/>
  <c r="J135" i="1" s="1"/>
  <c r="N134" i="1"/>
  <c r="I134" i="1"/>
  <c r="J134" i="1" s="1"/>
  <c r="N133" i="1"/>
  <c r="I133" i="1"/>
  <c r="J133" i="1" s="1"/>
  <c r="N132" i="1"/>
  <c r="I132" i="1"/>
  <c r="J132" i="1" s="1"/>
  <c r="N127" i="1"/>
  <c r="I127" i="1"/>
  <c r="J127" i="1" s="1"/>
  <c r="N126" i="1"/>
  <c r="I126" i="1"/>
  <c r="J126" i="1" s="1"/>
  <c r="N125" i="1"/>
  <c r="I125" i="1"/>
  <c r="J125" i="1" s="1"/>
  <c r="N124" i="1"/>
  <c r="I124" i="1"/>
  <c r="J124" i="1" s="1"/>
  <c r="N112" i="1"/>
  <c r="I112" i="1"/>
  <c r="J112" i="1" s="1"/>
  <c r="N119" i="1"/>
  <c r="I119" i="1"/>
  <c r="J119" i="1" s="1"/>
  <c r="N118" i="1"/>
  <c r="I118" i="1"/>
  <c r="J118" i="1" s="1"/>
  <c r="N113" i="1"/>
  <c r="I113" i="1"/>
  <c r="J113" i="1" s="1"/>
  <c r="N111" i="1"/>
  <c r="I111" i="1"/>
  <c r="J111" i="1" s="1"/>
  <c r="N106" i="1"/>
  <c r="I106" i="1"/>
  <c r="J106" i="1" s="1"/>
  <c r="N105" i="1"/>
  <c r="I105" i="1"/>
  <c r="J105" i="1" s="1"/>
  <c r="N104" i="1"/>
  <c r="I104" i="1"/>
  <c r="J104" i="1" s="1"/>
  <c r="N103" i="1"/>
  <c r="I103" i="1"/>
  <c r="J103" i="1" s="1"/>
  <c r="N98" i="1"/>
  <c r="I98" i="1"/>
  <c r="J98" i="1" s="1"/>
  <c r="N97" i="1"/>
  <c r="I97" i="1"/>
  <c r="J97" i="1" s="1"/>
  <c r="N92" i="1"/>
  <c r="I92" i="1"/>
  <c r="J92" i="1" s="1"/>
  <c r="N91" i="1"/>
  <c r="I91" i="1"/>
  <c r="J91" i="1" s="1"/>
  <c r="N90" i="1"/>
  <c r="I90" i="1"/>
  <c r="J90" i="1" s="1"/>
  <c r="N89" i="1"/>
  <c r="I89" i="1"/>
  <c r="J89" i="1" s="1"/>
  <c r="N88" i="1"/>
  <c r="I88" i="1"/>
  <c r="J88" i="1" s="1"/>
  <c r="N87" i="1"/>
  <c r="I87" i="1"/>
  <c r="J87" i="1" s="1"/>
  <c r="N86" i="1"/>
  <c r="I86" i="1"/>
  <c r="J86" i="1" s="1"/>
  <c r="N85" i="1"/>
  <c r="I85" i="1"/>
  <c r="J85" i="1" s="1"/>
  <c r="N80" i="1"/>
  <c r="I80" i="1"/>
  <c r="J80" i="1" s="1"/>
  <c r="N79" i="1"/>
  <c r="I79" i="1"/>
  <c r="J79" i="1" s="1"/>
  <c r="N74" i="1"/>
  <c r="I74" i="1"/>
  <c r="J74" i="1" s="1"/>
  <c r="N73" i="1"/>
  <c r="I73" i="1"/>
  <c r="J73" i="1" s="1"/>
  <c r="N72" i="1"/>
  <c r="I72" i="1"/>
  <c r="J72" i="1" s="1"/>
  <c r="N71" i="1"/>
  <c r="I71" i="1"/>
  <c r="J71" i="1" s="1"/>
  <c r="N70" i="1"/>
  <c r="I70" i="1"/>
  <c r="J70" i="1" s="1"/>
  <c r="N69" i="1"/>
  <c r="I69" i="1"/>
  <c r="J69" i="1" s="1"/>
  <c r="N68" i="1"/>
  <c r="I68" i="1"/>
  <c r="J68" i="1" s="1"/>
  <c r="N67" i="1"/>
  <c r="I67" i="1"/>
  <c r="J67" i="1" s="1"/>
  <c r="N66" i="1"/>
  <c r="I66" i="1"/>
  <c r="J66" i="1" s="1"/>
  <c r="N65" i="1"/>
  <c r="I65" i="1"/>
  <c r="J65" i="1" s="1"/>
  <c r="N60" i="1"/>
  <c r="I60" i="1"/>
  <c r="J60" i="1" s="1"/>
  <c r="N55" i="1"/>
  <c r="I55" i="1"/>
  <c r="J55" i="1" s="1"/>
  <c r="N56" i="1"/>
  <c r="I56" i="1"/>
  <c r="J56" i="1" s="1"/>
  <c r="N58" i="1"/>
  <c r="I58" i="1"/>
  <c r="J58" i="1" s="1"/>
  <c r="N59" i="1"/>
  <c r="I59" i="1"/>
  <c r="J59" i="1" s="1"/>
  <c r="N57" i="1"/>
  <c r="I57" i="1"/>
  <c r="J57" i="1" s="1"/>
  <c r="N53" i="1"/>
  <c r="I53" i="1"/>
  <c r="J53" i="1" s="1"/>
  <c r="N52" i="1"/>
  <c r="I52" i="1"/>
  <c r="J52" i="1" s="1"/>
  <c r="N47" i="1"/>
  <c r="I47" i="1"/>
  <c r="J47" i="1" s="1"/>
  <c r="N46" i="1"/>
  <c r="I46" i="1"/>
  <c r="J46" i="1" s="1"/>
  <c r="N45" i="1"/>
  <c r="I45" i="1"/>
  <c r="J45" i="1" s="1"/>
  <c r="N44" i="1"/>
  <c r="I44" i="1"/>
  <c r="J44" i="1" s="1"/>
  <c r="N43" i="1"/>
  <c r="I43" i="1"/>
  <c r="J43" i="1" s="1"/>
  <c r="N42" i="1"/>
  <c r="I42" i="1"/>
  <c r="J42" i="1" s="1"/>
  <c r="N41" i="1"/>
  <c r="I41" i="1"/>
  <c r="J41" i="1" s="1"/>
  <c r="N40" i="1"/>
  <c r="I40" i="1"/>
  <c r="J40" i="1" s="1"/>
  <c r="N39" i="1"/>
  <c r="I39" i="1"/>
  <c r="J39" i="1" s="1"/>
  <c r="N38" i="1"/>
  <c r="I38" i="1"/>
  <c r="J38" i="1" s="1"/>
  <c r="N37" i="1"/>
  <c r="I37" i="1"/>
  <c r="J37" i="1" s="1"/>
  <c r="N36" i="1"/>
  <c r="I36" i="1"/>
  <c r="J36" i="1" s="1"/>
  <c r="N35" i="1"/>
  <c r="I35" i="1"/>
  <c r="J35" i="1" s="1"/>
  <c r="N34" i="1"/>
  <c r="I34" i="1"/>
  <c r="J34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6" i="1"/>
  <c r="J6" i="1" s="1"/>
  <c r="J7" i="1" s="1"/>
  <c r="J180" i="1" l="1"/>
  <c r="N181" i="1" s="1"/>
  <c r="N183" i="1" s="1"/>
  <c r="J81" i="1"/>
  <c r="J155" i="1"/>
  <c r="N182" i="1"/>
  <c r="O182" i="1" s="1"/>
  <c r="J114" i="1"/>
  <c r="J17" i="1"/>
  <c r="J128" i="1"/>
  <c r="J120" i="1"/>
  <c r="J75" i="1"/>
  <c r="J165" i="1"/>
  <c r="J99" i="1"/>
  <c r="J48" i="1"/>
  <c r="J61" i="1"/>
  <c r="J30" i="1"/>
  <c r="J107" i="1"/>
  <c r="J93" i="1"/>
  <c r="J149" i="1"/>
  <c r="J141" i="1"/>
  <c r="J181" i="1"/>
  <c r="O181" i="1" l="1"/>
  <c r="O183" i="1" s="1"/>
  <c r="J182" i="1"/>
  <c r="O184" i="1" s="1"/>
  <c r="J183" i="1"/>
  <c r="O185" i="1" l="1"/>
</calcChain>
</file>

<file path=xl/sharedStrings.xml><?xml version="1.0" encoding="utf-8"?>
<sst xmlns="http://schemas.openxmlformats.org/spreadsheetml/2006/main" count="1278" uniqueCount="266">
  <si>
    <t>สำนักงานสาธารณสุขจังหวัดสระแก้ว</t>
  </si>
  <si>
    <t xml:space="preserve">ลำดับ </t>
  </si>
  <si>
    <t>ชื่อ  -  สกุล</t>
  </si>
  <si>
    <t>ตำแหน่ง</t>
  </si>
  <si>
    <t>ระดับ</t>
  </si>
  <si>
    <t>เลขที่ตำแหน่ง</t>
  </si>
  <si>
    <t>เงินเดือน</t>
  </si>
  <si>
    <t>ฐาน</t>
  </si>
  <si>
    <t>ร้อยละ</t>
  </si>
  <si>
    <t>เลื่อน</t>
  </si>
  <si>
    <t>ใช้เงิน</t>
  </si>
  <si>
    <t>ผลการประเมิน</t>
  </si>
  <si>
    <t>ระดับการประเมิน</t>
  </si>
  <si>
    <t>หมายเหตุ</t>
  </si>
  <si>
    <t>ขั้นสูง</t>
  </si>
  <si>
    <t>ป.1</t>
  </si>
  <si>
    <t>ป.2</t>
  </si>
  <si>
    <t>รวม</t>
  </si>
  <si>
    <t>รอง นพ.สสจ.</t>
  </si>
  <si>
    <t>นายสมเกียรติ  ทองเล็ก</t>
  </si>
  <si>
    <t>นักวิชาการสาธารณสุข</t>
  </si>
  <si>
    <t>ชำนาญการพิเศษ</t>
  </si>
  <si>
    <t>ดีเด่น 1</t>
  </si>
  <si>
    <t>เต็มขั้น</t>
  </si>
  <si>
    <t>รวมเงินเดือน</t>
  </si>
  <si>
    <t>คงเหลือ</t>
  </si>
  <si>
    <t>ผู้อำนวยการโรงพยาบาล</t>
  </si>
  <si>
    <t>นายเอกชัย  ยอดขาว</t>
  </si>
  <si>
    <t>นายแพทย์</t>
  </si>
  <si>
    <t>นายสุขุม  พิริยะพรพิพัฒน์</t>
  </si>
  <si>
    <t>นายสุกฤษฎิ์  เลิศสกุลธรรม</t>
  </si>
  <si>
    <t xml:space="preserve">ชำนาญการ </t>
  </si>
  <si>
    <t>นายอิทธิพล  อุดตมะปัญญา</t>
  </si>
  <si>
    <t>นายวัฒนพล  จิติลาภะ</t>
  </si>
  <si>
    <t>ชำนาญการ</t>
  </si>
  <si>
    <t>นายจตุนิษฐ์ อัคคะปัญญาพงศ์</t>
  </si>
  <si>
    <t>ปฏิบัติการ</t>
  </si>
  <si>
    <t>สาธารณสุขอำเภอ</t>
  </si>
  <si>
    <t>นายณรงค์  ปุริสพันธ์</t>
  </si>
  <si>
    <t>นายอดุลย์  หาญชิงชัย</t>
  </si>
  <si>
    <t>นายคำรณ  สมยา</t>
  </si>
  <si>
    <t>นางอารี  วิเชียร</t>
  </si>
  <si>
    <t>นายอุทัย  เพ็ชรนอก</t>
  </si>
  <si>
    <t>นายไชยา  จักรสิงห์โต</t>
  </si>
  <si>
    <t>นายทองปาน  พันจุย</t>
  </si>
  <si>
    <t>นายสุริยันต์  เศษศรี</t>
  </si>
  <si>
    <t>นายบุญยืน  ทิศพรม</t>
  </si>
  <si>
    <t>หัวหน้ากลุ่มงาน</t>
  </si>
  <si>
    <t>นางกชพรรณ  หาญชิงชัย</t>
  </si>
  <si>
    <t>ดีเด่น 2</t>
  </si>
  <si>
    <t>นายประวิทย์ คำนึง</t>
  </si>
  <si>
    <t>นายปราโมทย์  บุญเปล่ง</t>
  </si>
  <si>
    <t>นิติกร</t>
  </si>
  <si>
    <t>นายสมบัติ  พึ่งเกษม</t>
  </si>
  <si>
    <t>นายสานิษ  ศิริปิ่น</t>
  </si>
  <si>
    <t>เภสัชกร</t>
  </si>
  <si>
    <t>นางกฤษณา  ฤทธิ์เดช</t>
  </si>
  <si>
    <t>นางลอองจันทร์  คำภิรานนท์</t>
  </si>
  <si>
    <t>นางอรพิน  ภัทรกรสกุล</t>
  </si>
  <si>
    <t>นายสมบัติ  สมบัติวงษ์</t>
  </si>
  <si>
    <t>นางกัลยารัตน์  จตุพรเจริญชัย</t>
  </si>
  <si>
    <t>นางพาณี  วสนาท</t>
  </si>
  <si>
    <t>พยาบาลวิชาชีพ</t>
  </si>
  <si>
    <t>นางสาวจามจุรี  สุภัทรกุล</t>
  </si>
  <si>
    <t>นางสาวเปรมกมล  ขวนขวาย</t>
  </si>
  <si>
    <t>นายเสกสรรค์  คงอาชีวกิจ</t>
  </si>
  <si>
    <t>นายณัฐกริช  โกมลศรี</t>
  </si>
  <si>
    <t>ดีเด่น 3</t>
  </si>
  <si>
    <t>นางสาววรรนิภา  เกลี้ยงสุวรรณ</t>
  </si>
  <si>
    <t>นางรำไพร  คำฉัตร</t>
  </si>
  <si>
    <t>นายภัททิยะ  สุขโข</t>
  </si>
  <si>
    <t>นายช่างศิลป์</t>
  </si>
  <si>
    <t>ชำนาญงาน</t>
  </si>
  <si>
    <t xml:space="preserve">นายอาทิตย์  ค้าเจริญ  </t>
  </si>
  <si>
    <t>น.ส.วิไลลักษณ์  พรหมรุกชาติ</t>
  </si>
  <si>
    <t>เจ้าพนักงานโสตทัศนศึกษา</t>
  </si>
  <si>
    <t>ปฏิบัติงาน</t>
  </si>
  <si>
    <t>ดีมาก</t>
  </si>
  <si>
    <t>นางสาวภคภรณ์  ธงเทียว</t>
  </si>
  <si>
    <t>นายธีระ  แสงสุรเดช</t>
  </si>
  <si>
    <t>กลุ่มบริหารทั่วไป (6.0)</t>
  </si>
  <si>
    <t>นางสุดารัตน์  ตะเภาพงษ์</t>
  </si>
  <si>
    <t>เจ้าพนักงานการเงินและบัญชี</t>
  </si>
  <si>
    <t>นางสาวสุธาทิพย์  ปริญญวัฒน์</t>
  </si>
  <si>
    <t>นักวิชาการเงินและบัญชี</t>
  </si>
  <si>
    <t>นางธัญวรัตน์  เจริญจิตต์</t>
  </si>
  <si>
    <t>เจ้าพนักงานพัสดุ</t>
  </si>
  <si>
    <t>นางสาวอรอนงค์  ระห้อย</t>
  </si>
  <si>
    <t>จ.ส.อ.นริศ  ล้วนไพรินทร์</t>
  </si>
  <si>
    <t>นายพิทยา  เศษวงศ์</t>
  </si>
  <si>
    <t>เจ้าพนักงานธุรการ</t>
  </si>
  <si>
    <t>นายมานนท์  คำตัน</t>
  </si>
  <si>
    <t>นายช่างโยธา</t>
  </si>
  <si>
    <t>นางรัศมี  โคตรโยธา</t>
  </si>
  <si>
    <t>นางสาวเกษราภรณ์  โชติทินวัฒน์</t>
  </si>
  <si>
    <t>ดี</t>
  </si>
  <si>
    <t>นางสาวดาหวัน  สุขทิศ</t>
  </si>
  <si>
    <t>นางสาวมะลิวัลย์  อยู่ทองหลาง</t>
  </si>
  <si>
    <t>นางสาววราภรณ์  ตะบุตร</t>
  </si>
  <si>
    <t>กลุ่มงานพัฒนายุทธศาสตร์ฯ (4.8)</t>
  </si>
  <si>
    <t>นายปิยะณัฐ  วิเชียร</t>
  </si>
  <si>
    <t>นายสรณพ  ลาดนอก</t>
  </si>
  <si>
    <t>นายทรงพล  เพียเพ็งต้น</t>
  </si>
  <si>
    <t>เจ้าพนักงานสาธารณสุข</t>
  </si>
  <si>
    <t>อาวุโส</t>
  </si>
  <si>
    <t>นางสาวผกามาศ  ปฏิหารย์</t>
  </si>
  <si>
    <t>เจ้าพนักงานสถิติ</t>
  </si>
  <si>
    <t>นายสาคิด  ทัศพินิจ</t>
  </si>
  <si>
    <t>เจ้าพนักงานเวชสถิติ</t>
  </si>
  <si>
    <t>นายจิระเดช  ช่างสาย</t>
  </si>
  <si>
    <t>นวก.คอมพิวเตอร์</t>
  </si>
  <si>
    <t>นางรมย์ชลี  ประเสริฐศรี</t>
  </si>
  <si>
    <t>นายธนกฤต  นิธิตันติปัญญา</t>
  </si>
  <si>
    <t>แผนไทยฯ (1.2)</t>
  </si>
  <si>
    <t>นางสาวนุชรี  บวงสวง</t>
  </si>
  <si>
    <t>นางสาวชญาภา  กันพงษ์</t>
  </si>
  <si>
    <t>ทันตะฯ (2.4)</t>
  </si>
  <si>
    <t>นางนคลธร  พิณแพทย์</t>
  </si>
  <si>
    <t>นางสาวปราณีต  เกตุชาติ</t>
  </si>
  <si>
    <t>จพ.ทันตสาธารณสุข</t>
  </si>
  <si>
    <t>ทันตแพทย์</t>
  </si>
  <si>
    <t>แก้ไข</t>
  </si>
  <si>
    <t>นางสาวนารีรัตน์  ประเสริฐศรี</t>
  </si>
  <si>
    <t>นางจุฑารัตน์  ศักดิ์เติม</t>
  </si>
  <si>
    <t>นายสมโภชน์  เจริญยิ่ง</t>
  </si>
  <si>
    <t>นางสาววรรณวิมล  สุรินทร์ศักดิ์</t>
  </si>
  <si>
    <t>ส่งเสริมฯ (2.4)</t>
  </si>
  <si>
    <t>นายจาตุรงค์  จันทร์เรือง</t>
  </si>
  <si>
    <t>นางสาวสุลีรัตน์  เพ็ชรสมบัติ</t>
  </si>
  <si>
    <t>นางสาวนภาพร  เนตรแสงศรี</t>
  </si>
  <si>
    <t>นางสาวศิริพร  ดาราภูมิ</t>
  </si>
  <si>
    <t>นางสาววันบูชา  เพ็ชรรัตน์</t>
  </si>
  <si>
    <t>นางจรินทร์ญา  คล้ายปักษี</t>
  </si>
  <si>
    <t>นางสาวปรารถนา  ชามพูนท</t>
  </si>
  <si>
    <t>นางสาวจริยา  จิตประดับ</t>
  </si>
  <si>
    <t>นางสาวกาญจนชนก  แผ่นทิพย์</t>
  </si>
  <si>
    <t>นายนวพรรษ  นาครอง</t>
  </si>
  <si>
    <t>เจ้าพนักงานเภสัชกรรม</t>
  </si>
  <si>
    <t>นางสาวพรยมล  แซ่จุง</t>
  </si>
  <si>
    <t>นางสาวโสพิศ  เขามะหิงษ์</t>
  </si>
  <si>
    <t>นายชรัช  ทิพย์วัลย์</t>
  </si>
  <si>
    <t>ควบคุมโรคไม่ติดต่อฯ (2.4)</t>
  </si>
  <si>
    <t>นายศรากูล  อมรรัตนชัย</t>
  </si>
  <si>
    <t>นางสาวธนัชญา  ปิงกุล</t>
  </si>
  <si>
    <t>นายศิรธันย์  สุนทรอัครพงษ์</t>
  </si>
  <si>
    <t>นายอนุกูล  อุทจิตร์</t>
  </si>
  <si>
    <t>กฎหมาย (1.2)</t>
  </si>
  <si>
    <t>นายพิชิต  เชิดชู</t>
  </si>
  <si>
    <t>นายมนตรี  โอวาทสุวรรณ</t>
  </si>
  <si>
    <t>นายช่างเทคนิค</t>
  </si>
  <si>
    <t>บริหารทรัพยากรบุคคล (3.6)</t>
  </si>
  <si>
    <t>นางสมใจ  พันธุเวช</t>
  </si>
  <si>
    <t>เจ้าพนักงานุรการ</t>
  </si>
  <si>
    <t>นางกรพินธุ์  คุณาพรพิทักษ์</t>
  </si>
  <si>
    <t>นักทรัพยากรบุคคล</t>
  </si>
  <si>
    <t>นางสาวณภัค  ศรีวิลัย</t>
  </si>
  <si>
    <t>นางสาวกฤษณี  ประยงค์เพ็ชร</t>
  </si>
  <si>
    <t>นางณัฐภรณ์  มลิจาร</t>
  </si>
  <si>
    <t>นางสาวชุติญา  บุญพงศ์ไพศาล</t>
  </si>
  <si>
    <t>นางสาวปิยะมาศ  ตามศรี</t>
  </si>
  <si>
    <t>งานตรวจสอบภายใน (0.6)</t>
  </si>
  <si>
    <t>นางสาววรางคณา  ศิวิลัย</t>
  </si>
  <si>
    <t>การพิจารณาคะแนนระดับผลการประเมิน 1 เม.ย.64</t>
  </si>
  <si>
    <t>คะแนน</t>
  </si>
  <si>
    <t>98-100</t>
  </si>
  <si>
    <t>เงินลาศึกษา</t>
  </si>
  <si>
    <t>96-97.99</t>
  </si>
  <si>
    <t>94-95.99</t>
  </si>
  <si>
    <t>ดีเด่น 4</t>
  </si>
  <si>
    <t>92-93.99</t>
  </si>
  <si>
    <t>ดีเด่น 5</t>
  </si>
  <si>
    <t>90-91.99</t>
  </si>
  <si>
    <t xml:space="preserve">ดีมาก </t>
  </si>
  <si>
    <t>80-89.99</t>
  </si>
  <si>
    <t>70-79.99</t>
  </si>
  <si>
    <t>พอใช้</t>
  </si>
  <si>
    <t>60-69.99</t>
  </si>
  <si>
    <t>ลาศึกษา</t>
  </si>
  <si>
    <t>สำนักงานสาธารณสุขจังหวัดสระแก้ว 1 เม.ย.63</t>
  </si>
  <si>
    <t>นางสาวอุไรวรรณ ไพรนา</t>
  </si>
  <si>
    <t>เจ้าพนักงาน
สาธารณสุข</t>
  </si>
  <si>
    <t>ดีเด่น</t>
  </si>
  <si>
    <t>90 - 100</t>
  </si>
  <si>
    <t xml:space="preserve"> -</t>
  </si>
  <si>
    <t xml:space="preserve">   -  ดีเด่น 1</t>
  </si>
  <si>
    <t>97 - 100</t>
  </si>
  <si>
    <t>นายณัฐกร กุลธรเธียร</t>
  </si>
  <si>
    <t xml:space="preserve">   -  ดีเด่น 2</t>
  </si>
  <si>
    <t>94 - 96.99</t>
  </si>
  <si>
    <t>นายสุวัชชัย เจริญทองตระกูล</t>
  </si>
  <si>
    <t xml:space="preserve">   -  ดีเด่น 3</t>
  </si>
  <si>
    <t>90 - 93.99</t>
  </si>
  <si>
    <t>นางสาวศุภสุตา มั่นสัมฤทธิ์</t>
  </si>
  <si>
    <t>80 - 89.99</t>
  </si>
  <si>
    <t>3.19</t>
  </si>
  <si>
    <t>นางสาวกรแก้ว  เตียวตระกูล</t>
  </si>
  <si>
    <t>70 - 79.99</t>
  </si>
  <si>
    <t>2.49</t>
  </si>
  <si>
    <t>นางสาวชนากานต์ สโมสร</t>
  </si>
  <si>
    <t>60 - 69.99</t>
  </si>
  <si>
    <t>1.99</t>
  </si>
  <si>
    <t>นางสาวโสลักษณ์ เบญจางคประเสริฐ</t>
  </si>
  <si>
    <t>ต้องปรับปรุง</t>
  </si>
  <si>
    <t>น้อยกว่า 60</t>
  </si>
  <si>
    <t>-</t>
  </si>
  <si>
    <t>นางสาวขนิษฐา หาญประสพ</t>
  </si>
  <si>
    <t>สำนักงานสาธารณสุขจังหวัดสระแก้ว 1 ต.ค.63</t>
  </si>
  <si>
    <t>นางสาวณัฏฐา มหาศักดิ์ศิริ</t>
  </si>
  <si>
    <t>90-100</t>
  </si>
  <si>
    <t>นายนิติ  แช่มช้อย</t>
  </si>
  <si>
    <t xml:space="preserve">       ดีเด่น 1</t>
  </si>
  <si>
    <t>นางสาวปัญญ์ชลี ชัยชนะศักดิ์</t>
  </si>
  <si>
    <t xml:space="preserve">       ดีเด่น 2</t>
  </si>
  <si>
    <t xml:space="preserve">       ดีเด่น 3</t>
  </si>
  <si>
    <t>นายธนเดช พงษ์ชมพร</t>
  </si>
  <si>
    <t xml:space="preserve">       ดีเด่น 4</t>
  </si>
  <si>
    <t>92-91.99</t>
  </si>
  <si>
    <t>นางสาววริศรา  ปั้นทอง</t>
  </si>
  <si>
    <t xml:space="preserve">       ดีเด่น 5</t>
  </si>
  <si>
    <t>นางสาวภัทรา  วงศ์อภัย</t>
  </si>
  <si>
    <t>นางสาวภคมน ชัชวาลกิจกุล</t>
  </si>
  <si>
    <t>นายสวิส  สุหฤทดำรง</t>
  </si>
  <si>
    <t>นายอิทธิวัฒน์ ภูริภูษิต</t>
  </si>
  <si>
    <t>นางสาวอังสุมาลี  ตั้งเด่นไชย</t>
  </si>
  <si>
    <t>นางสาวฑิดาเพชร คำสุขสวัสดิ์</t>
  </si>
  <si>
    <t>นางสาวทิพย์  จูฑาวัฒนานนท์</t>
  </si>
  <si>
    <t>นายปรัชญา ธนาพรสังสุทธิ์</t>
  </si>
  <si>
    <t>นายพัสกร  ศิริไชย</t>
  </si>
  <si>
    <t>นางสาวขนิษฐา โรจนกรเกียรติ</t>
  </si>
  <si>
    <t>นางสาวธัญญมาศ    บุรณนัฎ</t>
  </si>
  <si>
    <t>นางสาวปนัดดา  วิลัย</t>
  </si>
  <si>
    <t>พบาบาลวิชาชีพ</t>
  </si>
  <si>
    <t xml:space="preserve">                                     บัญชีรายชื่อ ประกอบการเลื่อนเงินเดือนข้าราชการ ณ วันที่ 1 ตุลาคม 2564</t>
  </si>
  <si>
    <t>นางสาวทัศนวรรณ  ชัยบิล</t>
  </si>
  <si>
    <t>กลุ่มพัฒนาคุณภาพฯ (5.4)</t>
  </si>
  <si>
    <t>กลุ่มงานประกันสุขภาพ (1.2)</t>
  </si>
  <si>
    <t>นายกรวิชญ์  ซอสุขไพบูลย์</t>
  </si>
  <si>
    <t>นางสาวชญานิศ  ศรีวรพงษ์พันธ์</t>
  </si>
  <si>
    <t>อนามัยสิ่งแวดล้อมฯ (1.8)</t>
  </si>
  <si>
    <t>นางสาวกัลยากร  เอี่ยมสะอาด</t>
  </si>
  <si>
    <t>ควบคุมโรคติดต่อ (1.2)</t>
  </si>
  <si>
    <t>คุ้มครองฯ (5.4)</t>
  </si>
  <si>
    <t>นางสาววรินรำไพร  บริณกุล</t>
  </si>
  <si>
    <t>งานสุขภาพจิต (1.2)</t>
  </si>
  <si>
    <t>นางสาวแววปราชญ์  สุขศรี</t>
  </si>
  <si>
    <t>นางสาวณัชชากร  กิตติสุพัฒน์</t>
  </si>
  <si>
    <t>182190</t>
  </si>
  <si>
    <t>จุลจริพันธ์  ชนะวรรณ์</t>
  </si>
  <si>
    <t>นายธนธร  ลีลาขจรจิต</t>
  </si>
  <si>
    <t>นายธนาพร  ไพบูลย์วิเชียรกุล</t>
  </si>
  <si>
    <t>นางสาวณัฎฐนิชา  สุรพันธุ์</t>
  </si>
  <si>
    <t>นางสาวเสาวลักษณ์  จงท่องกลาง</t>
  </si>
  <si>
    <t>นางสาวดนญาณ์  เอี่ยมสุนทรวิทย์</t>
  </si>
  <si>
    <t>นางสาวพิชามญชุ์  เอกพัฒนพาณิชย์</t>
  </si>
  <si>
    <t>นายชัยวโรตม์  สุรพิชญ์พงศ์</t>
  </si>
  <si>
    <t>นายจอห์น  ทิสยากร</t>
  </si>
  <si>
    <t>นางสาวชญานิศ  อุปนันท์</t>
  </si>
  <si>
    <t>นาวสาวพัชรพร  จันทร์วิกูล</t>
  </si>
  <si>
    <t>นางสาวณัฐณิชา  วัฒนะประกรณ์กุล</t>
  </si>
  <si>
    <t>นางสาวศิดาวัน  อธิปัญจพงษ์</t>
  </si>
  <si>
    <t>นายปฐมพงศ์  ชิตเลิศ</t>
  </si>
  <si>
    <t>นางสาวธีราภรณ์  ประเสริฐสุข</t>
  </si>
  <si>
    <t>นายเสนีย์  งามเลิศพอจิต</t>
  </si>
  <si>
    <t>เสนอมา ดีเด่น</t>
  </si>
  <si>
    <t>เงินที่ให้เพิ่ม</t>
  </si>
  <si>
    <t>เงินบริหาร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</si>
</sst>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0000"/>
    <numFmt numFmtId="189" formatCode="0.0000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u/>
      <sz val="16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name val="Cordia New"/>
      <family val="2"/>
    </font>
    <font>
      <sz val="8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13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187" fontId="2" fillId="2" borderId="5" xfId="1" applyNumberFormat="1" applyFont="1" applyFill="1" applyBorder="1" applyAlignment="1">
      <alignment horizontal="center" vertical="top"/>
    </xf>
    <xf numFmtId="187" fontId="5" fillId="2" borderId="5" xfId="1" applyNumberFormat="1" applyFont="1" applyFill="1" applyBorder="1" applyAlignment="1">
      <alignment horizontal="center" vertical="top"/>
    </xf>
    <xf numFmtId="187" fontId="6" fillId="2" borderId="5" xfId="1" applyNumberFormat="1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187" fontId="6" fillId="2" borderId="5" xfId="1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3" fontId="6" fillId="0" borderId="6" xfId="0" applyNumberFormat="1" applyFont="1" applyBorder="1" applyAlignment="1">
      <alignment horizontal="center" vertical="center" shrinkToFit="1"/>
    </xf>
    <xf numFmtId="4" fontId="6" fillId="0" borderId="6" xfId="0" applyNumberFormat="1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3" fontId="5" fillId="3" borderId="6" xfId="0" applyNumberFormat="1" applyFont="1" applyFill="1" applyBorder="1" applyAlignment="1">
      <alignment horizontal="center" vertical="center" shrinkToFit="1"/>
    </xf>
    <xf numFmtId="2" fontId="6" fillId="0" borderId="6" xfId="0" applyNumberFormat="1" applyFont="1" applyBorder="1" applyAlignment="1">
      <alignment horizontal="center" vertical="center" shrinkToFit="1"/>
    </xf>
    <xf numFmtId="4" fontId="5" fillId="3" borderId="6" xfId="2" applyNumberFormat="1" applyFont="1" applyFill="1" applyBorder="1" applyAlignment="1">
      <alignment horizontal="center" vertical="top" wrapText="1"/>
    </xf>
    <xf numFmtId="4" fontId="5" fillId="3" borderId="6" xfId="0" applyNumberFormat="1" applyFont="1" applyFill="1" applyBorder="1" applyAlignment="1">
      <alignment horizontal="center" vertical="center" shrinkToFit="1"/>
    </xf>
    <xf numFmtId="3" fontId="5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3" fontId="6" fillId="0" borderId="6" xfId="0" applyNumberFormat="1" applyFont="1" applyBorder="1" applyAlignment="1">
      <alignment vertical="center" shrinkToFit="1"/>
    </xf>
    <xf numFmtId="2" fontId="4" fillId="0" borderId="0" xfId="0" applyNumberFormat="1" applyFont="1"/>
    <xf numFmtId="0" fontId="6" fillId="2" borderId="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vertical="top" shrinkToFit="1"/>
    </xf>
    <xf numFmtId="0" fontId="6" fillId="2" borderId="6" xfId="0" applyFont="1" applyFill="1" applyBorder="1" applyAlignment="1">
      <alignment horizontal="center" vertical="top" shrinkToFit="1"/>
    </xf>
    <xf numFmtId="188" fontId="6" fillId="2" borderId="6" xfId="2" applyNumberFormat="1" applyFont="1" applyFill="1" applyBorder="1" applyAlignment="1">
      <alignment horizontal="center" vertical="top" wrapText="1"/>
    </xf>
    <xf numFmtId="3" fontId="6" fillId="2" borderId="6" xfId="2" applyNumberFormat="1" applyFont="1" applyFill="1" applyBorder="1" applyAlignment="1">
      <alignment horizontal="center" vertical="top" wrapText="1"/>
    </xf>
    <xf numFmtId="4" fontId="6" fillId="2" borderId="6" xfId="2" applyNumberFormat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/>
    </xf>
    <xf numFmtId="2" fontId="6" fillId="2" borderId="5" xfId="1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vertical="top" shrinkToFit="1"/>
    </xf>
    <xf numFmtId="0" fontId="6" fillId="2" borderId="5" xfId="0" applyFont="1" applyFill="1" applyBorder="1" applyAlignment="1">
      <alignment horizontal="center" vertical="top" shrinkToFit="1"/>
    </xf>
    <xf numFmtId="188" fontId="6" fillId="2" borderId="5" xfId="2" applyNumberFormat="1" applyFont="1" applyFill="1" applyBorder="1" applyAlignment="1">
      <alignment horizontal="center" vertical="top" wrapText="1"/>
    </xf>
    <xf numFmtId="3" fontId="6" fillId="2" borderId="5" xfId="2" applyNumberFormat="1" applyFont="1" applyFill="1" applyBorder="1" applyAlignment="1">
      <alignment horizontal="center" vertical="top" wrapText="1"/>
    </xf>
    <xf numFmtId="187" fontId="9" fillId="2" borderId="5" xfId="1" applyNumberFormat="1" applyFont="1" applyFill="1" applyBorder="1" applyAlignment="1">
      <alignment horizontal="center" vertical="top"/>
    </xf>
    <xf numFmtId="1" fontId="6" fillId="2" borderId="5" xfId="0" applyNumberFormat="1" applyFont="1" applyFill="1" applyBorder="1" applyAlignment="1">
      <alignment horizontal="left" vertical="top" shrinkToFit="1"/>
    </xf>
    <xf numFmtId="0" fontId="6" fillId="2" borderId="5" xfId="0" applyFont="1" applyFill="1" applyBorder="1" applyAlignment="1">
      <alignment horizontal="center" vertical="top"/>
    </xf>
    <xf numFmtId="3" fontId="6" fillId="2" borderId="5" xfId="0" applyNumberFormat="1" applyFont="1" applyFill="1" applyBorder="1" applyAlignment="1">
      <alignment horizontal="center" vertical="top"/>
    </xf>
    <xf numFmtId="3" fontId="6" fillId="2" borderId="5" xfId="3" applyNumberFormat="1" applyFont="1" applyFill="1" applyBorder="1" applyAlignment="1">
      <alignment horizontal="center" vertical="center"/>
    </xf>
    <xf numFmtId="3" fontId="6" fillId="2" borderId="6" xfId="3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top" shrinkToFit="1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5" fillId="3" borderId="6" xfId="2" applyNumberFormat="1" applyFont="1" applyFill="1" applyBorder="1" applyAlignment="1">
      <alignment horizontal="center" vertical="top" wrapText="1"/>
    </xf>
    <xf numFmtId="4" fontId="5" fillId="3" borderId="5" xfId="0" applyNumberFormat="1" applyFont="1" applyFill="1" applyBorder="1" applyAlignment="1">
      <alignment horizontal="center"/>
    </xf>
    <xf numFmtId="0" fontId="4" fillId="0" borderId="5" xfId="0" applyFont="1" applyBorder="1"/>
    <xf numFmtId="3" fontId="4" fillId="0" borderId="5" xfId="0" applyNumberFormat="1" applyFont="1" applyBorder="1"/>
    <xf numFmtId="0" fontId="10" fillId="0" borderId="5" xfId="0" applyFont="1" applyBorder="1"/>
    <xf numFmtId="0" fontId="11" fillId="0" borderId="5" xfId="0" applyFont="1" applyBorder="1"/>
    <xf numFmtId="0" fontId="4" fillId="0" borderId="5" xfId="0" applyFont="1" applyBorder="1" applyAlignment="1">
      <alignment horizontal="center"/>
    </xf>
    <xf numFmtId="0" fontId="12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4" fontId="2" fillId="4" borderId="5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left"/>
    </xf>
    <xf numFmtId="187" fontId="2" fillId="4" borderId="5" xfId="1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 shrinkToFit="1"/>
    </xf>
    <xf numFmtId="4" fontId="2" fillId="4" borderId="5" xfId="0" applyNumberFormat="1" applyFont="1" applyFill="1" applyBorder="1" applyAlignment="1">
      <alignment horizontal="left"/>
    </xf>
    <xf numFmtId="4" fontId="6" fillId="0" borderId="0" xfId="0" applyNumberFormat="1" applyFont="1" applyAlignment="1">
      <alignment horizontal="center"/>
    </xf>
    <xf numFmtId="0" fontId="10" fillId="0" borderId="0" xfId="0" applyFont="1"/>
    <xf numFmtId="2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6" fillId="0" borderId="0" xfId="4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horizontal="center" vertical="center"/>
    </xf>
    <xf numFmtId="49" fontId="6" fillId="0" borderId="0" xfId="5" applyNumberFormat="1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6" fillId="0" borderId="5" xfId="4" applyFont="1" applyBorder="1" applyAlignment="1">
      <alignment vertical="center"/>
    </xf>
    <xf numFmtId="0" fontId="6" fillId="0" borderId="5" xfId="4" applyFont="1" applyBorder="1" applyAlignment="1">
      <alignment horizontal="center" vertical="center"/>
    </xf>
    <xf numFmtId="49" fontId="6" fillId="0" borderId="5" xfId="5" applyNumberFormat="1" applyFont="1" applyBorder="1" applyAlignment="1">
      <alignment horizontal="center" vertical="center"/>
    </xf>
    <xf numFmtId="49" fontId="6" fillId="0" borderId="0" xfId="4" applyNumberFormat="1" applyFont="1" applyAlignment="1">
      <alignment horizontal="center" vertical="center"/>
    </xf>
    <xf numFmtId="2" fontId="4" fillId="0" borderId="0" xfId="4" applyNumberFormat="1" applyFont="1" applyAlignment="1">
      <alignment horizontal="center"/>
    </xf>
    <xf numFmtId="0" fontId="6" fillId="2" borderId="5" xfId="6" applyFont="1" applyFill="1" applyBorder="1" applyAlignment="1">
      <alignment horizontal="center"/>
    </xf>
    <xf numFmtId="0" fontId="6" fillId="0" borderId="7" xfId="4" applyFont="1" applyBorder="1" applyAlignment="1">
      <alignment horizontal="left" vertical="center"/>
    </xf>
    <xf numFmtId="0" fontId="6" fillId="0" borderId="7" xfId="4" applyFont="1" applyBorder="1" applyAlignment="1">
      <alignment horizontal="center" vertical="center"/>
    </xf>
    <xf numFmtId="49" fontId="6" fillId="0" borderId="8" xfId="4" applyNumberFormat="1" applyFont="1" applyBorder="1" applyAlignment="1">
      <alignment horizontal="center" vertical="center"/>
    </xf>
    <xf numFmtId="189" fontId="6" fillId="0" borderId="0" xfId="4" applyNumberFormat="1" applyFont="1" applyAlignment="1">
      <alignment horizontal="center" vertical="center"/>
    </xf>
    <xf numFmtId="0" fontId="6" fillId="0" borderId="8" xfId="4" applyFont="1" applyBorder="1" applyAlignment="1">
      <alignment horizontal="left" vertical="center"/>
    </xf>
    <xf numFmtId="0" fontId="6" fillId="0" borderId="8" xfId="4" applyFont="1" applyBorder="1" applyAlignment="1">
      <alignment horizontal="center" vertical="center"/>
    </xf>
    <xf numFmtId="189" fontId="6" fillId="0" borderId="8" xfId="4" applyNumberFormat="1" applyFont="1" applyBorder="1" applyAlignment="1">
      <alignment horizontal="center" vertical="center"/>
    </xf>
    <xf numFmtId="0" fontId="6" fillId="0" borderId="9" xfId="4" applyFont="1" applyBorder="1" applyAlignment="1">
      <alignment horizontal="left" vertical="center"/>
    </xf>
    <xf numFmtId="0" fontId="6" fillId="0" borderId="9" xfId="4" applyFont="1" applyBorder="1" applyAlignment="1">
      <alignment horizontal="center" vertical="center"/>
    </xf>
    <xf numFmtId="189" fontId="6" fillId="0" borderId="9" xfId="4" applyNumberFormat="1" applyFont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0" fontId="6" fillId="0" borderId="5" xfId="4" applyFont="1" applyBorder="1"/>
    <xf numFmtId="0" fontId="4" fillId="0" borderId="5" xfId="4" applyFont="1" applyBorder="1" applyAlignment="1">
      <alignment horizontal="center"/>
    </xf>
    <xf numFmtId="2" fontId="4" fillId="0" borderId="5" xfId="4" applyNumberFormat="1" applyFont="1" applyBorder="1" applyAlignment="1">
      <alignment horizontal="center"/>
    </xf>
    <xf numFmtId="49" fontId="4" fillId="0" borderId="5" xfId="4" applyNumberFormat="1" applyFont="1" applyBorder="1" applyAlignment="1">
      <alignment horizontal="center"/>
    </xf>
    <xf numFmtId="0" fontId="2" fillId="0" borderId="5" xfId="0" applyFont="1" applyBorder="1"/>
    <xf numFmtId="0" fontId="2" fillId="3" borderId="5" xfId="0" applyFont="1" applyFill="1" applyBorder="1"/>
    <xf numFmtId="2" fontId="6" fillId="0" borderId="6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4" fontId="6" fillId="0" borderId="6" xfId="2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center" shrinkToFit="1"/>
    </xf>
    <xf numFmtId="4" fontId="6" fillId="0" borderId="5" xfId="2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 vertical="top"/>
    </xf>
    <xf numFmtId="3" fontId="6" fillId="5" borderId="5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0" xfId="4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3" fontId="6" fillId="0" borderId="5" xfId="3" applyNumberFormat="1" applyFont="1" applyFill="1" applyBorder="1" applyAlignment="1">
      <alignment horizontal="center" vertical="center"/>
    </xf>
    <xf numFmtId="4" fontId="5" fillId="0" borderId="6" xfId="2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7">
    <cellStyle name="เครื่องหมายจุลภาค 2" xfId="3" xr:uid="{BB9AA756-1C5D-42B1-BE80-CC2A783B0206}"/>
    <cellStyle name="จุลภาค" xfId="1" builtinId="3"/>
    <cellStyle name="ปกติ" xfId="0" builtinId="0"/>
    <cellStyle name="ปกติ 2" xfId="4" xr:uid="{09315F49-83FD-4E1F-A64E-E7458F855823}"/>
    <cellStyle name="ปกติ 2 2" xfId="6" xr:uid="{57218463-8906-47B3-8222-3030DC6C70D5}"/>
    <cellStyle name="ปกติ 2 2 9" xfId="2" xr:uid="{4B3C4A66-7DBA-4DF1-8237-835DE4013523}"/>
    <cellStyle name="ปกติ 2 2 9 2" xfId="5" xr:uid="{C4427EF6-897F-4D22-B0E2-7344FA882649}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B997-309F-4863-BDCC-00FE892386CF}">
  <dimension ref="A1:S244"/>
  <sheetViews>
    <sheetView topLeftCell="A46" zoomScaleNormal="100" workbookViewId="0">
      <selection activeCell="B177" sqref="B177"/>
    </sheetView>
  </sheetViews>
  <sheetFormatPr defaultColWidth="9" defaultRowHeight="24.6" x14ac:dyDescent="0.7"/>
  <cols>
    <col min="1" max="1" width="8" style="1" customWidth="1"/>
    <col min="2" max="2" width="28" style="1" customWidth="1"/>
    <col min="3" max="3" width="17.09765625" style="1" customWidth="1"/>
    <col min="4" max="4" width="14.3984375" style="1" customWidth="1"/>
    <col min="5" max="5" width="13.3984375" style="1" customWidth="1"/>
    <col min="6" max="6" width="16.8984375" style="1" customWidth="1"/>
    <col min="7" max="7" width="12" style="1" customWidth="1"/>
    <col min="8" max="8" width="14.3984375" style="1" customWidth="1"/>
    <col min="9" max="9" width="15.59765625" style="1" customWidth="1"/>
    <col min="10" max="10" width="16.59765625" style="74" customWidth="1"/>
    <col min="11" max="11" width="12.59765625" style="1" customWidth="1"/>
    <col min="12" max="13" width="11.19921875" style="1" customWidth="1"/>
    <col min="14" max="14" width="13" style="1" hidden="1" customWidth="1"/>
    <col min="15" max="15" width="12.69921875" style="1" customWidth="1"/>
    <col min="16" max="16" width="13.3984375" style="1" customWidth="1"/>
    <col min="17" max="17" width="14.19921875" style="2" customWidth="1"/>
    <col min="18" max="16384" width="9" style="1"/>
  </cols>
  <sheetData>
    <row r="1" spans="1:17" ht="30" x14ac:dyDescent="0.85">
      <c r="A1" s="153" t="s">
        <v>232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P1" s="154"/>
      <c r="Q1" s="154"/>
    </row>
    <row r="2" spans="1:17" x14ac:dyDescent="0.7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7" x14ac:dyDescent="0.7">
      <c r="A3" s="146" t="s">
        <v>1</v>
      </c>
      <c r="B3" s="146" t="s">
        <v>2</v>
      </c>
      <c r="C3" s="146" t="s">
        <v>3</v>
      </c>
      <c r="D3" s="146" t="s">
        <v>4</v>
      </c>
      <c r="E3" s="146" t="s">
        <v>5</v>
      </c>
      <c r="F3" s="146" t="s">
        <v>6</v>
      </c>
      <c r="G3" s="146" t="s">
        <v>7</v>
      </c>
      <c r="H3" s="146" t="s">
        <v>8</v>
      </c>
      <c r="I3" s="146" t="s">
        <v>9</v>
      </c>
      <c r="J3" s="146" t="s">
        <v>10</v>
      </c>
      <c r="K3" s="148" t="s">
        <v>11</v>
      </c>
      <c r="L3" s="149"/>
      <c r="M3" s="149"/>
      <c r="N3" s="150"/>
      <c r="O3" s="3" t="s">
        <v>12</v>
      </c>
      <c r="P3" s="4" t="s">
        <v>13</v>
      </c>
      <c r="Q3" s="5" t="s">
        <v>14</v>
      </c>
    </row>
    <row r="4" spans="1:17" x14ac:dyDescent="0.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6" t="s">
        <v>15</v>
      </c>
      <c r="L4" s="7" t="s">
        <v>16</v>
      </c>
      <c r="M4" s="7" t="s">
        <v>17</v>
      </c>
      <c r="N4" s="7" t="s">
        <v>17</v>
      </c>
      <c r="O4" s="8"/>
      <c r="P4" s="9"/>
      <c r="Q4" s="10"/>
    </row>
    <row r="5" spans="1:17" x14ac:dyDescent="0.7">
      <c r="A5" s="11"/>
      <c r="B5" s="12" t="s">
        <v>18</v>
      </c>
      <c r="C5" s="11"/>
      <c r="D5" s="11"/>
      <c r="E5" s="11"/>
      <c r="F5" s="11"/>
      <c r="G5" s="11"/>
      <c r="H5" s="11"/>
      <c r="I5" s="11"/>
      <c r="J5" s="11"/>
      <c r="K5" s="6"/>
      <c r="L5" s="7"/>
      <c r="M5" s="7"/>
      <c r="N5" s="7"/>
      <c r="O5" s="13"/>
      <c r="P5" s="9"/>
      <c r="Q5" s="10"/>
    </row>
    <row r="6" spans="1:17" x14ac:dyDescent="0.7">
      <c r="A6" s="14">
        <v>1</v>
      </c>
      <c r="B6" s="15" t="s">
        <v>19</v>
      </c>
      <c r="C6" s="15" t="s">
        <v>20</v>
      </c>
      <c r="D6" s="14" t="s">
        <v>21</v>
      </c>
      <c r="E6" s="14">
        <v>33238</v>
      </c>
      <c r="F6" s="16">
        <v>69040</v>
      </c>
      <c r="G6" s="16">
        <v>49330</v>
      </c>
      <c r="H6" s="125"/>
      <c r="I6" s="17">
        <f>G6*H6/100</f>
        <v>0</v>
      </c>
      <c r="J6" s="17">
        <f>I6</f>
        <v>0</v>
      </c>
      <c r="K6" s="6"/>
      <c r="L6" s="7"/>
      <c r="M6" s="7"/>
      <c r="N6" s="7"/>
      <c r="O6" s="13"/>
      <c r="P6" s="9" t="s">
        <v>23</v>
      </c>
      <c r="Q6" s="10">
        <v>69040</v>
      </c>
    </row>
    <row r="7" spans="1:17" x14ac:dyDescent="0.7">
      <c r="A7" s="11"/>
      <c r="B7" s="15"/>
      <c r="C7" s="15"/>
      <c r="D7" s="14"/>
      <c r="E7" s="18" t="s">
        <v>24</v>
      </c>
      <c r="F7" s="19">
        <f>SUM(F6)</f>
        <v>69040</v>
      </c>
      <c r="G7" s="11"/>
      <c r="H7" s="125"/>
      <c r="I7" s="21" t="s">
        <v>10</v>
      </c>
      <c r="J7" s="22">
        <f>SUM(J6)</f>
        <v>0</v>
      </c>
      <c r="K7" s="6"/>
      <c r="L7" s="7"/>
      <c r="M7" s="7"/>
      <c r="N7" s="7"/>
      <c r="O7" s="13"/>
      <c r="P7" s="9"/>
      <c r="Q7" s="10"/>
    </row>
    <row r="8" spans="1:17" x14ac:dyDescent="0.7">
      <c r="A8" s="11"/>
      <c r="B8" s="15"/>
      <c r="C8" s="15"/>
      <c r="D8" s="14"/>
      <c r="E8" s="18">
        <v>2.9</v>
      </c>
      <c r="F8" s="22">
        <f>F7*E8/100</f>
        <v>2002.16</v>
      </c>
      <c r="G8" s="11"/>
      <c r="H8" s="125"/>
      <c r="I8" s="21" t="s">
        <v>25</v>
      </c>
      <c r="J8" s="22">
        <f>F8-J7</f>
        <v>2002.16</v>
      </c>
      <c r="K8" s="6"/>
      <c r="L8" s="7"/>
      <c r="M8" s="7"/>
      <c r="N8" s="7"/>
      <c r="O8" s="13"/>
      <c r="P8" s="9"/>
      <c r="Q8" s="10"/>
    </row>
    <row r="9" spans="1:17" x14ac:dyDescent="0.7">
      <c r="A9" s="11"/>
      <c r="B9" s="11"/>
      <c r="C9" s="11"/>
      <c r="D9" s="11"/>
      <c r="E9" s="11"/>
      <c r="F9" s="23"/>
      <c r="G9" s="11"/>
      <c r="H9" s="125"/>
      <c r="I9" s="20"/>
      <c r="J9" s="14"/>
      <c r="K9" s="6"/>
      <c r="L9" s="7"/>
      <c r="M9" s="7"/>
      <c r="N9" s="7"/>
      <c r="O9" s="13"/>
      <c r="P9" s="9"/>
      <c r="Q9" s="10"/>
    </row>
    <row r="10" spans="1:17" x14ac:dyDescent="0.7">
      <c r="A10" s="11"/>
      <c r="B10" s="24" t="s">
        <v>26</v>
      </c>
      <c r="C10" s="11"/>
      <c r="D10" s="11"/>
      <c r="E10" s="11"/>
      <c r="F10" s="23"/>
      <c r="G10" s="11"/>
      <c r="H10" s="125"/>
      <c r="I10" s="20"/>
      <c r="J10" s="14"/>
      <c r="K10" s="6"/>
      <c r="L10" s="7"/>
      <c r="M10" s="7"/>
      <c r="N10" s="7"/>
      <c r="O10" s="13"/>
      <c r="P10" s="9"/>
      <c r="Q10" s="10"/>
    </row>
    <row r="11" spans="1:17" x14ac:dyDescent="0.7">
      <c r="A11" s="14">
        <v>1</v>
      </c>
      <c r="B11" s="15" t="s">
        <v>27</v>
      </c>
      <c r="C11" s="15" t="s">
        <v>28</v>
      </c>
      <c r="D11" s="14" t="s">
        <v>21</v>
      </c>
      <c r="E11" s="14">
        <v>166017</v>
      </c>
      <c r="F11" s="16">
        <v>45420</v>
      </c>
      <c r="G11" s="16">
        <v>49330</v>
      </c>
      <c r="H11" s="125"/>
      <c r="I11" s="17">
        <f t="shared" ref="I11:I29" si="0">G11*H11/100</f>
        <v>0</v>
      </c>
      <c r="J11" s="16">
        <f t="shared" ref="J11:J29" si="1">CEILING(I11,10)</f>
        <v>0</v>
      </c>
      <c r="K11" s="6"/>
      <c r="L11" s="7"/>
      <c r="M11" s="7"/>
      <c r="N11" s="7"/>
      <c r="O11" s="13"/>
      <c r="P11" s="9"/>
      <c r="Q11" s="10">
        <v>69040</v>
      </c>
    </row>
    <row r="12" spans="1:17" x14ac:dyDescent="0.7">
      <c r="A12" s="14">
        <v>2</v>
      </c>
      <c r="B12" s="15" t="s">
        <v>29</v>
      </c>
      <c r="C12" s="15" t="s">
        <v>28</v>
      </c>
      <c r="D12" s="14" t="s">
        <v>21</v>
      </c>
      <c r="E12" s="14">
        <v>123492</v>
      </c>
      <c r="F12" s="16">
        <v>46900</v>
      </c>
      <c r="G12" s="16">
        <v>49330</v>
      </c>
      <c r="H12" s="125"/>
      <c r="I12" s="17">
        <f t="shared" si="0"/>
        <v>0</v>
      </c>
      <c r="J12" s="16">
        <f t="shared" si="1"/>
        <v>0</v>
      </c>
      <c r="K12" s="6"/>
      <c r="L12" s="7"/>
      <c r="M12" s="7"/>
      <c r="N12" s="7"/>
      <c r="O12" s="13"/>
      <c r="P12" s="9"/>
      <c r="Q12" s="10">
        <v>69040</v>
      </c>
    </row>
    <row r="13" spans="1:17" x14ac:dyDescent="0.7">
      <c r="A13" s="14">
        <v>3</v>
      </c>
      <c r="B13" s="15" t="s">
        <v>30</v>
      </c>
      <c r="C13" s="15" t="s">
        <v>28</v>
      </c>
      <c r="D13" s="14" t="s">
        <v>31</v>
      </c>
      <c r="E13" s="14">
        <v>181148</v>
      </c>
      <c r="F13" s="16">
        <v>36910</v>
      </c>
      <c r="G13" s="16">
        <v>36470</v>
      </c>
      <c r="H13" s="125"/>
      <c r="I13" s="17">
        <f t="shared" si="0"/>
        <v>0</v>
      </c>
      <c r="J13" s="16">
        <f t="shared" si="1"/>
        <v>0</v>
      </c>
      <c r="K13" s="6"/>
      <c r="L13" s="7"/>
      <c r="M13" s="7"/>
      <c r="N13" s="7"/>
      <c r="O13" s="13"/>
      <c r="P13" s="9"/>
      <c r="Q13" s="10">
        <v>58390</v>
      </c>
    </row>
    <row r="14" spans="1:17" x14ac:dyDescent="0.7">
      <c r="A14" s="14">
        <v>4</v>
      </c>
      <c r="B14" s="15" t="s">
        <v>32</v>
      </c>
      <c r="C14" s="15" t="s">
        <v>28</v>
      </c>
      <c r="D14" s="14" t="s">
        <v>21</v>
      </c>
      <c r="E14" s="14">
        <v>34556</v>
      </c>
      <c r="F14" s="16">
        <v>41300</v>
      </c>
      <c r="G14" s="16">
        <v>49330</v>
      </c>
      <c r="H14" s="125"/>
      <c r="I14" s="17">
        <f t="shared" si="0"/>
        <v>0</v>
      </c>
      <c r="J14" s="16">
        <f t="shared" si="1"/>
        <v>0</v>
      </c>
      <c r="K14" s="6"/>
      <c r="L14" s="7"/>
      <c r="M14" s="7"/>
      <c r="N14" s="7"/>
      <c r="O14" s="13"/>
      <c r="P14" s="9"/>
      <c r="Q14" s="10">
        <v>69040</v>
      </c>
    </row>
    <row r="15" spans="1:17" x14ac:dyDescent="0.7">
      <c r="A15" s="14">
        <v>5</v>
      </c>
      <c r="B15" s="15" t="s">
        <v>33</v>
      </c>
      <c r="C15" s="15" t="s">
        <v>28</v>
      </c>
      <c r="D15" s="14" t="s">
        <v>34</v>
      </c>
      <c r="E15" s="14">
        <v>181147</v>
      </c>
      <c r="F15" s="16">
        <v>33770</v>
      </c>
      <c r="G15" s="16">
        <v>36470</v>
      </c>
      <c r="H15" s="125"/>
      <c r="I15" s="17">
        <f t="shared" si="0"/>
        <v>0</v>
      </c>
      <c r="J15" s="16">
        <f t="shared" si="1"/>
        <v>0</v>
      </c>
      <c r="K15" s="6"/>
      <c r="L15" s="7"/>
      <c r="M15" s="7"/>
      <c r="N15" s="7"/>
      <c r="O15" s="13"/>
      <c r="P15" s="9"/>
      <c r="Q15" s="10">
        <v>58390</v>
      </c>
    </row>
    <row r="16" spans="1:17" x14ac:dyDescent="0.7">
      <c r="A16" s="14">
        <v>6</v>
      </c>
      <c r="B16" s="15" t="s">
        <v>35</v>
      </c>
      <c r="C16" s="15" t="s">
        <v>28</v>
      </c>
      <c r="D16" s="14" t="s">
        <v>34</v>
      </c>
      <c r="E16" s="14">
        <v>192018</v>
      </c>
      <c r="F16" s="16">
        <v>25270</v>
      </c>
      <c r="G16" s="16">
        <v>24410</v>
      </c>
      <c r="H16" s="125"/>
      <c r="I16" s="17">
        <f>G16*H16/100</f>
        <v>0</v>
      </c>
      <c r="J16" s="16">
        <f t="shared" si="1"/>
        <v>0</v>
      </c>
      <c r="K16" s="6"/>
      <c r="L16" s="7"/>
      <c r="M16" s="7"/>
      <c r="N16" s="7"/>
      <c r="O16" s="13"/>
      <c r="P16" s="9"/>
      <c r="Q16" s="10">
        <v>58390</v>
      </c>
    </row>
    <row r="17" spans="1:17" x14ac:dyDescent="0.7">
      <c r="A17" s="11"/>
      <c r="B17" s="15"/>
      <c r="C17" s="15"/>
      <c r="D17" s="14"/>
      <c r="E17" s="18" t="s">
        <v>24</v>
      </c>
      <c r="F17" s="19">
        <f>SUM(F11:F16)</f>
        <v>229570</v>
      </c>
      <c r="G17" s="11"/>
      <c r="H17" s="125"/>
      <c r="I17" s="21" t="s">
        <v>10</v>
      </c>
      <c r="J17" s="19">
        <f>SUM(J11:J16)</f>
        <v>0</v>
      </c>
      <c r="K17" s="6"/>
      <c r="L17" s="7"/>
      <c r="M17" s="7"/>
      <c r="N17" s="7"/>
      <c r="O17" s="13"/>
      <c r="P17" s="9"/>
      <c r="Q17" s="10"/>
    </row>
    <row r="18" spans="1:17" x14ac:dyDescent="0.7">
      <c r="A18" s="11"/>
      <c r="B18" s="15"/>
      <c r="C18" s="15"/>
      <c r="D18" s="14"/>
      <c r="E18" s="18">
        <v>2.9</v>
      </c>
      <c r="F18" s="22">
        <f>F17*E18/100</f>
        <v>6657.53</v>
      </c>
      <c r="G18" s="11"/>
      <c r="H18" s="125"/>
      <c r="I18" s="21" t="s">
        <v>25</v>
      </c>
      <c r="J18" s="22">
        <f>F18-J17</f>
        <v>6657.53</v>
      </c>
      <c r="K18" s="6"/>
      <c r="L18" s="7"/>
      <c r="M18" s="7"/>
      <c r="N18" s="7"/>
      <c r="O18" s="13"/>
      <c r="P18" s="9"/>
      <c r="Q18" s="10"/>
    </row>
    <row r="19" spans="1:17" x14ac:dyDescent="0.7">
      <c r="A19" s="11"/>
      <c r="B19" s="11"/>
      <c r="C19" s="11"/>
      <c r="D19" s="11"/>
      <c r="E19" s="11"/>
      <c r="F19" s="23"/>
      <c r="G19" s="11"/>
      <c r="H19" s="125"/>
      <c r="I19" s="17"/>
      <c r="J19" s="16"/>
      <c r="K19" s="6"/>
      <c r="L19" s="7"/>
      <c r="M19" s="7"/>
      <c r="N19" s="7"/>
      <c r="O19" s="13"/>
      <c r="P19" s="9"/>
      <c r="Q19" s="10"/>
    </row>
    <row r="20" spans="1:17" x14ac:dyDescent="0.7">
      <c r="A20" s="11"/>
      <c r="B20" s="25" t="s">
        <v>37</v>
      </c>
      <c r="C20" s="26"/>
      <c r="D20" s="14"/>
      <c r="E20" s="26"/>
      <c r="F20" s="27"/>
      <c r="G20" s="11"/>
      <c r="H20" s="125"/>
      <c r="I20" s="17"/>
      <c r="J20" s="16"/>
      <c r="K20" s="6"/>
      <c r="L20" s="7"/>
      <c r="M20" s="7"/>
      <c r="N20" s="7"/>
      <c r="O20" s="13"/>
      <c r="P20" s="9"/>
      <c r="Q20" s="10"/>
    </row>
    <row r="21" spans="1:17" x14ac:dyDescent="0.7">
      <c r="A21" s="14">
        <v>1</v>
      </c>
      <c r="B21" s="26" t="s">
        <v>38</v>
      </c>
      <c r="C21" s="26" t="s">
        <v>20</v>
      </c>
      <c r="D21" s="14" t="s">
        <v>21</v>
      </c>
      <c r="E21" s="14">
        <v>92821</v>
      </c>
      <c r="F21" s="16">
        <v>69040</v>
      </c>
      <c r="G21" s="16">
        <v>49330</v>
      </c>
      <c r="H21" s="125"/>
      <c r="I21" s="17">
        <f t="shared" si="0"/>
        <v>0</v>
      </c>
      <c r="J21" s="17">
        <f>I21</f>
        <v>0</v>
      </c>
      <c r="K21" s="6"/>
      <c r="L21" s="7"/>
      <c r="M21" s="7"/>
      <c r="N21" s="7"/>
      <c r="O21" s="13"/>
      <c r="P21" s="9" t="s">
        <v>23</v>
      </c>
      <c r="Q21" s="10">
        <v>69040</v>
      </c>
    </row>
    <row r="22" spans="1:17" x14ac:dyDescent="0.7">
      <c r="A22" s="14">
        <v>2</v>
      </c>
      <c r="B22" s="26" t="s">
        <v>39</v>
      </c>
      <c r="C22" s="26" t="s">
        <v>20</v>
      </c>
      <c r="D22" s="14" t="s">
        <v>21</v>
      </c>
      <c r="E22" s="14">
        <v>33903</v>
      </c>
      <c r="F22" s="16">
        <v>69040</v>
      </c>
      <c r="G22" s="16">
        <v>49330</v>
      </c>
      <c r="H22" s="125"/>
      <c r="I22" s="17">
        <f t="shared" si="0"/>
        <v>0</v>
      </c>
      <c r="J22" s="17">
        <f>I22</f>
        <v>0</v>
      </c>
      <c r="K22" s="6"/>
      <c r="L22" s="7"/>
      <c r="M22" s="7"/>
      <c r="N22" s="7"/>
      <c r="O22" s="13"/>
      <c r="P22" s="9" t="s">
        <v>23</v>
      </c>
      <c r="Q22" s="10">
        <v>69040</v>
      </c>
    </row>
    <row r="23" spans="1:17" x14ac:dyDescent="0.7">
      <c r="A23" s="14">
        <v>3</v>
      </c>
      <c r="B23" s="26" t="s">
        <v>40</v>
      </c>
      <c r="C23" s="26" t="s">
        <v>20</v>
      </c>
      <c r="D23" s="14" t="s">
        <v>21</v>
      </c>
      <c r="E23" s="14">
        <v>33944</v>
      </c>
      <c r="F23" s="16">
        <v>68540</v>
      </c>
      <c r="G23" s="16">
        <v>49330</v>
      </c>
      <c r="H23" s="125"/>
      <c r="I23" s="17">
        <f t="shared" si="0"/>
        <v>0</v>
      </c>
      <c r="J23" s="16">
        <f t="shared" si="1"/>
        <v>0</v>
      </c>
      <c r="K23" s="6"/>
      <c r="L23" s="7"/>
      <c r="M23" s="7"/>
      <c r="N23" s="7"/>
      <c r="O23" s="13"/>
      <c r="P23" s="9"/>
      <c r="Q23" s="10">
        <v>69040</v>
      </c>
    </row>
    <row r="24" spans="1:17" x14ac:dyDescent="0.7">
      <c r="A24" s="14">
        <v>4</v>
      </c>
      <c r="B24" s="26" t="s">
        <v>41</v>
      </c>
      <c r="C24" s="26" t="s">
        <v>20</v>
      </c>
      <c r="D24" s="14" t="s">
        <v>21</v>
      </c>
      <c r="E24" s="14">
        <v>33502</v>
      </c>
      <c r="F24" s="16">
        <v>69040</v>
      </c>
      <c r="G24" s="16">
        <v>49330</v>
      </c>
      <c r="H24" s="125"/>
      <c r="I24" s="17">
        <f t="shared" si="0"/>
        <v>0</v>
      </c>
      <c r="J24" s="17">
        <f>I24</f>
        <v>0</v>
      </c>
      <c r="K24" s="6"/>
      <c r="L24" s="7"/>
      <c r="M24" s="7"/>
      <c r="N24" s="7"/>
      <c r="O24" s="13"/>
      <c r="P24" s="9" t="s">
        <v>23</v>
      </c>
      <c r="Q24" s="10">
        <v>69040</v>
      </c>
    </row>
    <row r="25" spans="1:17" x14ac:dyDescent="0.7">
      <c r="A25" s="14">
        <v>5</v>
      </c>
      <c r="B25" s="26" t="s">
        <v>42</v>
      </c>
      <c r="C25" s="26" t="s">
        <v>20</v>
      </c>
      <c r="D25" s="14" t="s">
        <v>21</v>
      </c>
      <c r="E25" s="14">
        <v>37109</v>
      </c>
      <c r="F25" s="16">
        <v>66640</v>
      </c>
      <c r="G25" s="16">
        <v>49330</v>
      </c>
      <c r="H25" s="125"/>
      <c r="I25" s="17">
        <f t="shared" si="0"/>
        <v>0</v>
      </c>
      <c r="J25" s="16">
        <f t="shared" si="1"/>
        <v>0</v>
      </c>
      <c r="K25" s="6"/>
      <c r="L25" s="7"/>
      <c r="M25" s="7"/>
      <c r="N25" s="7"/>
      <c r="O25" s="13"/>
      <c r="P25" s="9"/>
      <c r="Q25" s="10">
        <v>69040</v>
      </c>
    </row>
    <row r="26" spans="1:17" x14ac:dyDescent="0.7">
      <c r="A26" s="14">
        <v>6</v>
      </c>
      <c r="B26" s="26" t="s">
        <v>43</v>
      </c>
      <c r="C26" s="26" t="s">
        <v>20</v>
      </c>
      <c r="D26" s="14" t="s">
        <v>21</v>
      </c>
      <c r="E26" s="14">
        <v>33429</v>
      </c>
      <c r="F26" s="16">
        <v>66710</v>
      </c>
      <c r="G26" s="16">
        <v>49330</v>
      </c>
      <c r="H26" s="125"/>
      <c r="I26" s="17">
        <f t="shared" si="0"/>
        <v>0</v>
      </c>
      <c r="J26" s="16">
        <f t="shared" si="1"/>
        <v>0</v>
      </c>
      <c r="K26" s="6"/>
      <c r="L26" s="7"/>
      <c r="M26" s="7"/>
      <c r="N26" s="7"/>
      <c r="O26" s="13"/>
      <c r="P26" s="9"/>
      <c r="Q26" s="10">
        <v>69040</v>
      </c>
    </row>
    <row r="27" spans="1:17" x14ac:dyDescent="0.7">
      <c r="A27" s="14">
        <v>7</v>
      </c>
      <c r="B27" s="26" t="s">
        <v>44</v>
      </c>
      <c r="C27" s="26" t="s">
        <v>20</v>
      </c>
      <c r="D27" s="14" t="s">
        <v>21</v>
      </c>
      <c r="E27" s="14">
        <v>33987</v>
      </c>
      <c r="F27" s="16">
        <v>52240</v>
      </c>
      <c r="G27" s="16">
        <v>49330</v>
      </c>
      <c r="H27" s="125"/>
      <c r="I27" s="17">
        <f t="shared" si="0"/>
        <v>0</v>
      </c>
      <c r="J27" s="16">
        <f t="shared" si="1"/>
        <v>0</v>
      </c>
      <c r="K27" s="6"/>
      <c r="L27" s="7"/>
      <c r="M27" s="7"/>
      <c r="N27" s="7"/>
      <c r="O27" s="13"/>
      <c r="P27" s="9"/>
      <c r="Q27" s="10">
        <v>69040</v>
      </c>
    </row>
    <row r="28" spans="1:17" x14ac:dyDescent="0.7">
      <c r="A28" s="14">
        <v>8</v>
      </c>
      <c r="B28" s="26" t="s">
        <v>45</v>
      </c>
      <c r="C28" s="26" t="s">
        <v>20</v>
      </c>
      <c r="D28" s="14" t="s">
        <v>21</v>
      </c>
      <c r="E28" s="14">
        <v>33943</v>
      </c>
      <c r="F28" s="16">
        <v>63280</v>
      </c>
      <c r="G28" s="16">
        <v>49330</v>
      </c>
      <c r="H28" s="125"/>
      <c r="I28" s="17">
        <f t="shared" si="0"/>
        <v>0</v>
      </c>
      <c r="J28" s="16">
        <f t="shared" si="1"/>
        <v>0</v>
      </c>
      <c r="K28" s="6"/>
      <c r="L28" s="7"/>
      <c r="M28" s="7"/>
      <c r="N28" s="7"/>
      <c r="O28" s="13"/>
      <c r="P28" s="9"/>
      <c r="Q28" s="10">
        <v>69040</v>
      </c>
    </row>
    <row r="29" spans="1:17" x14ac:dyDescent="0.7">
      <c r="A29" s="14">
        <v>9</v>
      </c>
      <c r="B29" s="26" t="s">
        <v>46</v>
      </c>
      <c r="C29" s="26" t="s">
        <v>20</v>
      </c>
      <c r="D29" s="14" t="s">
        <v>21</v>
      </c>
      <c r="E29" s="14">
        <v>107881</v>
      </c>
      <c r="F29" s="16">
        <v>62180</v>
      </c>
      <c r="G29" s="16">
        <v>49330</v>
      </c>
      <c r="H29" s="125"/>
      <c r="I29" s="17">
        <f t="shared" si="0"/>
        <v>0</v>
      </c>
      <c r="J29" s="16">
        <f t="shared" si="1"/>
        <v>0</v>
      </c>
      <c r="K29" s="6"/>
      <c r="L29" s="7"/>
      <c r="M29" s="7"/>
      <c r="N29" s="7"/>
      <c r="O29" s="13"/>
      <c r="P29" s="9"/>
      <c r="Q29" s="10">
        <v>69040</v>
      </c>
    </row>
    <row r="30" spans="1:17" x14ac:dyDescent="0.7">
      <c r="A30" s="11"/>
      <c r="B30" s="26"/>
      <c r="C30" s="26"/>
      <c r="D30" s="14"/>
      <c r="E30" s="18" t="s">
        <v>24</v>
      </c>
      <c r="F30" s="19">
        <f>SUM(F21:F29)</f>
        <v>586710</v>
      </c>
      <c r="G30" s="11"/>
      <c r="H30" s="126"/>
      <c r="I30" s="21" t="s">
        <v>10</v>
      </c>
      <c r="J30" s="22">
        <f>SUM(J21:J29)</f>
        <v>0</v>
      </c>
      <c r="K30" s="6"/>
      <c r="L30" s="7"/>
      <c r="M30" s="7"/>
      <c r="N30" s="7"/>
      <c r="O30" s="13"/>
      <c r="P30" s="9"/>
      <c r="Q30" s="10"/>
    </row>
    <row r="31" spans="1:17" x14ac:dyDescent="0.7">
      <c r="A31" s="11"/>
      <c r="B31" s="26"/>
      <c r="C31" s="26"/>
      <c r="D31" s="26"/>
      <c r="E31" s="18">
        <v>2.9</v>
      </c>
      <c r="F31" s="22">
        <f>F30*E31/100</f>
        <v>17014.59</v>
      </c>
      <c r="G31" s="11"/>
      <c r="H31" s="127"/>
      <c r="I31" s="21" t="s">
        <v>25</v>
      </c>
      <c r="J31" s="22">
        <f>F31-J30</f>
        <v>17014.59</v>
      </c>
      <c r="K31" s="6"/>
      <c r="L31" s="7"/>
      <c r="M31" s="7"/>
      <c r="N31" s="7"/>
      <c r="O31" s="13"/>
      <c r="P31" s="9"/>
      <c r="Q31" s="10"/>
    </row>
    <row r="32" spans="1:17" x14ac:dyDescent="0.7">
      <c r="A32" s="11"/>
      <c r="B32" s="11"/>
      <c r="C32" s="11"/>
      <c r="D32" s="11"/>
      <c r="E32" s="11"/>
      <c r="F32" s="11"/>
      <c r="G32" s="11"/>
      <c r="H32" s="127"/>
      <c r="I32" s="11"/>
      <c r="J32" s="11"/>
      <c r="K32" s="6"/>
      <c r="L32" s="7"/>
      <c r="M32" s="7"/>
      <c r="N32" s="7"/>
      <c r="O32" s="8"/>
      <c r="P32" s="9"/>
      <c r="Q32" s="10"/>
    </row>
    <row r="33" spans="1:18" x14ac:dyDescent="0.7">
      <c r="A33" s="11"/>
      <c r="B33" s="24" t="s">
        <v>47</v>
      </c>
      <c r="C33" s="11"/>
      <c r="D33" s="11"/>
      <c r="E33" s="11"/>
      <c r="F33" s="11"/>
      <c r="G33" s="11"/>
      <c r="H33" s="127"/>
      <c r="I33" s="11"/>
      <c r="J33" s="11"/>
      <c r="K33" s="6"/>
      <c r="L33" s="7"/>
      <c r="M33" s="7"/>
      <c r="N33" s="7"/>
      <c r="O33" s="8"/>
      <c r="P33" s="9"/>
      <c r="Q33" s="10"/>
      <c r="R33" s="28"/>
    </row>
    <row r="34" spans="1:18" x14ac:dyDescent="0.7">
      <c r="A34" s="29">
        <v>1</v>
      </c>
      <c r="B34" s="30" t="s">
        <v>48</v>
      </c>
      <c r="C34" s="30" t="s">
        <v>20</v>
      </c>
      <c r="D34" s="31" t="s">
        <v>21</v>
      </c>
      <c r="E34" s="32">
        <v>33266</v>
      </c>
      <c r="F34" s="33">
        <v>58390</v>
      </c>
      <c r="G34" s="33">
        <v>49330</v>
      </c>
      <c r="H34" s="128"/>
      <c r="I34" s="34">
        <f>G34*H34/100</f>
        <v>0</v>
      </c>
      <c r="J34" s="33">
        <f>CEILING(I34,10)</f>
        <v>0</v>
      </c>
      <c r="K34" s="35">
        <v>70</v>
      </c>
      <c r="L34" s="36">
        <v>28.26</v>
      </c>
      <c r="M34" s="36">
        <f>K34+L34</f>
        <v>98.26</v>
      </c>
      <c r="N34" s="36">
        <f t="shared" ref="N34:N47" si="2">K34+L34</f>
        <v>98.26</v>
      </c>
      <c r="O34" s="13" t="s">
        <v>181</v>
      </c>
      <c r="P34" s="37"/>
      <c r="Q34" s="10">
        <v>69040</v>
      </c>
      <c r="R34" s="28"/>
    </row>
    <row r="35" spans="1:18" x14ac:dyDescent="0.7">
      <c r="A35" s="38">
        <v>2</v>
      </c>
      <c r="B35" s="39" t="s">
        <v>50</v>
      </c>
      <c r="C35" s="39" t="s">
        <v>20</v>
      </c>
      <c r="D35" s="40" t="s">
        <v>34</v>
      </c>
      <c r="E35" s="41">
        <v>33981</v>
      </c>
      <c r="F35" s="42">
        <v>52100</v>
      </c>
      <c r="G35" s="33">
        <v>36470</v>
      </c>
      <c r="H35" s="128"/>
      <c r="I35" s="34">
        <f t="shared" ref="I35:I47" si="3">G35*H35/100</f>
        <v>0</v>
      </c>
      <c r="J35" s="33">
        <f t="shared" ref="J35:J106" si="4">CEILING(I35,10)</f>
        <v>0</v>
      </c>
      <c r="K35" s="35"/>
      <c r="L35" s="36"/>
      <c r="M35" s="36"/>
      <c r="N35" s="36">
        <f t="shared" si="2"/>
        <v>0</v>
      </c>
      <c r="O35" s="13"/>
      <c r="P35" s="37"/>
      <c r="Q35" s="10">
        <v>58390</v>
      </c>
      <c r="R35" s="28"/>
    </row>
    <row r="36" spans="1:18" x14ac:dyDescent="0.7">
      <c r="A36" s="29">
        <v>3</v>
      </c>
      <c r="B36" s="30" t="s">
        <v>51</v>
      </c>
      <c r="C36" s="30" t="s">
        <v>52</v>
      </c>
      <c r="D36" s="31" t="s">
        <v>21</v>
      </c>
      <c r="E36" s="32">
        <v>33246</v>
      </c>
      <c r="F36" s="33">
        <v>60630</v>
      </c>
      <c r="G36" s="33">
        <v>49330</v>
      </c>
      <c r="H36" s="128"/>
      <c r="I36" s="34">
        <f t="shared" si="3"/>
        <v>0</v>
      </c>
      <c r="J36" s="33">
        <f t="shared" si="4"/>
        <v>0</v>
      </c>
      <c r="K36" s="35"/>
      <c r="L36" s="36"/>
      <c r="M36" s="36"/>
      <c r="N36" s="36">
        <f t="shared" si="2"/>
        <v>0</v>
      </c>
      <c r="O36" s="13"/>
      <c r="P36" s="37"/>
      <c r="Q36" s="10">
        <v>69040</v>
      </c>
    </row>
    <row r="37" spans="1:18" x14ac:dyDescent="0.7">
      <c r="A37" s="29">
        <v>4</v>
      </c>
      <c r="B37" s="30" t="s">
        <v>53</v>
      </c>
      <c r="C37" s="30" t="s">
        <v>20</v>
      </c>
      <c r="D37" s="31" t="s">
        <v>21</v>
      </c>
      <c r="E37" s="32">
        <v>33286</v>
      </c>
      <c r="F37" s="33">
        <v>51080</v>
      </c>
      <c r="G37" s="33">
        <v>49330</v>
      </c>
      <c r="H37" s="128"/>
      <c r="I37" s="34">
        <f t="shared" si="3"/>
        <v>0</v>
      </c>
      <c r="J37" s="33">
        <f t="shared" si="4"/>
        <v>0</v>
      </c>
      <c r="K37" s="35"/>
      <c r="L37" s="36"/>
      <c r="M37" s="36"/>
      <c r="N37" s="36">
        <f t="shared" si="2"/>
        <v>0</v>
      </c>
      <c r="O37" s="13"/>
      <c r="P37" s="37"/>
      <c r="Q37" s="10">
        <v>69040</v>
      </c>
    </row>
    <row r="38" spans="1:18" x14ac:dyDescent="0.7">
      <c r="A38" s="38">
        <v>5</v>
      </c>
      <c r="B38" s="30" t="s">
        <v>54</v>
      </c>
      <c r="C38" s="30" t="s">
        <v>55</v>
      </c>
      <c r="D38" s="31" t="s">
        <v>21</v>
      </c>
      <c r="E38" s="32">
        <v>33291</v>
      </c>
      <c r="F38" s="33">
        <v>69040</v>
      </c>
      <c r="G38" s="33">
        <v>49330</v>
      </c>
      <c r="H38" s="128"/>
      <c r="I38" s="34">
        <f t="shared" si="3"/>
        <v>0</v>
      </c>
      <c r="J38" s="34">
        <f>I38</f>
        <v>0</v>
      </c>
      <c r="K38" s="35"/>
      <c r="L38" s="36"/>
      <c r="M38" s="36"/>
      <c r="N38" s="36">
        <f t="shared" si="2"/>
        <v>0</v>
      </c>
      <c r="O38" s="13"/>
      <c r="P38" s="9" t="s">
        <v>23</v>
      </c>
      <c r="Q38" s="10">
        <v>69040</v>
      </c>
    </row>
    <row r="39" spans="1:18" x14ac:dyDescent="0.7">
      <c r="A39" s="29">
        <v>6</v>
      </c>
      <c r="B39" s="30" t="s">
        <v>56</v>
      </c>
      <c r="C39" s="30" t="s">
        <v>20</v>
      </c>
      <c r="D39" s="31" t="s">
        <v>34</v>
      </c>
      <c r="E39" s="32">
        <v>33282</v>
      </c>
      <c r="F39" s="33">
        <v>58390</v>
      </c>
      <c r="G39" s="33">
        <v>36470</v>
      </c>
      <c r="H39" s="128"/>
      <c r="I39" s="34">
        <f t="shared" si="3"/>
        <v>0</v>
      </c>
      <c r="J39" s="34">
        <f>I39</f>
        <v>0</v>
      </c>
      <c r="K39" s="35"/>
      <c r="L39" s="36"/>
      <c r="M39" s="36"/>
      <c r="N39" s="36">
        <f t="shared" si="2"/>
        <v>0</v>
      </c>
      <c r="O39" s="13"/>
      <c r="P39" s="9" t="s">
        <v>23</v>
      </c>
      <c r="Q39" s="10">
        <v>58390</v>
      </c>
    </row>
    <row r="40" spans="1:18" x14ac:dyDescent="0.7">
      <c r="A40" s="29">
        <v>7</v>
      </c>
      <c r="B40" s="30" t="s">
        <v>57</v>
      </c>
      <c r="C40" s="30" t="s">
        <v>20</v>
      </c>
      <c r="D40" s="31" t="s">
        <v>21</v>
      </c>
      <c r="E40" s="32">
        <v>33289</v>
      </c>
      <c r="F40" s="33">
        <v>69040</v>
      </c>
      <c r="G40" s="33">
        <v>49330</v>
      </c>
      <c r="H40" s="128"/>
      <c r="I40" s="34">
        <f t="shared" si="3"/>
        <v>0</v>
      </c>
      <c r="J40" s="34">
        <f>I40</f>
        <v>0</v>
      </c>
      <c r="K40" s="35"/>
      <c r="L40" s="36"/>
      <c r="M40" s="36"/>
      <c r="N40" s="36">
        <f t="shared" si="2"/>
        <v>0</v>
      </c>
      <c r="O40" s="13"/>
      <c r="P40" s="9" t="s">
        <v>23</v>
      </c>
      <c r="Q40" s="10">
        <v>69040</v>
      </c>
    </row>
    <row r="41" spans="1:18" x14ac:dyDescent="0.7">
      <c r="A41" s="38">
        <v>8</v>
      </c>
      <c r="B41" s="30" t="s">
        <v>58</v>
      </c>
      <c r="C41" s="30" t="s">
        <v>20</v>
      </c>
      <c r="D41" s="31" t="s">
        <v>21</v>
      </c>
      <c r="E41" s="32">
        <v>33269</v>
      </c>
      <c r="F41" s="33">
        <v>69040</v>
      </c>
      <c r="G41" s="33">
        <v>49330</v>
      </c>
      <c r="H41" s="128"/>
      <c r="I41" s="34">
        <f t="shared" si="3"/>
        <v>0</v>
      </c>
      <c r="J41" s="34">
        <f>I41</f>
        <v>0</v>
      </c>
      <c r="K41" s="35"/>
      <c r="L41" s="36"/>
      <c r="M41" s="36"/>
      <c r="N41" s="36">
        <f t="shared" si="2"/>
        <v>0</v>
      </c>
      <c r="O41" s="13"/>
      <c r="P41" s="9" t="s">
        <v>23</v>
      </c>
      <c r="Q41" s="10">
        <v>69040</v>
      </c>
    </row>
    <row r="42" spans="1:18" x14ac:dyDescent="0.7">
      <c r="A42" s="29">
        <v>9</v>
      </c>
      <c r="B42" s="30" t="s">
        <v>59</v>
      </c>
      <c r="C42" s="30" t="s">
        <v>20</v>
      </c>
      <c r="D42" s="31" t="s">
        <v>34</v>
      </c>
      <c r="E42" s="32">
        <v>33279</v>
      </c>
      <c r="F42" s="33">
        <v>58150</v>
      </c>
      <c r="G42" s="33">
        <v>36470</v>
      </c>
      <c r="H42" s="128"/>
      <c r="I42" s="34">
        <f t="shared" si="3"/>
        <v>0</v>
      </c>
      <c r="J42" s="33">
        <f t="shared" si="4"/>
        <v>0</v>
      </c>
      <c r="K42" s="35"/>
      <c r="L42" s="36"/>
      <c r="M42" s="36"/>
      <c r="N42" s="36">
        <f t="shared" si="2"/>
        <v>0</v>
      </c>
      <c r="O42" s="13"/>
      <c r="P42" s="9"/>
      <c r="Q42" s="10">
        <v>58390</v>
      </c>
    </row>
    <row r="43" spans="1:18" x14ac:dyDescent="0.7">
      <c r="A43" s="29">
        <v>10</v>
      </c>
      <c r="B43" s="30" t="s">
        <v>60</v>
      </c>
      <c r="C43" s="30" t="s">
        <v>20</v>
      </c>
      <c r="D43" s="31" t="s">
        <v>21</v>
      </c>
      <c r="E43" s="32">
        <v>33267</v>
      </c>
      <c r="F43" s="33">
        <v>68080</v>
      </c>
      <c r="G43" s="33">
        <v>49330</v>
      </c>
      <c r="H43" s="128"/>
      <c r="I43" s="34">
        <f t="shared" si="3"/>
        <v>0</v>
      </c>
      <c r="J43" s="33">
        <f t="shared" si="4"/>
        <v>0</v>
      </c>
      <c r="K43" s="35"/>
      <c r="L43" s="36"/>
      <c r="M43" s="36"/>
      <c r="N43" s="36">
        <f t="shared" si="2"/>
        <v>0</v>
      </c>
      <c r="O43" s="13"/>
      <c r="P43" s="9"/>
      <c r="Q43" s="10">
        <v>69040</v>
      </c>
    </row>
    <row r="44" spans="1:18" x14ac:dyDescent="0.7">
      <c r="A44" s="38">
        <v>11</v>
      </c>
      <c r="B44" s="30" t="s">
        <v>61</v>
      </c>
      <c r="C44" s="30" t="s">
        <v>62</v>
      </c>
      <c r="D44" s="31" t="s">
        <v>34</v>
      </c>
      <c r="E44" s="32">
        <v>33440</v>
      </c>
      <c r="F44" s="33">
        <v>58390</v>
      </c>
      <c r="G44" s="33">
        <v>36470</v>
      </c>
      <c r="H44" s="128"/>
      <c r="I44" s="34">
        <f t="shared" si="3"/>
        <v>0</v>
      </c>
      <c r="J44" s="34">
        <f>I44</f>
        <v>0</v>
      </c>
      <c r="K44" s="35"/>
      <c r="L44" s="36"/>
      <c r="M44" s="36"/>
      <c r="N44" s="36">
        <f t="shared" si="2"/>
        <v>0</v>
      </c>
      <c r="O44" s="13"/>
      <c r="P44" s="9" t="s">
        <v>23</v>
      </c>
      <c r="Q44" s="10">
        <v>58390</v>
      </c>
    </row>
    <row r="45" spans="1:18" x14ac:dyDescent="0.7">
      <c r="A45" s="29">
        <v>12</v>
      </c>
      <c r="B45" s="30" t="s">
        <v>63</v>
      </c>
      <c r="C45" s="30" t="s">
        <v>20</v>
      </c>
      <c r="D45" s="31" t="s">
        <v>21</v>
      </c>
      <c r="E45" s="32">
        <v>33295</v>
      </c>
      <c r="F45" s="33">
        <v>69040</v>
      </c>
      <c r="G45" s="33">
        <v>49330</v>
      </c>
      <c r="H45" s="128"/>
      <c r="I45" s="34">
        <f t="shared" si="3"/>
        <v>0</v>
      </c>
      <c r="J45" s="34">
        <f>I45</f>
        <v>0</v>
      </c>
      <c r="K45" s="35"/>
      <c r="L45" s="36"/>
      <c r="M45" s="36"/>
      <c r="N45" s="36">
        <f t="shared" si="2"/>
        <v>0</v>
      </c>
      <c r="O45" s="13"/>
      <c r="P45" s="9" t="s">
        <v>23</v>
      </c>
      <c r="Q45" s="10">
        <v>69040</v>
      </c>
    </row>
    <row r="46" spans="1:18" x14ac:dyDescent="0.7">
      <c r="A46" s="29">
        <v>13</v>
      </c>
      <c r="B46" s="30" t="s">
        <v>64</v>
      </c>
      <c r="C46" s="30" t="s">
        <v>20</v>
      </c>
      <c r="D46" s="31" t="s">
        <v>34</v>
      </c>
      <c r="E46" s="32">
        <v>33870</v>
      </c>
      <c r="F46" s="33">
        <v>46760</v>
      </c>
      <c r="G46" s="33">
        <v>36470</v>
      </c>
      <c r="H46" s="128"/>
      <c r="I46" s="34">
        <f t="shared" si="3"/>
        <v>0</v>
      </c>
      <c r="J46" s="33">
        <f t="shared" si="4"/>
        <v>0</v>
      </c>
      <c r="K46" s="35"/>
      <c r="L46" s="36"/>
      <c r="M46" s="36"/>
      <c r="N46" s="36">
        <f t="shared" si="2"/>
        <v>0</v>
      </c>
      <c r="O46" s="13"/>
      <c r="P46" s="9"/>
      <c r="Q46" s="10">
        <v>58390</v>
      </c>
    </row>
    <row r="47" spans="1:18" x14ac:dyDescent="0.7">
      <c r="A47" s="38">
        <v>14</v>
      </c>
      <c r="B47" s="30" t="s">
        <v>65</v>
      </c>
      <c r="C47" s="30" t="s">
        <v>20</v>
      </c>
      <c r="D47" s="31" t="s">
        <v>34</v>
      </c>
      <c r="E47" s="32">
        <v>33263</v>
      </c>
      <c r="F47" s="33">
        <v>49380</v>
      </c>
      <c r="G47" s="33">
        <v>36470</v>
      </c>
      <c r="H47" s="128"/>
      <c r="I47" s="34">
        <f t="shared" si="3"/>
        <v>0</v>
      </c>
      <c r="J47" s="33">
        <f t="shared" si="4"/>
        <v>0</v>
      </c>
      <c r="K47" s="35"/>
      <c r="L47" s="36"/>
      <c r="M47" s="36"/>
      <c r="N47" s="36">
        <f t="shared" si="2"/>
        <v>0</v>
      </c>
      <c r="O47" s="13"/>
      <c r="P47" s="37"/>
      <c r="Q47" s="10">
        <v>58390</v>
      </c>
    </row>
    <row r="48" spans="1:18" x14ac:dyDescent="0.7">
      <c r="A48" s="11"/>
      <c r="B48" s="24"/>
      <c r="C48" s="11"/>
      <c r="D48" s="11"/>
      <c r="E48" s="18" t="s">
        <v>24</v>
      </c>
      <c r="F48" s="19">
        <f>SUM(F34:F47)</f>
        <v>837510</v>
      </c>
      <c r="G48" s="23"/>
      <c r="H48" s="129"/>
      <c r="I48" s="21" t="s">
        <v>10</v>
      </c>
      <c r="J48" s="21">
        <f>SUM(J34:J47)</f>
        <v>0</v>
      </c>
      <c r="K48" s="6"/>
      <c r="L48" s="7"/>
      <c r="M48" s="7"/>
      <c r="N48" s="7"/>
      <c r="O48" s="8"/>
      <c r="P48" s="9"/>
      <c r="Q48" s="10"/>
    </row>
    <row r="49" spans="1:17" x14ac:dyDescent="0.7">
      <c r="A49" s="11"/>
      <c r="B49" s="24"/>
      <c r="C49" s="11"/>
      <c r="D49" s="11"/>
      <c r="E49" s="18">
        <v>2.9</v>
      </c>
      <c r="F49" s="22">
        <f>F48*E49/100</f>
        <v>24287.79</v>
      </c>
      <c r="G49" s="23"/>
      <c r="H49" s="129"/>
      <c r="I49" s="21" t="s">
        <v>25</v>
      </c>
      <c r="J49" s="21">
        <f>F49-J48</f>
        <v>24287.79</v>
      </c>
      <c r="K49" s="6"/>
      <c r="L49" s="7"/>
      <c r="M49" s="43"/>
      <c r="N49" s="7"/>
      <c r="O49" s="8"/>
      <c r="P49" s="9"/>
      <c r="Q49" s="10"/>
    </row>
    <row r="50" spans="1:17" x14ac:dyDescent="0.7">
      <c r="A50" s="11"/>
      <c r="B50" s="24"/>
      <c r="C50" s="11"/>
      <c r="D50" s="11"/>
      <c r="E50" s="11"/>
      <c r="F50" s="23"/>
      <c r="G50" s="23"/>
      <c r="H50" s="129"/>
      <c r="I50" s="34"/>
      <c r="J50" s="33"/>
      <c r="K50" s="6"/>
      <c r="L50" s="7"/>
      <c r="M50" s="43"/>
      <c r="N50" s="7"/>
      <c r="O50" s="8"/>
      <c r="P50" s="9"/>
      <c r="Q50" s="10"/>
    </row>
    <row r="51" spans="1:17" x14ac:dyDescent="0.7">
      <c r="A51" s="11"/>
      <c r="B51" s="24" t="s">
        <v>234</v>
      </c>
      <c r="C51" s="11"/>
      <c r="D51" s="11"/>
      <c r="E51" s="11"/>
      <c r="F51" s="23"/>
      <c r="G51" s="23"/>
      <c r="H51" s="129"/>
      <c r="I51" s="34"/>
      <c r="J51" s="33"/>
      <c r="K51" s="6"/>
      <c r="L51" s="7"/>
      <c r="M51" s="43"/>
      <c r="N51" s="7"/>
      <c r="O51" s="8"/>
      <c r="P51" s="9"/>
      <c r="Q51" s="10"/>
    </row>
    <row r="52" spans="1:17" x14ac:dyDescent="0.7">
      <c r="A52" s="38">
        <v>1</v>
      </c>
      <c r="B52" s="39" t="s">
        <v>66</v>
      </c>
      <c r="C52" s="39" t="s">
        <v>20</v>
      </c>
      <c r="D52" s="40" t="s">
        <v>34</v>
      </c>
      <c r="E52" s="41">
        <v>147001</v>
      </c>
      <c r="F52" s="42">
        <v>45280</v>
      </c>
      <c r="G52" s="42">
        <v>36470</v>
      </c>
      <c r="H52" s="130"/>
      <c r="I52" s="34">
        <f t="shared" ref="I52:I127" si="5">G52*H52/100</f>
        <v>0</v>
      </c>
      <c r="J52" s="33">
        <f t="shared" si="4"/>
        <v>0</v>
      </c>
      <c r="K52" s="35">
        <v>70</v>
      </c>
      <c r="L52" s="36">
        <v>27.6</v>
      </c>
      <c r="M52" s="36">
        <f>K52+L52</f>
        <v>97.6</v>
      </c>
      <c r="N52" s="36">
        <f t="shared" ref="N52:N60" si="6">K52+L52</f>
        <v>97.6</v>
      </c>
      <c r="O52" s="13" t="s">
        <v>181</v>
      </c>
      <c r="P52" s="9"/>
      <c r="Q52" s="10">
        <v>58390</v>
      </c>
    </row>
    <row r="53" spans="1:17" x14ac:dyDescent="0.7">
      <c r="A53" s="38">
        <v>2</v>
      </c>
      <c r="B53" s="39" t="s">
        <v>68</v>
      </c>
      <c r="C53" s="44" t="s">
        <v>20</v>
      </c>
      <c r="D53" s="40" t="s">
        <v>34</v>
      </c>
      <c r="E53" s="45">
        <v>33952</v>
      </c>
      <c r="F53" s="46">
        <v>36480</v>
      </c>
      <c r="G53" s="46">
        <v>36470</v>
      </c>
      <c r="H53" s="130"/>
      <c r="I53" s="34">
        <f t="shared" si="5"/>
        <v>0</v>
      </c>
      <c r="J53" s="33">
        <f t="shared" si="4"/>
        <v>0</v>
      </c>
      <c r="K53" s="35">
        <v>70</v>
      </c>
      <c r="L53" s="36">
        <v>26.4</v>
      </c>
      <c r="M53" s="36">
        <f>K53+L53</f>
        <v>96.4</v>
      </c>
      <c r="N53" s="36">
        <f t="shared" si="6"/>
        <v>96.4</v>
      </c>
      <c r="O53" s="13" t="s">
        <v>181</v>
      </c>
      <c r="P53" s="47"/>
      <c r="Q53" s="10">
        <v>58390</v>
      </c>
    </row>
    <row r="54" spans="1:17" x14ac:dyDescent="0.7">
      <c r="A54" s="38">
        <v>3</v>
      </c>
      <c r="B54" s="50" t="s">
        <v>233</v>
      </c>
      <c r="C54" s="50" t="s">
        <v>62</v>
      </c>
      <c r="D54" s="51" t="s">
        <v>36</v>
      </c>
      <c r="E54" s="51">
        <v>210798</v>
      </c>
      <c r="F54" s="52">
        <v>17180</v>
      </c>
      <c r="G54" s="52">
        <v>17980</v>
      </c>
      <c r="H54" s="132"/>
      <c r="I54" s="34">
        <f t="shared" ref="I54" si="7">G54*H54/100</f>
        <v>0</v>
      </c>
      <c r="J54" s="33">
        <f t="shared" ref="J54" si="8">CEILING(I54,10)</f>
        <v>0</v>
      </c>
      <c r="K54" s="53">
        <v>66.92</v>
      </c>
      <c r="L54" s="54">
        <v>28.7</v>
      </c>
      <c r="M54" s="36">
        <f>K54+L54</f>
        <v>95.62</v>
      </c>
      <c r="N54" s="54"/>
      <c r="O54" s="13" t="s">
        <v>181</v>
      </c>
      <c r="P54" s="50"/>
      <c r="Q54" s="10">
        <v>43600</v>
      </c>
    </row>
    <row r="55" spans="1:17" x14ac:dyDescent="0.7">
      <c r="A55" s="38">
        <v>4</v>
      </c>
      <c r="B55" s="49" t="s">
        <v>78</v>
      </c>
      <c r="C55" s="44" t="s">
        <v>20</v>
      </c>
      <c r="D55" s="40" t="s">
        <v>36</v>
      </c>
      <c r="E55" s="41">
        <v>248694</v>
      </c>
      <c r="F55" s="42">
        <v>16030</v>
      </c>
      <c r="G55" s="42">
        <v>17980</v>
      </c>
      <c r="H55" s="130"/>
      <c r="I55" s="34">
        <f>G55*H55/100</f>
        <v>0</v>
      </c>
      <c r="J55" s="33">
        <f>CEILING(I55,10)</f>
        <v>0</v>
      </c>
      <c r="K55" s="35">
        <v>67.2</v>
      </c>
      <c r="L55" s="36">
        <v>27</v>
      </c>
      <c r="M55" s="36">
        <f>K55+L55</f>
        <v>94.2</v>
      </c>
      <c r="N55" s="36">
        <f>K55+L55</f>
        <v>94.2</v>
      </c>
      <c r="O55" s="13" t="s">
        <v>181</v>
      </c>
      <c r="P55" s="47"/>
      <c r="Q55" s="10">
        <v>43600</v>
      </c>
    </row>
    <row r="56" spans="1:17" x14ac:dyDescent="0.7">
      <c r="A56" s="38">
        <v>5</v>
      </c>
      <c r="B56" s="39" t="s">
        <v>74</v>
      </c>
      <c r="C56" s="44" t="s">
        <v>75</v>
      </c>
      <c r="D56" s="40" t="s">
        <v>76</v>
      </c>
      <c r="E56" s="45">
        <v>109855</v>
      </c>
      <c r="F56" s="46">
        <v>18810</v>
      </c>
      <c r="G56" s="135">
        <v>18110</v>
      </c>
      <c r="H56" s="131"/>
      <c r="I56" s="34">
        <f>G56*H56/100</f>
        <v>0</v>
      </c>
      <c r="J56" s="33">
        <f>CEILING(I56,10)</f>
        <v>0</v>
      </c>
      <c r="K56" s="35">
        <v>66.5</v>
      </c>
      <c r="L56" s="36">
        <v>26.8</v>
      </c>
      <c r="M56" s="36">
        <f>K56+L56</f>
        <v>93.3</v>
      </c>
      <c r="N56" s="36">
        <f>K56+L56</f>
        <v>93.3</v>
      </c>
      <c r="O56" s="13" t="s">
        <v>181</v>
      </c>
      <c r="P56" s="47"/>
      <c r="Q56" s="10">
        <v>38750</v>
      </c>
    </row>
    <row r="57" spans="1:17" x14ac:dyDescent="0.7">
      <c r="A57" s="38">
        <v>6</v>
      </c>
      <c r="B57" s="39" t="s">
        <v>69</v>
      </c>
      <c r="C57" s="44" t="s">
        <v>20</v>
      </c>
      <c r="D57" s="40" t="s">
        <v>36</v>
      </c>
      <c r="E57" s="45">
        <v>235156</v>
      </c>
      <c r="F57" s="46">
        <v>19690</v>
      </c>
      <c r="G57" s="46">
        <v>17980</v>
      </c>
      <c r="H57" s="130"/>
      <c r="I57" s="34">
        <f t="shared" si="5"/>
        <v>0</v>
      </c>
      <c r="J57" s="33">
        <f t="shared" si="4"/>
        <v>0</v>
      </c>
      <c r="K57" s="35">
        <v>64.400000000000006</v>
      </c>
      <c r="L57" s="36">
        <v>27.82</v>
      </c>
      <c r="M57" s="36">
        <f t="shared" ref="M57:M60" si="9">K57+L57</f>
        <v>92.22</v>
      </c>
      <c r="N57" s="36">
        <f t="shared" si="6"/>
        <v>92.22</v>
      </c>
      <c r="O57" s="13" t="s">
        <v>77</v>
      </c>
      <c r="P57" s="136" t="s">
        <v>263</v>
      </c>
      <c r="Q57" s="10">
        <v>43600</v>
      </c>
    </row>
    <row r="58" spans="1:17" x14ac:dyDescent="0.7">
      <c r="A58" s="38">
        <v>7</v>
      </c>
      <c r="B58" s="39" t="s">
        <v>73</v>
      </c>
      <c r="C58" s="44" t="s">
        <v>20</v>
      </c>
      <c r="D58" s="40" t="s">
        <v>34</v>
      </c>
      <c r="E58" s="45">
        <v>6319</v>
      </c>
      <c r="F58" s="46">
        <v>28730</v>
      </c>
      <c r="G58" s="46">
        <v>24410</v>
      </c>
      <c r="H58" s="130"/>
      <c r="I58" s="34">
        <f>G58*H58/100</f>
        <v>0</v>
      </c>
      <c r="J58" s="33">
        <f>CEILING(I58,10)</f>
        <v>0</v>
      </c>
      <c r="K58" s="35">
        <v>64.400000000000006</v>
      </c>
      <c r="L58" s="36">
        <v>27</v>
      </c>
      <c r="M58" s="36">
        <f>K58+L58</f>
        <v>91.4</v>
      </c>
      <c r="N58" s="36">
        <f>K58+L58</f>
        <v>91.4</v>
      </c>
      <c r="O58" s="13" t="s">
        <v>77</v>
      </c>
      <c r="P58" s="136" t="s">
        <v>263</v>
      </c>
      <c r="Q58" s="10">
        <v>58390</v>
      </c>
    </row>
    <row r="59" spans="1:17" x14ac:dyDescent="0.7">
      <c r="A59" s="38">
        <v>8</v>
      </c>
      <c r="B59" s="39" t="s">
        <v>70</v>
      </c>
      <c r="C59" s="44" t="s">
        <v>71</v>
      </c>
      <c r="D59" s="40" t="s">
        <v>72</v>
      </c>
      <c r="E59" s="45">
        <v>33253</v>
      </c>
      <c r="F59" s="46">
        <v>33670</v>
      </c>
      <c r="G59" s="46">
        <v>31610</v>
      </c>
      <c r="H59" s="130"/>
      <c r="I59" s="34">
        <f t="shared" si="5"/>
        <v>0</v>
      </c>
      <c r="J59" s="33">
        <f t="shared" si="4"/>
        <v>0</v>
      </c>
      <c r="K59" s="35">
        <v>63</v>
      </c>
      <c r="L59" s="36">
        <v>26.4</v>
      </c>
      <c r="M59" s="36">
        <f t="shared" si="9"/>
        <v>89.4</v>
      </c>
      <c r="N59" s="36">
        <f t="shared" si="6"/>
        <v>89.4</v>
      </c>
      <c r="O59" s="13" t="s">
        <v>77</v>
      </c>
      <c r="P59" s="48"/>
      <c r="Q59" s="10">
        <v>54820</v>
      </c>
    </row>
    <row r="60" spans="1:17" x14ac:dyDescent="0.7">
      <c r="A60" s="38">
        <v>9</v>
      </c>
      <c r="B60" s="50" t="s">
        <v>79</v>
      </c>
      <c r="C60" s="50" t="s">
        <v>20</v>
      </c>
      <c r="D60" s="51" t="s">
        <v>34</v>
      </c>
      <c r="E60" s="51">
        <v>33296</v>
      </c>
      <c r="F60" s="52">
        <v>54590</v>
      </c>
      <c r="G60" s="52">
        <v>36470</v>
      </c>
      <c r="H60" s="132"/>
      <c r="I60" s="34">
        <f t="shared" si="5"/>
        <v>0</v>
      </c>
      <c r="J60" s="33">
        <f t="shared" si="4"/>
        <v>0</v>
      </c>
      <c r="K60" s="53">
        <v>58.8</v>
      </c>
      <c r="L60" s="54">
        <v>28.33</v>
      </c>
      <c r="M60" s="36">
        <f t="shared" si="9"/>
        <v>87.13</v>
      </c>
      <c r="N60" s="54">
        <f t="shared" si="6"/>
        <v>87.13</v>
      </c>
      <c r="O60" s="13" t="s">
        <v>77</v>
      </c>
      <c r="P60" s="50"/>
      <c r="Q60" s="10">
        <v>58390</v>
      </c>
    </row>
    <row r="61" spans="1:17" x14ac:dyDescent="0.7">
      <c r="A61" s="38"/>
      <c r="B61" s="50"/>
      <c r="C61" s="50"/>
      <c r="D61" s="51"/>
      <c r="E61" s="56" t="s">
        <v>24</v>
      </c>
      <c r="F61" s="57">
        <f>SUM(F52:F60)</f>
        <v>270460</v>
      </c>
      <c r="G61" s="52"/>
      <c r="H61" s="132"/>
      <c r="I61" s="21" t="s">
        <v>10</v>
      </c>
      <c r="J61" s="58">
        <f>SUM(J52:J60)</f>
        <v>0</v>
      </c>
      <c r="K61" s="53"/>
      <c r="L61" s="54"/>
      <c r="M61" s="55"/>
      <c r="N61" s="54"/>
      <c r="O61" s="51"/>
      <c r="P61" s="50"/>
      <c r="Q61" s="10"/>
    </row>
    <row r="62" spans="1:17" x14ac:dyDescent="0.7">
      <c r="A62" s="38"/>
      <c r="B62" s="50"/>
      <c r="C62" s="50"/>
      <c r="D62" s="51"/>
      <c r="E62" s="56">
        <v>2.9</v>
      </c>
      <c r="F62" s="59">
        <f>F61*E62/100</f>
        <v>7843.34</v>
      </c>
      <c r="G62" s="52"/>
      <c r="H62" s="132"/>
      <c r="I62" s="21" t="s">
        <v>25</v>
      </c>
      <c r="J62" s="21">
        <f>F62-J61</f>
        <v>7843.34</v>
      </c>
      <c r="K62" s="53"/>
      <c r="L62" s="54"/>
      <c r="M62" s="55"/>
      <c r="N62" s="54"/>
      <c r="O62" s="51"/>
      <c r="P62" s="50"/>
      <c r="Q62" s="10"/>
    </row>
    <row r="63" spans="1:17" x14ac:dyDescent="0.7">
      <c r="A63" s="60"/>
      <c r="B63" s="60"/>
      <c r="C63" s="60"/>
      <c r="D63" s="60"/>
      <c r="E63" s="60"/>
      <c r="F63" s="61"/>
      <c r="G63" s="61"/>
      <c r="H63" s="133"/>
      <c r="I63" s="34"/>
      <c r="J63" s="33"/>
      <c r="K63" s="60"/>
      <c r="L63" s="60"/>
      <c r="M63" s="62"/>
      <c r="N63" s="60"/>
      <c r="O63" s="60"/>
      <c r="P63" s="60"/>
      <c r="Q63" s="10"/>
    </row>
    <row r="64" spans="1:17" x14ac:dyDescent="0.7">
      <c r="A64" s="60"/>
      <c r="B64" s="63" t="s">
        <v>80</v>
      </c>
      <c r="C64" s="60"/>
      <c r="D64" s="60"/>
      <c r="E64" s="60"/>
      <c r="F64" s="61"/>
      <c r="G64" s="61"/>
      <c r="H64" s="133"/>
      <c r="I64" s="34"/>
      <c r="J64" s="33"/>
      <c r="K64" s="60"/>
      <c r="L64" s="60"/>
      <c r="M64" s="62"/>
      <c r="N64" s="60"/>
      <c r="O64" s="60"/>
      <c r="P64" s="60"/>
      <c r="Q64" s="10"/>
    </row>
    <row r="65" spans="1:17" x14ac:dyDescent="0.7">
      <c r="A65" s="64">
        <v>1</v>
      </c>
      <c r="B65" s="60" t="s">
        <v>81</v>
      </c>
      <c r="C65" s="65" t="s">
        <v>82</v>
      </c>
      <c r="D65" s="64" t="s">
        <v>72</v>
      </c>
      <c r="E65" s="64">
        <v>33252</v>
      </c>
      <c r="F65" s="10">
        <v>39470</v>
      </c>
      <c r="G65" s="10">
        <v>31610</v>
      </c>
      <c r="H65" s="134"/>
      <c r="I65" s="34">
        <f t="shared" si="5"/>
        <v>0</v>
      </c>
      <c r="J65" s="33">
        <f t="shared" si="4"/>
        <v>0</v>
      </c>
      <c r="K65" s="66"/>
      <c r="L65" s="66"/>
      <c r="M65" s="55">
        <v>95.53</v>
      </c>
      <c r="N65" s="66">
        <f t="shared" ref="N65:N74" si="10">K65+L65</f>
        <v>0</v>
      </c>
      <c r="O65" s="13"/>
      <c r="P65" s="60"/>
      <c r="Q65" s="10">
        <v>54820</v>
      </c>
    </row>
    <row r="66" spans="1:17" x14ac:dyDescent="0.7">
      <c r="A66" s="64">
        <v>2</v>
      </c>
      <c r="B66" s="60" t="s">
        <v>83</v>
      </c>
      <c r="C66" s="60" t="s">
        <v>84</v>
      </c>
      <c r="D66" s="64" t="s">
        <v>34</v>
      </c>
      <c r="E66" s="64">
        <v>33249</v>
      </c>
      <c r="F66" s="10">
        <v>43000</v>
      </c>
      <c r="G66" s="10">
        <v>36470</v>
      </c>
      <c r="H66" s="134"/>
      <c r="I66" s="34">
        <f t="shared" si="5"/>
        <v>0</v>
      </c>
      <c r="J66" s="33">
        <f t="shared" si="4"/>
        <v>0</v>
      </c>
      <c r="K66" s="66"/>
      <c r="L66" s="66"/>
      <c r="M66" s="55">
        <v>95</v>
      </c>
      <c r="N66" s="66">
        <f t="shared" si="10"/>
        <v>0</v>
      </c>
      <c r="O66" s="13"/>
      <c r="P66" s="60"/>
      <c r="Q66" s="10">
        <v>58390</v>
      </c>
    </row>
    <row r="67" spans="1:17" x14ac:dyDescent="0.7">
      <c r="A67" s="64">
        <v>3</v>
      </c>
      <c r="B67" s="60" t="s">
        <v>85</v>
      </c>
      <c r="C67" s="60" t="s">
        <v>86</v>
      </c>
      <c r="D67" s="64" t="s">
        <v>72</v>
      </c>
      <c r="E67" s="64">
        <v>33245</v>
      </c>
      <c r="F67" s="10">
        <v>43260</v>
      </c>
      <c r="G67" s="10">
        <v>31610</v>
      </c>
      <c r="H67" s="134"/>
      <c r="I67" s="34">
        <f t="shared" si="5"/>
        <v>0</v>
      </c>
      <c r="J67" s="33">
        <f t="shared" si="4"/>
        <v>0</v>
      </c>
      <c r="K67" s="66"/>
      <c r="L67" s="66"/>
      <c r="M67" s="55">
        <v>94.85</v>
      </c>
      <c r="N67" s="66">
        <f t="shared" si="10"/>
        <v>0</v>
      </c>
      <c r="O67" s="13"/>
      <c r="P67" s="60"/>
      <c r="Q67" s="10">
        <v>54820</v>
      </c>
    </row>
    <row r="68" spans="1:17" x14ac:dyDescent="0.7">
      <c r="A68" s="64">
        <v>4</v>
      </c>
      <c r="B68" s="60" t="s">
        <v>87</v>
      </c>
      <c r="C68" s="60" t="s">
        <v>86</v>
      </c>
      <c r="D68" s="64" t="s">
        <v>72</v>
      </c>
      <c r="E68" s="64">
        <v>33248</v>
      </c>
      <c r="F68" s="10">
        <v>22180</v>
      </c>
      <c r="G68" s="10">
        <v>18480</v>
      </c>
      <c r="H68" s="134"/>
      <c r="I68" s="34">
        <f t="shared" si="5"/>
        <v>0</v>
      </c>
      <c r="J68" s="33">
        <f t="shared" si="4"/>
        <v>0</v>
      </c>
      <c r="K68" s="66"/>
      <c r="L68" s="66"/>
      <c r="M68" s="55">
        <v>93.7</v>
      </c>
      <c r="N68" s="66">
        <f t="shared" si="10"/>
        <v>0</v>
      </c>
      <c r="O68" s="13"/>
      <c r="P68" s="60"/>
      <c r="Q68" s="10">
        <v>54820</v>
      </c>
    </row>
    <row r="69" spans="1:17" x14ac:dyDescent="0.7">
      <c r="A69" s="64">
        <v>5</v>
      </c>
      <c r="B69" s="60" t="s">
        <v>88</v>
      </c>
      <c r="C69" s="65" t="s">
        <v>82</v>
      </c>
      <c r="D69" s="64" t="s">
        <v>72</v>
      </c>
      <c r="E69" s="64">
        <v>33243</v>
      </c>
      <c r="F69" s="10">
        <v>39540</v>
      </c>
      <c r="G69" s="10">
        <v>31610</v>
      </c>
      <c r="H69" s="134"/>
      <c r="I69" s="34">
        <f t="shared" si="5"/>
        <v>0</v>
      </c>
      <c r="J69" s="33">
        <f t="shared" si="4"/>
        <v>0</v>
      </c>
      <c r="K69" s="66"/>
      <c r="L69" s="66"/>
      <c r="M69" s="55">
        <v>92.94</v>
      </c>
      <c r="N69" s="66">
        <f t="shared" si="10"/>
        <v>0</v>
      </c>
      <c r="O69" s="13"/>
      <c r="P69" s="5"/>
      <c r="Q69" s="10">
        <v>54820</v>
      </c>
    </row>
    <row r="70" spans="1:17" x14ac:dyDescent="0.7">
      <c r="A70" s="64">
        <v>6</v>
      </c>
      <c r="B70" s="60" t="s">
        <v>89</v>
      </c>
      <c r="C70" s="60" t="s">
        <v>90</v>
      </c>
      <c r="D70" s="64" t="s">
        <v>76</v>
      </c>
      <c r="E70" s="64">
        <v>33242</v>
      </c>
      <c r="F70" s="10">
        <v>14510</v>
      </c>
      <c r="G70" s="10">
        <v>12310</v>
      </c>
      <c r="H70" s="134"/>
      <c r="I70" s="34">
        <f t="shared" si="5"/>
        <v>0</v>
      </c>
      <c r="J70" s="33">
        <f t="shared" si="4"/>
        <v>0</v>
      </c>
      <c r="K70" s="66"/>
      <c r="L70" s="66"/>
      <c r="M70" s="55">
        <v>92.34</v>
      </c>
      <c r="N70" s="66">
        <f>K70+L70</f>
        <v>0</v>
      </c>
      <c r="O70" s="13"/>
      <c r="P70" s="60"/>
      <c r="Q70" s="10">
        <v>38750</v>
      </c>
    </row>
    <row r="71" spans="1:17" x14ac:dyDescent="0.7">
      <c r="A71" s="64">
        <v>7</v>
      </c>
      <c r="B71" s="60" t="s">
        <v>91</v>
      </c>
      <c r="C71" s="60" t="s">
        <v>92</v>
      </c>
      <c r="D71" s="64" t="s">
        <v>72</v>
      </c>
      <c r="E71" s="64">
        <v>103515</v>
      </c>
      <c r="F71" s="10">
        <v>22800</v>
      </c>
      <c r="G71" s="10">
        <v>18480</v>
      </c>
      <c r="H71" s="134"/>
      <c r="I71" s="34">
        <f t="shared" si="5"/>
        <v>0</v>
      </c>
      <c r="J71" s="33">
        <f t="shared" si="4"/>
        <v>0</v>
      </c>
      <c r="K71" s="66"/>
      <c r="L71" s="66"/>
      <c r="M71" s="55">
        <v>88.26</v>
      </c>
      <c r="N71" s="66">
        <f t="shared" si="10"/>
        <v>0</v>
      </c>
      <c r="O71" s="64"/>
      <c r="P71" s="64"/>
      <c r="Q71" s="10">
        <v>54820</v>
      </c>
    </row>
    <row r="72" spans="1:17" x14ac:dyDescent="0.7">
      <c r="A72" s="64">
        <v>8</v>
      </c>
      <c r="B72" s="60" t="s">
        <v>93</v>
      </c>
      <c r="C72" s="60" t="s">
        <v>90</v>
      </c>
      <c r="D72" s="64" t="s">
        <v>72</v>
      </c>
      <c r="E72" s="64">
        <v>33251</v>
      </c>
      <c r="F72" s="10">
        <v>48180</v>
      </c>
      <c r="G72" s="10">
        <v>31610</v>
      </c>
      <c r="H72" s="134"/>
      <c r="I72" s="34">
        <f t="shared" si="5"/>
        <v>0</v>
      </c>
      <c r="J72" s="33">
        <f t="shared" si="4"/>
        <v>0</v>
      </c>
      <c r="K72" s="66"/>
      <c r="L72" s="66"/>
      <c r="M72" s="55">
        <v>86.75</v>
      </c>
      <c r="N72" s="66">
        <f t="shared" si="10"/>
        <v>0</v>
      </c>
      <c r="O72" s="64"/>
      <c r="P72" s="60"/>
      <c r="Q72" s="10">
        <v>54820</v>
      </c>
    </row>
    <row r="73" spans="1:17" x14ac:dyDescent="0.7">
      <c r="A73" s="64">
        <v>9</v>
      </c>
      <c r="B73" s="60" t="s">
        <v>94</v>
      </c>
      <c r="C73" s="65" t="s">
        <v>82</v>
      </c>
      <c r="D73" s="64" t="s">
        <v>76</v>
      </c>
      <c r="E73" s="64">
        <v>33244</v>
      </c>
      <c r="F73" s="10">
        <v>15480</v>
      </c>
      <c r="G73" s="10">
        <v>18110</v>
      </c>
      <c r="H73" s="134"/>
      <c r="I73" s="34">
        <f>G73*H73/100</f>
        <v>0</v>
      </c>
      <c r="J73" s="33">
        <f t="shared" si="4"/>
        <v>0</v>
      </c>
      <c r="K73" s="66"/>
      <c r="L73" s="66"/>
      <c r="M73" s="55">
        <v>79.760000000000005</v>
      </c>
      <c r="N73" s="66">
        <f t="shared" si="10"/>
        <v>0</v>
      </c>
      <c r="O73" s="64"/>
      <c r="P73" s="60"/>
      <c r="Q73" s="10">
        <v>38750</v>
      </c>
    </row>
    <row r="74" spans="1:17" x14ac:dyDescent="0.7">
      <c r="A74" s="64">
        <v>10</v>
      </c>
      <c r="B74" s="60" t="s">
        <v>96</v>
      </c>
      <c r="C74" s="65" t="s">
        <v>82</v>
      </c>
      <c r="D74" s="64" t="s">
        <v>72</v>
      </c>
      <c r="E74" s="64">
        <v>33241</v>
      </c>
      <c r="F74" s="10">
        <v>32390</v>
      </c>
      <c r="G74" s="10">
        <v>31610</v>
      </c>
      <c r="H74" s="134"/>
      <c r="I74" s="34">
        <f t="shared" si="5"/>
        <v>0</v>
      </c>
      <c r="J74" s="33">
        <f t="shared" si="4"/>
        <v>0</v>
      </c>
      <c r="K74" s="66"/>
      <c r="L74" s="66"/>
      <c r="M74" s="55">
        <v>79.55</v>
      </c>
      <c r="N74" s="66">
        <f t="shared" si="10"/>
        <v>0</v>
      </c>
      <c r="O74" s="64"/>
      <c r="P74" s="60"/>
      <c r="Q74" s="10">
        <v>54820</v>
      </c>
    </row>
    <row r="75" spans="1:17" x14ac:dyDescent="0.7">
      <c r="A75" s="64"/>
      <c r="B75" s="60"/>
      <c r="C75" s="65"/>
      <c r="D75" s="64"/>
      <c r="E75" s="67" t="s">
        <v>24</v>
      </c>
      <c r="F75" s="68">
        <f>SUM(F65:F74)</f>
        <v>320810</v>
      </c>
      <c r="G75" s="10"/>
      <c r="H75" s="134"/>
      <c r="I75" s="21" t="s">
        <v>10</v>
      </c>
      <c r="J75" s="58">
        <f>SUM(J65:J74)</f>
        <v>0</v>
      </c>
      <c r="K75" s="66"/>
      <c r="L75" s="66"/>
      <c r="M75" s="55"/>
      <c r="N75" s="66"/>
      <c r="O75" s="64"/>
      <c r="P75" s="60"/>
      <c r="Q75" s="10"/>
    </row>
    <row r="76" spans="1:17" x14ac:dyDescent="0.7">
      <c r="A76" s="64"/>
      <c r="B76" s="60"/>
      <c r="C76" s="65"/>
      <c r="D76" s="64"/>
      <c r="E76" s="67">
        <v>2.9</v>
      </c>
      <c r="F76" s="69">
        <f>F75*E76/100</f>
        <v>9303.49</v>
      </c>
      <c r="G76" s="10"/>
      <c r="H76" s="134"/>
      <c r="I76" s="21" t="s">
        <v>25</v>
      </c>
      <c r="J76" s="21">
        <f>F76-J75</f>
        <v>9303.49</v>
      </c>
      <c r="K76" s="66"/>
      <c r="L76" s="66"/>
      <c r="M76" s="55"/>
      <c r="N76" s="66"/>
      <c r="O76" s="64"/>
      <c r="P76" s="60"/>
      <c r="Q76" s="10"/>
    </row>
    <row r="77" spans="1:17" x14ac:dyDescent="0.7">
      <c r="A77" s="60"/>
      <c r="B77" s="60"/>
      <c r="C77" s="60"/>
      <c r="D77" s="64"/>
      <c r="E77" s="64"/>
      <c r="F77" s="10"/>
      <c r="G77" s="10"/>
      <c r="H77" s="134"/>
      <c r="I77" s="34"/>
      <c r="J77" s="33"/>
      <c r="K77" s="66"/>
      <c r="L77" s="66"/>
      <c r="M77" s="55"/>
      <c r="N77" s="66"/>
      <c r="O77" s="64"/>
      <c r="P77" s="60"/>
      <c r="Q77" s="10"/>
    </row>
    <row r="78" spans="1:17" x14ac:dyDescent="0.7">
      <c r="A78" s="60"/>
      <c r="B78" s="63" t="s">
        <v>235</v>
      </c>
      <c r="C78" s="60"/>
      <c r="D78" s="64"/>
      <c r="E78" s="64"/>
      <c r="F78" s="10"/>
      <c r="G78" s="10"/>
      <c r="H78" s="134"/>
      <c r="I78" s="34"/>
      <c r="J78" s="33"/>
      <c r="K78" s="66"/>
      <c r="L78" s="66"/>
      <c r="M78" s="55"/>
      <c r="N78" s="66"/>
      <c r="O78" s="64"/>
      <c r="P78" s="60"/>
      <c r="Q78" s="10"/>
    </row>
    <row r="79" spans="1:17" x14ac:dyDescent="0.7">
      <c r="A79" s="64">
        <v>1</v>
      </c>
      <c r="B79" s="60" t="s">
        <v>97</v>
      </c>
      <c r="C79" s="60" t="s">
        <v>20</v>
      </c>
      <c r="D79" s="64" t="s">
        <v>36</v>
      </c>
      <c r="E79" s="64">
        <v>58489</v>
      </c>
      <c r="F79" s="10">
        <v>21990</v>
      </c>
      <c r="G79" s="10">
        <v>23930</v>
      </c>
      <c r="H79" s="134"/>
      <c r="I79" s="34">
        <f>G79*H79/100</f>
        <v>0</v>
      </c>
      <c r="J79" s="33">
        <f t="shared" si="4"/>
        <v>0</v>
      </c>
      <c r="K79" s="66"/>
      <c r="L79" s="66"/>
      <c r="M79" s="55">
        <v>92.74</v>
      </c>
      <c r="N79" s="66">
        <f>K79+L79</f>
        <v>0</v>
      </c>
      <c r="O79" s="64"/>
      <c r="P79" s="60"/>
      <c r="Q79" s="10">
        <v>43600</v>
      </c>
    </row>
    <row r="80" spans="1:17" x14ac:dyDescent="0.7">
      <c r="A80" s="64">
        <v>2</v>
      </c>
      <c r="B80" s="60" t="s">
        <v>98</v>
      </c>
      <c r="C80" s="60" t="s">
        <v>20</v>
      </c>
      <c r="D80" s="64" t="s">
        <v>36</v>
      </c>
      <c r="E80" s="64">
        <v>235211</v>
      </c>
      <c r="F80" s="10">
        <v>19320</v>
      </c>
      <c r="G80" s="10">
        <v>17980</v>
      </c>
      <c r="H80" s="134"/>
      <c r="I80" s="34">
        <f t="shared" si="5"/>
        <v>0</v>
      </c>
      <c r="J80" s="33">
        <f t="shared" si="4"/>
        <v>0</v>
      </c>
      <c r="K80" s="66"/>
      <c r="L80" s="66"/>
      <c r="M80" s="55">
        <v>92.1</v>
      </c>
      <c r="N80" s="66">
        <f>K80+L80</f>
        <v>0</v>
      </c>
      <c r="O80" s="64"/>
      <c r="P80" s="64"/>
      <c r="Q80" s="10">
        <v>43600</v>
      </c>
    </row>
    <row r="81" spans="1:17" x14ac:dyDescent="0.7">
      <c r="A81" s="64"/>
      <c r="B81" s="60"/>
      <c r="C81" s="60"/>
      <c r="D81" s="64"/>
      <c r="E81" s="67" t="s">
        <v>24</v>
      </c>
      <c r="F81" s="68">
        <f>SUM(F79:F80)</f>
        <v>41310</v>
      </c>
      <c r="G81" s="10"/>
      <c r="H81" s="134"/>
      <c r="I81" s="21" t="s">
        <v>10</v>
      </c>
      <c r="J81" s="58">
        <f>SUM(J79:J80)</f>
        <v>0</v>
      </c>
      <c r="K81" s="66"/>
      <c r="L81" s="66"/>
      <c r="M81" s="55"/>
      <c r="N81" s="66"/>
      <c r="O81" s="64"/>
      <c r="P81" s="60"/>
      <c r="Q81" s="10"/>
    </row>
    <row r="82" spans="1:17" x14ac:dyDescent="0.7">
      <c r="A82" s="64"/>
      <c r="B82" s="60"/>
      <c r="C82" s="60"/>
      <c r="D82" s="64"/>
      <c r="E82" s="67">
        <v>2.9</v>
      </c>
      <c r="F82" s="69">
        <f>F81*E82/100</f>
        <v>1197.99</v>
      </c>
      <c r="G82" s="10"/>
      <c r="H82" s="134"/>
      <c r="I82" s="21" t="s">
        <v>25</v>
      </c>
      <c r="J82" s="21">
        <f>F82-J81</f>
        <v>1197.99</v>
      </c>
      <c r="K82" s="66"/>
      <c r="L82" s="66"/>
      <c r="M82" s="55"/>
      <c r="N82" s="66"/>
      <c r="O82" s="64"/>
      <c r="P82" s="60"/>
      <c r="Q82" s="10"/>
    </row>
    <row r="83" spans="1:17" x14ac:dyDescent="0.7">
      <c r="A83" s="64"/>
      <c r="B83" s="60"/>
      <c r="C83" s="60"/>
      <c r="D83" s="64"/>
      <c r="E83" s="64"/>
      <c r="F83" s="10"/>
      <c r="G83" s="10"/>
      <c r="H83" s="134"/>
      <c r="I83" s="34"/>
      <c r="J83" s="33"/>
      <c r="K83" s="66"/>
      <c r="L83" s="66"/>
      <c r="M83" s="55"/>
      <c r="N83" s="66"/>
      <c r="O83" s="64"/>
      <c r="P83" s="60"/>
      <c r="Q83" s="10"/>
    </row>
    <row r="84" spans="1:17" x14ac:dyDescent="0.7">
      <c r="A84" s="60"/>
      <c r="B84" s="63" t="s">
        <v>99</v>
      </c>
      <c r="C84" s="60"/>
      <c r="D84" s="64"/>
      <c r="E84" s="64"/>
      <c r="F84" s="10"/>
      <c r="G84" s="10"/>
      <c r="H84" s="134"/>
      <c r="I84" s="34"/>
      <c r="J84" s="33"/>
      <c r="K84" s="66"/>
      <c r="L84" s="66"/>
      <c r="M84" s="55"/>
      <c r="N84" s="66"/>
      <c r="O84" s="64"/>
      <c r="P84" s="60"/>
      <c r="Q84" s="10"/>
    </row>
    <row r="85" spans="1:17" x14ac:dyDescent="0.7">
      <c r="A85" s="64">
        <v>1</v>
      </c>
      <c r="B85" s="60" t="s">
        <v>100</v>
      </c>
      <c r="C85" s="60" t="s">
        <v>20</v>
      </c>
      <c r="D85" s="64" t="s">
        <v>36</v>
      </c>
      <c r="E85" s="64">
        <v>33753</v>
      </c>
      <c r="F85" s="10">
        <v>21280</v>
      </c>
      <c r="G85" s="10">
        <v>23930</v>
      </c>
      <c r="H85" s="134"/>
      <c r="I85" s="34">
        <f t="shared" si="5"/>
        <v>0</v>
      </c>
      <c r="J85" s="33">
        <f t="shared" si="4"/>
        <v>0</v>
      </c>
      <c r="K85" s="66"/>
      <c r="L85" s="66"/>
      <c r="M85" s="55">
        <v>93.49</v>
      </c>
      <c r="N85" s="66">
        <f t="shared" ref="N85:N92" si="11">K85+L85</f>
        <v>0</v>
      </c>
      <c r="O85" s="64"/>
      <c r="P85" s="60"/>
      <c r="Q85" s="10">
        <v>43600</v>
      </c>
    </row>
    <row r="86" spans="1:17" x14ac:dyDescent="0.7">
      <c r="A86" s="64">
        <v>2</v>
      </c>
      <c r="B86" s="60" t="s">
        <v>101</v>
      </c>
      <c r="C86" s="60" t="s">
        <v>20</v>
      </c>
      <c r="D86" s="64" t="s">
        <v>36</v>
      </c>
      <c r="E86" s="64">
        <v>235181</v>
      </c>
      <c r="F86" s="10">
        <v>16070</v>
      </c>
      <c r="G86" s="10">
        <v>17980</v>
      </c>
      <c r="H86" s="134"/>
      <c r="I86" s="34">
        <f t="shared" si="5"/>
        <v>0</v>
      </c>
      <c r="J86" s="33">
        <f t="shared" si="4"/>
        <v>0</v>
      </c>
      <c r="K86" s="66"/>
      <c r="L86" s="66"/>
      <c r="M86" s="55">
        <v>93</v>
      </c>
      <c r="N86" s="66">
        <f t="shared" si="11"/>
        <v>0</v>
      </c>
      <c r="O86" s="64"/>
      <c r="P86" s="60"/>
      <c r="Q86" s="10">
        <v>43600</v>
      </c>
    </row>
    <row r="87" spans="1:17" x14ac:dyDescent="0.7">
      <c r="A87" s="64">
        <v>3</v>
      </c>
      <c r="B87" s="60" t="s">
        <v>102</v>
      </c>
      <c r="C87" s="60" t="s">
        <v>103</v>
      </c>
      <c r="D87" s="64" t="s">
        <v>104</v>
      </c>
      <c r="E87" s="64">
        <v>33290</v>
      </c>
      <c r="F87" s="10">
        <v>35040</v>
      </c>
      <c r="G87" s="10">
        <v>32250</v>
      </c>
      <c r="H87" s="134"/>
      <c r="I87" s="34">
        <f t="shared" si="5"/>
        <v>0</v>
      </c>
      <c r="J87" s="33">
        <f t="shared" si="4"/>
        <v>0</v>
      </c>
      <c r="K87" s="66"/>
      <c r="L87" s="66"/>
      <c r="M87" s="55">
        <v>92.38</v>
      </c>
      <c r="N87" s="66">
        <f t="shared" si="11"/>
        <v>0</v>
      </c>
      <c r="O87" s="64"/>
      <c r="P87" s="60"/>
      <c r="Q87" s="10">
        <v>69040</v>
      </c>
    </row>
    <row r="88" spans="1:17" x14ac:dyDescent="0.7">
      <c r="A88" s="64">
        <v>4</v>
      </c>
      <c r="B88" s="60" t="s">
        <v>105</v>
      </c>
      <c r="C88" s="60" t="s">
        <v>106</v>
      </c>
      <c r="D88" s="64" t="s">
        <v>72</v>
      </c>
      <c r="E88" s="64">
        <v>33264</v>
      </c>
      <c r="F88" s="10">
        <v>40320</v>
      </c>
      <c r="G88" s="10">
        <v>31610</v>
      </c>
      <c r="H88" s="134"/>
      <c r="I88" s="34">
        <f t="shared" si="5"/>
        <v>0</v>
      </c>
      <c r="J88" s="33">
        <f t="shared" si="4"/>
        <v>0</v>
      </c>
      <c r="K88" s="66"/>
      <c r="L88" s="66"/>
      <c r="M88" s="55">
        <v>92.3</v>
      </c>
      <c r="N88" s="66">
        <f t="shared" si="11"/>
        <v>0</v>
      </c>
      <c r="O88" s="64"/>
      <c r="P88" s="60"/>
      <c r="Q88" s="10">
        <v>54820</v>
      </c>
    </row>
    <row r="89" spans="1:17" x14ac:dyDescent="0.7">
      <c r="A89" s="64">
        <v>5</v>
      </c>
      <c r="B89" s="60" t="s">
        <v>107</v>
      </c>
      <c r="C89" s="60" t="s">
        <v>108</v>
      </c>
      <c r="D89" s="64" t="s">
        <v>72</v>
      </c>
      <c r="E89" s="64">
        <v>34020</v>
      </c>
      <c r="F89" s="10">
        <v>48880</v>
      </c>
      <c r="G89" s="10">
        <v>31610</v>
      </c>
      <c r="H89" s="134"/>
      <c r="I89" s="34">
        <f t="shared" si="5"/>
        <v>0</v>
      </c>
      <c r="J89" s="33">
        <f t="shared" si="4"/>
        <v>0</v>
      </c>
      <c r="K89" s="66"/>
      <c r="L89" s="66"/>
      <c r="M89" s="55">
        <v>92.03</v>
      </c>
      <c r="N89" s="66">
        <f t="shared" si="11"/>
        <v>0</v>
      </c>
      <c r="O89" s="64"/>
      <c r="P89" s="64"/>
      <c r="Q89" s="10">
        <v>54820</v>
      </c>
    </row>
    <row r="90" spans="1:17" x14ac:dyDescent="0.7">
      <c r="A90" s="64">
        <v>6</v>
      </c>
      <c r="B90" s="60" t="s">
        <v>109</v>
      </c>
      <c r="C90" s="60" t="s">
        <v>110</v>
      </c>
      <c r="D90" s="64" t="s">
        <v>36</v>
      </c>
      <c r="E90" s="64">
        <v>242076</v>
      </c>
      <c r="F90" s="10">
        <v>18570</v>
      </c>
      <c r="G90" s="10">
        <v>17980</v>
      </c>
      <c r="H90" s="134"/>
      <c r="I90" s="34">
        <f t="shared" si="5"/>
        <v>0</v>
      </c>
      <c r="J90" s="33">
        <f t="shared" si="4"/>
        <v>0</v>
      </c>
      <c r="K90" s="66"/>
      <c r="L90" s="66"/>
      <c r="M90" s="55">
        <v>86.27</v>
      </c>
      <c r="N90" s="66">
        <f t="shared" si="11"/>
        <v>0</v>
      </c>
      <c r="O90" s="64"/>
      <c r="P90" s="60"/>
      <c r="Q90" s="10">
        <v>43600</v>
      </c>
    </row>
    <row r="91" spans="1:17" x14ac:dyDescent="0.7">
      <c r="A91" s="64">
        <v>7</v>
      </c>
      <c r="B91" s="60" t="s">
        <v>111</v>
      </c>
      <c r="C91" s="60" t="s">
        <v>106</v>
      </c>
      <c r="D91" s="64" t="s">
        <v>76</v>
      </c>
      <c r="E91" s="64">
        <v>33265</v>
      </c>
      <c r="F91" s="10">
        <v>11900</v>
      </c>
      <c r="G91" s="10">
        <v>12310</v>
      </c>
      <c r="H91" s="134"/>
      <c r="I91" s="34">
        <f t="shared" si="5"/>
        <v>0</v>
      </c>
      <c r="J91" s="33">
        <f t="shared" si="4"/>
        <v>0</v>
      </c>
      <c r="K91" s="66"/>
      <c r="L91" s="66"/>
      <c r="M91" s="55">
        <v>85.53</v>
      </c>
      <c r="N91" s="66">
        <f t="shared" si="11"/>
        <v>0</v>
      </c>
      <c r="O91" s="64"/>
      <c r="P91" s="60"/>
      <c r="Q91" s="10">
        <v>38750</v>
      </c>
    </row>
    <row r="92" spans="1:17" x14ac:dyDescent="0.7">
      <c r="A92" s="64">
        <v>8</v>
      </c>
      <c r="B92" s="60" t="s">
        <v>112</v>
      </c>
      <c r="C92" s="60" t="s">
        <v>110</v>
      </c>
      <c r="D92" s="64" t="s">
        <v>36</v>
      </c>
      <c r="E92" s="64">
        <v>242079</v>
      </c>
      <c r="F92" s="10">
        <v>16330</v>
      </c>
      <c r="G92" s="10">
        <v>17980</v>
      </c>
      <c r="H92" s="134"/>
      <c r="I92" s="34">
        <f t="shared" si="5"/>
        <v>0</v>
      </c>
      <c r="J92" s="33">
        <f t="shared" si="4"/>
        <v>0</v>
      </c>
      <c r="K92" s="66"/>
      <c r="L92" s="66"/>
      <c r="M92" s="55">
        <v>85.4</v>
      </c>
      <c r="N92" s="66">
        <f t="shared" si="11"/>
        <v>0</v>
      </c>
      <c r="O92" s="64"/>
      <c r="P92" s="60"/>
      <c r="Q92" s="10">
        <v>43600</v>
      </c>
    </row>
    <row r="93" spans="1:17" x14ac:dyDescent="0.7">
      <c r="A93" s="64"/>
      <c r="B93" s="60"/>
      <c r="C93" s="60"/>
      <c r="D93" s="64"/>
      <c r="E93" s="67" t="s">
        <v>24</v>
      </c>
      <c r="F93" s="68">
        <f>SUM(F85:F92)</f>
        <v>208390</v>
      </c>
      <c r="G93" s="10"/>
      <c r="H93" s="134"/>
      <c r="I93" s="21" t="s">
        <v>10</v>
      </c>
      <c r="J93" s="58">
        <f>SUM(J85:J92)</f>
        <v>0</v>
      </c>
      <c r="K93" s="66"/>
      <c r="L93" s="66"/>
      <c r="M93" s="55"/>
      <c r="N93" s="66"/>
      <c r="O93" s="64"/>
      <c r="P93" s="60"/>
      <c r="Q93" s="10"/>
    </row>
    <row r="94" spans="1:17" x14ac:dyDescent="0.7">
      <c r="A94" s="64"/>
      <c r="B94" s="60"/>
      <c r="C94" s="60"/>
      <c r="D94" s="64"/>
      <c r="E94" s="67">
        <v>2.9</v>
      </c>
      <c r="F94" s="69">
        <f>F93*E94/100</f>
        <v>6043.31</v>
      </c>
      <c r="G94" s="10"/>
      <c r="H94" s="134"/>
      <c r="I94" s="21" t="s">
        <v>25</v>
      </c>
      <c r="J94" s="21">
        <f>F94-J93</f>
        <v>6043.31</v>
      </c>
      <c r="K94" s="66"/>
      <c r="L94" s="66"/>
      <c r="M94" s="55"/>
      <c r="N94" s="66"/>
      <c r="O94" s="64"/>
      <c r="P94" s="60"/>
      <c r="Q94" s="10"/>
    </row>
    <row r="95" spans="1:17" x14ac:dyDescent="0.7">
      <c r="A95" s="60"/>
      <c r="B95" s="60"/>
      <c r="C95" s="60"/>
      <c r="D95" s="64"/>
      <c r="E95" s="64"/>
      <c r="F95" s="10"/>
      <c r="G95" s="10"/>
      <c r="H95" s="134"/>
      <c r="I95" s="34"/>
      <c r="J95" s="33"/>
      <c r="K95" s="64"/>
      <c r="L95" s="64"/>
      <c r="M95" s="70"/>
      <c r="N95" s="64"/>
      <c r="O95" s="64"/>
      <c r="P95" s="60"/>
      <c r="Q95" s="10"/>
    </row>
    <row r="96" spans="1:17" ht="21.75" customHeight="1" x14ac:dyDescent="0.7">
      <c r="A96" s="60"/>
      <c r="B96" s="63" t="s">
        <v>113</v>
      </c>
      <c r="C96" s="60"/>
      <c r="D96" s="64"/>
      <c r="E96" s="64"/>
      <c r="F96" s="10"/>
      <c r="G96" s="10"/>
      <c r="H96" s="134"/>
      <c r="I96" s="34"/>
      <c r="J96" s="33"/>
      <c r="K96" s="64"/>
      <c r="L96" s="64"/>
      <c r="M96" s="70"/>
      <c r="N96" s="64"/>
      <c r="O96" s="64"/>
      <c r="P96" s="60"/>
      <c r="Q96" s="10"/>
    </row>
    <row r="97" spans="1:19" x14ac:dyDescent="0.7">
      <c r="A97" s="64">
        <v>1</v>
      </c>
      <c r="B97" s="60" t="s">
        <v>114</v>
      </c>
      <c r="C97" s="60" t="s">
        <v>103</v>
      </c>
      <c r="D97" s="64" t="s">
        <v>72</v>
      </c>
      <c r="E97" s="64">
        <v>6076</v>
      </c>
      <c r="F97" s="10">
        <v>27990</v>
      </c>
      <c r="G97" s="10">
        <v>31610</v>
      </c>
      <c r="H97" s="134"/>
      <c r="I97" s="34">
        <f t="shared" si="5"/>
        <v>0</v>
      </c>
      <c r="J97" s="33">
        <f t="shared" si="4"/>
        <v>0</v>
      </c>
      <c r="K97" s="66"/>
      <c r="L97" s="66"/>
      <c r="M97" s="55">
        <v>93.06</v>
      </c>
      <c r="N97" s="66">
        <f>K97+L97</f>
        <v>0</v>
      </c>
      <c r="O97" s="64"/>
      <c r="P97" s="60"/>
      <c r="Q97" s="10">
        <v>54820</v>
      </c>
    </row>
    <row r="98" spans="1:19" x14ac:dyDescent="0.7">
      <c r="A98" s="64">
        <v>2</v>
      </c>
      <c r="B98" s="60" t="s">
        <v>115</v>
      </c>
      <c r="C98" s="60" t="s">
        <v>103</v>
      </c>
      <c r="D98" s="64" t="s">
        <v>76</v>
      </c>
      <c r="E98" s="64">
        <v>238399</v>
      </c>
      <c r="F98" s="10">
        <v>14630</v>
      </c>
      <c r="G98" s="10">
        <v>12310</v>
      </c>
      <c r="H98" s="134"/>
      <c r="I98" s="34">
        <f t="shared" si="5"/>
        <v>0</v>
      </c>
      <c r="J98" s="33">
        <f t="shared" si="4"/>
        <v>0</v>
      </c>
      <c r="K98" s="66"/>
      <c r="L98" s="66"/>
      <c r="M98" s="55">
        <v>87</v>
      </c>
      <c r="N98" s="66">
        <f>K98+L98</f>
        <v>0</v>
      </c>
      <c r="O98" s="64"/>
      <c r="P98" s="60"/>
      <c r="Q98" s="10">
        <v>38750</v>
      </c>
    </row>
    <row r="99" spans="1:19" x14ac:dyDescent="0.7">
      <c r="A99" s="64"/>
      <c r="B99" s="60"/>
      <c r="C99" s="60"/>
      <c r="D99" s="64"/>
      <c r="E99" s="67" t="s">
        <v>24</v>
      </c>
      <c r="F99" s="68">
        <f>SUM(F97:F98)</f>
        <v>42620</v>
      </c>
      <c r="G99" s="10"/>
      <c r="H99" s="134"/>
      <c r="I99" s="21" t="s">
        <v>10</v>
      </c>
      <c r="J99" s="58">
        <f>SUM(J97:J98)</f>
        <v>0</v>
      </c>
      <c r="K99" s="66"/>
      <c r="L99" s="66"/>
      <c r="M99" s="55"/>
      <c r="N99" s="66"/>
      <c r="O99" s="64"/>
      <c r="P99" s="60"/>
      <c r="Q99" s="10"/>
    </row>
    <row r="100" spans="1:19" x14ac:dyDescent="0.7">
      <c r="A100" s="64"/>
      <c r="B100" s="60"/>
      <c r="C100" s="60"/>
      <c r="D100" s="64"/>
      <c r="E100" s="67">
        <v>2.9</v>
      </c>
      <c r="F100" s="69">
        <f>F99*E100/100</f>
        <v>1235.98</v>
      </c>
      <c r="G100" s="10"/>
      <c r="H100" s="134"/>
      <c r="I100" s="21" t="s">
        <v>25</v>
      </c>
      <c r="J100" s="21">
        <f>F100-J99</f>
        <v>1235.98</v>
      </c>
      <c r="K100" s="66"/>
      <c r="L100" s="66"/>
      <c r="M100" s="55"/>
      <c r="N100" s="66"/>
      <c r="O100" s="64"/>
      <c r="P100" s="60"/>
      <c r="Q100" s="10"/>
    </row>
    <row r="101" spans="1:19" x14ac:dyDescent="0.7">
      <c r="A101" s="64"/>
      <c r="B101" s="60"/>
      <c r="C101" s="60"/>
      <c r="D101" s="64"/>
      <c r="E101" s="64"/>
      <c r="F101" s="10"/>
      <c r="G101" s="10"/>
      <c r="H101" s="134"/>
      <c r="I101" s="34"/>
      <c r="J101" s="33"/>
      <c r="K101" s="66"/>
      <c r="L101" s="66"/>
      <c r="M101" s="55"/>
      <c r="N101" s="66"/>
      <c r="O101" s="64"/>
      <c r="P101" s="60"/>
      <c r="Q101" s="10"/>
    </row>
    <row r="102" spans="1:19" x14ac:dyDescent="0.7">
      <c r="A102" s="64"/>
      <c r="B102" s="63" t="s">
        <v>116</v>
      </c>
      <c r="C102" s="60"/>
      <c r="D102" s="64"/>
      <c r="E102" s="64"/>
      <c r="F102" s="10"/>
      <c r="G102" s="10"/>
      <c r="H102" s="134"/>
      <c r="I102" s="34"/>
      <c r="J102" s="33"/>
      <c r="K102" s="66"/>
      <c r="L102" s="66"/>
      <c r="M102" s="55"/>
      <c r="N102" s="66"/>
      <c r="O102" s="64"/>
      <c r="P102" s="60"/>
      <c r="Q102" s="10"/>
    </row>
    <row r="103" spans="1:19" x14ac:dyDescent="0.7">
      <c r="A103" s="64">
        <v>1</v>
      </c>
      <c r="B103" s="60" t="s">
        <v>117</v>
      </c>
      <c r="C103" s="60" t="s">
        <v>20</v>
      </c>
      <c r="D103" s="64" t="s">
        <v>34</v>
      </c>
      <c r="E103" s="64">
        <v>33272</v>
      </c>
      <c r="F103" s="10">
        <v>56590</v>
      </c>
      <c r="G103" s="10">
        <v>36470</v>
      </c>
      <c r="H103" s="134"/>
      <c r="I103" s="34">
        <f t="shared" si="5"/>
        <v>0</v>
      </c>
      <c r="J103" s="33">
        <f t="shared" si="4"/>
        <v>0</v>
      </c>
      <c r="K103" s="66"/>
      <c r="L103" s="66"/>
      <c r="M103" s="55">
        <v>95.05</v>
      </c>
      <c r="N103" s="66">
        <f>K103+L103</f>
        <v>0</v>
      </c>
      <c r="O103" s="64"/>
      <c r="P103" s="60"/>
      <c r="Q103" s="10">
        <v>58390</v>
      </c>
    </row>
    <row r="104" spans="1:19" x14ac:dyDescent="0.7">
      <c r="A104" s="64">
        <v>2</v>
      </c>
      <c r="B104" s="60" t="s">
        <v>118</v>
      </c>
      <c r="C104" s="60" t="s">
        <v>119</v>
      </c>
      <c r="D104" s="64" t="s">
        <v>72</v>
      </c>
      <c r="E104" s="64">
        <v>146884</v>
      </c>
      <c r="F104" s="10">
        <v>30230</v>
      </c>
      <c r="G104" s="10">
        <v>31610</v>
      </c>
      <c r="H104" s="134"/>
      <c r="I104" s="34">
        <f t="shared" si="5"/>
        <v>0</v>
      </c>
      <c r="J104" s="33">
        <f t="shared" si="4"/>
        <v>0</v>
      </c>
      <c r="K104" s="66"/>
      <c r="L104" s="66"/>
      <c r="M104" s="55">
        <v>92.16</v>
      </c>
      <c r="N104" s="66">
        <f>K104+L104</f>
        <v>0</v>
      </c>
      <c r="O104" s="64"/>
      <c r="P104" s="60"/>
      <c r="Q104" s="10">
        <v>54820</v>
      </c>
    </row>
    <row r="105" spans="1:19" x14ac:dyDescent="0.7">
      <c r="A105" s="64">
        <v>3</v>
      </c>
      <c r="B105" s="60" t="s">
        <v>236</v>
      </c>
      <c r="C105" s="60" t="s">
        <v>120</v>
      </c>
      <c r="D105" s="64" t="s">
        <v>36</v>
      </c>
      <c r="E105" s="64">
        <v>255359</v>
      </c>
      <c r="F105" s="10">
        <v>18750</v>
      </c>
      <c r="G105" s="10">
        <v>17980</v>
      </c>
      <c r="H105" s="134"/>
      <c r="I105" s="34">
        <f t="shared" si="5"/>
        <v>0</v>
      </c>
      <c r="J105" s="33">
        <f t="shared" si="4"/>
        <v>0</v>
      </c>
      <c r="K105" s="66"/>
      <c r="L105" s="54"/>
      <c r="M105" s="55">
        <v>87.8</v>
      </c>
      <c r="N105" s="54">
        <f>K105+L105</f>
        <v>0</v>
      </c>
      <c r="O105" s="64"/>
      <c r="P105" s="5"/>
      <c r="Q105" s="10">
        <v>43600</v>
      </c>
      <c r="S105" s="1" t="s">
        <v>121</v>
      </c>
    </row>
    <row r="106" spans="1:19" x14ac:dyDescent="0.7">
      <c r="A106" s="64">
        <v>4</v>
      </c>
      <c r="B106" s="60" t="s">
        <v>237</v>
      </c>
      <c r="C106" s="60" t="s">
        <v>120</v>
      </c>
      <c r="D106" s="64" t="s">
        <v>36</v>
      </c>
      <c r="E106" s="64">
        <v>255360</v>
      </c>
      <c r="F106" s="10">
        <v>18750</v>
      </c>
      <c r="G106" s="10">
        <v>17980</v>
      </c>
      <c r="H106" s="134"/>
      <c r="I106" s="34">
        <f t="shared" si="5"/>
        <v>0</v>
      </c>
      <c r="J106" s="33">
        <f t="shared" si="4"/>
        <v>0</v>
      </c>
      <c r="K106" s="66"/>
      <c r="L106" s="54"/>
      <c r="M106" s="55">
        <v>87.5</v>
      </c>
      <c r="N106" s="54">
        <f>K106+L106</f>
        <v>0</v>
      </c>
      <c r="O106" s="64"/>
      <c r="P106" s="60"/>
      <c r="Q106" s="10">
        <v>43600</v>
      </c>
    </row>
    <row r="107" spans="1:19" x14ac:dyDescent="0.7">
      <c r="A107" s="64"/>
      <c r="B107" s="60"/>
      <c r="C107" s="60"/>
      <c r="D107" s="64"/>
      <c r="E107" s="67" t="s">
        <v>24</v>
      </c>
      <c r="F107" s="68">
        <f>SUM(F103:F106)</f>
        <v>124320</v>
      </c>
      <c r="G107" s="10"/>
      <c r="H107" s="134"/>
      <c r="I107" s="21" t="s">
        <v>10</v>
      </c>
      <c r="J107" s="58">
        <f>SUM(J103:J106)</f>
        <v>0</v>
      </c>
      <c r="K107" s="66"/>
      <c r="L107" s="54"/>
      <c r="M107" s="55"/>
      <c r="N107" s="54"/>
      <c r="O107" s="64"/>
      <c r="P107" s="60"/>
      <c r="Q107" s="10"/>
    </row>
    <row r="108" spans="1:19" x14ac:dyDescent="0.7">
      <c r="A108" s="64"/>
      <c r="B108" s="60"/>
      <c r="C108" s="60"/>
      <c r="D108" s="64"/>
      <c r="E108" s="67">
        <v>2.9</v>
      </c>
      <c r="F108" s="69">
        <f>F107*E108/100</f>
        <v>3605.28</v>
      </c>
      <c r="G108" s="10"/>
      <c r="H108" s="134"/>
      <c r="I108" s="21" t="s">
        <v>25</v>
      </c>
      <c r="J108" s="21">
        <f>F108-J107</f>
        <v>3605.28</v>
      </c>
      <c r="K108" s="66"/>
      <c r="L108" s="54"/>
      <c r="M108" s="55"/>
      <c r="N108" s="54"/>
      <c r="O108" s="64"/>
      <c r="P108" s="60"/>
      <c r="Q108" s="10"/>
    </row>
    <row r="109" spans="1:19" x14ac:dyDescent="0.7">
      <c r="A109" s="64"/>
      <c r="B109" s="60"/>
      <c r="C109" s="60"/>
      <c r="D109" s="64"/>
      <c r="E109" s="64"/>
      <c r="F109" s="10"/>
      <c r="G109" s="10"/>
      <c r="H109" s="134"/>
      <c r="I109" s="34"/>
      <c r="J109" s="33"/>
      <c r="K109" s="66"/>
      <c r="L109" s="66"/>
      <c r="M109" s="55"/>
      <c r="N109" s="66"/>
      <c r="O109" s="64"/>
      <c r="P109" s="60"/>
      <c r="Q109" s="10"/>
    </row>
    <row r="110" spans="1:19" x14ac:dyDescent="0.7">
      <c r="A110" s="64"/>
      <c r="B110" s="63" t="s">
        <v>238</v>
      </c>
      <c r="C110" s="60"/>
      <c r="D110" s="64"/>
      <c r="E110" s="64"/>
      <c r="F110" s="10"/>
      <c r="G110" s="10"/>
      <c r="H110" s="134"/>
      <c r="I110" s="34"/>
      <c r="J110" s="33"/>
      <c r="K110" s="66"/>
      <c r="L110" s="66"/>
      <c r="M110" s="55"/>
      <c r="N110" s="66"/>
      <c r="O110" s="64"/>
      <c r="P110" s="60"/>
      <c r="Q110" s="10"/>
    </row>
    <row r="111" spans="1:19" x14ac:dyDescent="0.7">
      <c r="A111" s="64">
        <v>1</v>
      </c>
      <c r="B111" s="60" t="s">
        <v>122</v>
      </c>
      <c r="C111" s="60" t="s">
        <v>20</v>
      </c>
      <c r="D111" s="64" t="s">
        <v>34</v>
      </c>
      <c r="E111" s="64">
        <v>33305</v>
      </c>
      <c r="F111" s="10">
        <v>50620</v>
      </c>
      <c r="G111" s="10">
        <v>36470</v>
      </c>
      <c r="H111" s="134"/>
      <c r="I111" s="34">
        <f t="shared" si="5"/>
        <v>0</v>
      </c>
      <c r="J111" s="33">
        <f t="shared" ref="J111:J175" si="12">CEILING(I111,10)</f>
        <v>0</v>
      </c>
      <c r="K111" s="66"/>
      <c r="L111" s="66"/>
      <c r="M111" s="55">
        <v>92.37</v>
      </c>
      <c r="N111" s="66">
        <f>K111+L111</f>
        <v>0</v>
      </c>
      <c r="O111" s="64"/>
      <c r="P111" s="60"/>
      <c r="Q111" s="10">
        <v>58390</v>
      </c>
    </row>
    <row r="112" spans="1:19" x14ac:dyDescent="0.7">
      <c r="A112" s="64">
        <v>2</v>
      </c>
      <c r="B112" s="60" t="s">
        <v>125</v>
      </c>
      <c r="C112" s="60" t="s">
        <v>20</v>
      </c>
      <c r="D112" s="64" t="s">
        <v>34</v>
      </c>
      <c r="E112" s="64">
        <v>33268</v>
      </c>
      <c r="F112" s="10">
        <v>44620</v>
      </c>
      <c r="G112" s="10">
        <v>36470</v>
      </c>
      <c r="H112" s="134"/>
      <c r="I112" s="34">
        <f>G112*H112/100</f>
        <v>0</v>
      </c>
      <c r="J112" s="33">
        <f>CEILING(I112,10)</f>
        <v>0</v>
      </c>
      <c r="K112" s="66"/>
      <c r="L112" s="66"/>
      <c r="M112" s="55">
        <v>89.61</v>
      </c>
      <c r="N112" s="66">
        <f>K112+L112</f>
        <v>0</v>
      </c>
      <c r="O112" s="64"/>
      <c r="P112" s="64"/>
      <c r="Q112" s="10">
        <v>58390</v>
      </c>
    </row>
    <row r="113" spans="1:17" x14ac:dyDescent="0.7">
      <c r="A113" s="64">
        <v>3</v>
      </c>
      <c r="B113" s="60" t="s">
        <v>239</v>
      </c>
      <c r="C113" s="60" t="s">
        <v>103</v>
      </c>
      <c r="D113" s="64" t="s">
        <v>72</v>
      </c>
      <c r="E113" s="64">
        <v>33755</v>
      </c>
      <c r="F113" s="10">
        <v>29590</v>
      </c>
      <c r="G113" s="10">
        <v>31610</v>
      </c>
      <c r="H113" s="134"/>
      <c r="I113" s="34">
        <f t="shared" si="5"/>
        <v>0</v>
      </c>
      <c r="J113" s="33">
        <f t="shared" si="12"/>
        <v>0</v>
      </c>
      <c r="K113" s="66"/>
      <c r="L113" s="66"/>
      <c r="M113" s="55">
        <v>82.09</v>
      </c>
      <c r="N113" s="66">
        <f>K113+L113</f>
        <v>0</v>
      </c>
      <c r="O113" s="64"/>
      <c r="P113" s="64"/>
      <c r="Q113" s="10">
        <v>54820</v>
      </c>
    </row>
    <row r="114" spans="1:17" x14ac:dyDescent="0.7">
      <c r="A114" s="64"/>
      <c r="B114" s="60"/>
      <c r="C114" s="60"/>
      <c r="D114" s="64"/>
      <c r="E114" s="67" t="s">
        <v>24</v>
      </c>
      <c r="F114" s="68">
        <f>SUM(F111:F113)</f>
        <v>124830</v>
      </c>
      <c r="G114" s="10"/>
      <c r="H114" s="134"/>
      <c r="I114" s="21" t="s">
        <v>10</v>
      </c>
      <c r="J114" s="58">
        <f>SUM(J111:J113)</f>
        <v>0</v>
      </c>
      <c r="K114" s="66"/>
      <c r="L114" s="66"/>
      <c r="M114" s="55"/>
      <c r="N114" s="66"/>
      <c r="O114" s="64"/>
      <c r="P114" s="64"/>
      <c r="Q114" s="10"/>
    </row>
    <row r="115" spans="1:17" x14ac:dyDescent="0.7">
      <c r="A115" s="64"/>
      <c r="B115" s="60"/>
      <c r="C115" s="60"/>
      <c r="D115" s="64"/>
      <c r="E115" s="67">
        <v>2.9</v>
      </c>
      <c r="F115" s="69">
        <f>F114*E115/100</f>
        <v>3620.07</v>
      </c>
      <c r="G115" s="10"/>
      <c r="H115" s="134"/>
      <c r="I115" s="21" t="s">
        <v>25</v>
      </c>
      <c r="J115" s="21">
        <f>F115-J114</f>
        <v>3620.07</v>
      </c>
      <c r="K115" s="66"/>
      <c r="L115" s="66"/>
      <c r="M115" s="55"/>
      <c r="N115" s="66"/>
      <c r="O115" s="64"/>
      <c r="P115" s="64"/>
      <c r="Q115" s="10"/>
    </row>
    <row r="116" spans="1:17" x14ac:dyDescent="0.7">
      <c r="A116" s="64"/>
      <c r="B116" s="60"/>
      <c r="C116" s="60"/>
      <c r="D116" s="64"/>
      <c r="E116" s="64"/>
      <c r="F116" s="10"/>
      <c r="G116" s="10"/>
      <c r="H116" s="134"/>
      <c r="I116" s="34"/>
      <c r="J116" s="33"/>
      <c r="K116" s="66"/>
      <c r="L116" s="66"/>
      <c r="M116" s="55"/>
      <c r="N116" s="66"/>
      <c r="O116" s="64"/>
      <c r="P116" s="60"/>
      <c r="Q116" s="10"/>
    </row>
    <row r="117" spans="1:17" x14ac:dyDescent="0.7">
      <c r="A117" s="64"/>
      <c r="B117" s="63" t="s">
        <v>240</v>
      </c>
      <c r="C117" s="60"/>
      <c r="D117" s="64"/>
      <c r="E117" s="64"/>
      <c r="F117" s="10"/>
      <c r="G117" s="10"/>
      <c r="H117" s="134"/>
      <c r="I117" s="34"/>
      <c r="J117" s="33"/>
      <c r="K117" s="66"/>
      <c r="L117" s="66"/>
      <c r="M117" s="55"/>
      <c r="N117" s="66"/>
      <c r="O117" s="64"/>
      <c r="P117" s="60"/>
      <c r="Q117" s="10"/>
    </row>
    <row r="118" spans="1:17" x14ac:dyDescent="0.7">
      <c r="A118" s="64">
        <v>1</v>
      </c>
      <c r="B118" s="60" t="s">
        <v>123</v>
      </c>
      <c r="C118" s="60" t="s">
        <v>20</v>
      </c>
      <c r="D118" s="64" t="s">
        <v>34</v>
      </c>
      <c r="E118" s="64">
        <v>196803</v>
      </c>
      <c r="F118" s="10">
        <v>23720</v>
      </c>
      <c r="G118" s="10">
        <v>24410</v>
      </c>
      <c r="H118" s="134"/>
      <c r="I118" s="34">
        <f t="shared" si="5"/>
        <v>0</v>
      </c>
      <c r="J118" s="33">
        <f t="shared" si="12"/>
        <v>0</v>
      </c>
      <c r="K118" s="66"/>
      <c r="L118" s="66"/>
      <c r="M118" s="55">
        <v>93.63</v>
      </c>
      <c r="N118" s="66">
        <f>K118+L118</f>
        <v>0</v>
      </c>
      <c r="O118" s="64"/>
      <c r="P118" s="60"/>
      <c r="Q118" s="10">
        <v>58390</v>
      </c>
    </row>
    <row r="119" spans="1:17" x14ac:dyDescent="0.7">
      <c r="A119" s="64">
        <v>2</v>
      </c>
      <c r="B119" s="60" t="s">
        <v>124</v>
      </c>
      <c r="C119" s="60" t="s">
        <v>20</v>
      </c>
      <c r="D119" s="64" t="s">
        <v>34</v>
      </c>
      <c r="E119" s="64">
        <v>33287</v>
      </c>
      <c r="F119" s="10">
        <v>47720</v>
      </c>
      <c r="G119" s="10">
        <v>36470</v>
      </c>
      <c r="H119" s="134"/>
      <c r="I119" s="34">
        <f t="shared" si="5"/>
        <v>0</v>
      </c>
      <c r="J119" s="33">
        <f t="shared" si="12"/>
        <v>0</v>
      </c>
      <c r="K119" s="66"/>
      <c r="L119" s="66"/>
      <c r="M119" s="55">
        <v>95.42</v>
      </c>
      <c r="N119" s="66">
        <f>K119+L119</f>
        <v>0</v>
      </c>
      <c r="O119" s="64"/>
      <c r="P119" s="60"/>
      <c r="Q119" s="10">
        <v>58390</v>
      </c>
    </row>
    <row r="120" spans="1:17" x14ac:dyDescent="0.7">
      <c r="A120" s="64"/>
      <c r="B120" s="60"/>
      <c r="C120" s="60"/>
      <c r="D120" s="64"/>
      <c r="E120" s="67" t="s">
        <v>24</v>
      </c>
      <c r="F120" s="68">
        <f>SUM(F118:F119)</f>
        <v>71440</v>
      </c>
      <c r="G120" s="10"/>
      <c r="H120" s="134"/>
      <c r="I120" s="21" t="s">
        <v>10</v>
      </c>
      <c r="J120" s="58">
        <f>SUM(J118:J119)</f>
        <v>0</v>
      </c>
      <c r="K120" s="66"/>
      <c r="L120" s="66"/>
      <c r="M120" s="55"/>
      <c r="N120" s="66"/>
      <c r="O120" s="64"/>
      <c r="P120" s="64"/>
      <c r="Q120" s="10"/>
    </row>
    <row r="121" spans="1:17" x14ac:dyDescent="0.7">
      <c r="A121" s="64"/>
      <c r="B121" s="60"/>
      <c r="C121" s="60"/>
      <c r="D121" s="64"/>
      <c r="E121" s="67">
        <v>2.9</v>
      </c>
      <c r="F121" s="69">
        <f>F120*E121/100</f>
        <v>2071.7600000000002</v>
      </c>
      <c r="G121" s="10"/>
      <c r="H121" s="134"/>
      <c r="I121" s="21" t="s">
        <v>25</v>
      </c>
      <c r="J121" s="21">
        <f>F121-J120</f>
        <v>2071.7600000000002</v>
      </c>
      <c r="K121" s="66"/>
      <c r="L121" s="66"/>
      <c r="M121" s="55"/>
      <c r="N121" s="66"/>
      <c r="O121" s="64"/>
      <c r="P121" s="64"/>
      <c r="Q121" s="10"/>
    </row>
    <row r="122" spans="1:17" x14ac:dyDescent="0.7">
      <c r="A122" s="64"/>
      <c r="B122" s="60"/>
      <c r="C122" s="60"/>
      <c r="D122" s="64"/>
      <c r="E122" s="64"/>
      <c r="F122" s="10"/>
      <c r="G122" s="10"/>
      <c r="H122" s="134"/>
      <c r="I122" s="34"/>
      <c r="J122" s="33"/>
      <c r="K122" s="66"/>
      <c r="L122" s="66"/>
      <c r="M122" s="55"/>
      <c r="N122" s="66"/>
      <c r="O122" s="64"/>
      <c r="P122" s="60"/>
      <c r="Q122" s="10"/>
    </row>
    <row r="123" spans="1:17" x14ac:dyDescent="0.7">
      <c r="A123" s="64"/>
      <c r="B123" s="63" t="s">
        <v>126</v>
      </c>
      <c r="C123" s="60"/>
      <c r="D123" s="64"/>
      <c r="E123" s="64"/>
      <c r="F123" s="10"/>
      <c r="G123" s="10"/>
      <c r="H123" s="134"/>
      <c r="I123" s="34"/>
      <c r="J123" s="33"/>
      <c r="K123" s="66"/>
      <c r="L123" s="66"/>
      <c r="M123" s="55"/>
      <c r="N123" s="66"/>
      <c r="O123" s="64"/>
      <c r="P123" s="60"/>
      <c r="Q123" s="10"/>
    </row>
    <row r="124" spans="1:17" x14ac:dyDescent="0.7">
      <c r="A124" s="64">
        <v>1</v>
      </c>
      <c r="B124" s="60" t="s">
        <v>127</v>
      </c>
      <c r="C124" s="60" t="s">
        <v>20</v>
      </c>
      <c r="D124" s="64" t="s">
        <v>34</v>
      </c>
      <c r="E124" s="64">
        <v>33743</v>
      </c>
      <c r="F124" s="10">
        <v>45910</v>
      </c>
      <c r="G124" s="10">
        <v>36470</v>
      </c>
      <c r="H124" s="134"/>
      <c r="I124" s="34">
        <f t="shared" si="5"/>
        <v>0</v>
      </c>
      <c r="J124" s="33">
        <f t="shared" si="12"/>
        <v>0</v>
      </c>
      <c r="K124" s="66"/>
      <c r="L124" s="66"/>
      <c r="M124" s="55">
        <v>92.3</v>
      </c>
      <c r="N124" s="66">
        <f>K124+L124</f>
        <v>0</v>
      </c>
      <c r="O124" s="64"/>
      <c r="P124" s="60"/>
      <c r="Q124" s="10">
        <v>58390</v>
      </c>
    </row>
    <row r="125" spans="1:17" x14ac:dyDescent="0.7">
      <c r="A125" s="64">
        <v>2</v>
      </c>
      <c r="B125" s="60" t="s">
        <v>128</v>
      </c>
      <c r="C125" s="60" t="s">
        <v>20</v>
      </c>
      <c r="D125" s="64" t="s">
        <v>34</v>
      </c>
      <c r="E125" s="64">
        <v>33300</v>
      </c>
      <c r="F125" s="10">
        <v>36060</v>
      </c>
      <c r="G125" s="10">
        <v>36470</v>
      </c>
      <c r="H125" s="134"/>
      <c r="I125" s="34">
        <f t="shared" si="5"/>
        <v>0</v>
      </c>
      <c r="J125" s="33">
        <f t="shared" si="12"/>
        <v>0</v>
      </c>
      <c r="K125" s="66"/>
      <c r="L125" s="66"/>
      <c r="M125" s="55">
        <v>90</v>
      </c>
      <c r="N125" s="66">
        <f>K125+L125</f>
        <v>0</v>
      </c>
      <c r="O125" s="64"/>
      <c r="P125" s="5"/>
      <c r="Q125" s="10">
        <v>58390</v>
      </c>
    </row>
    <row r="126" spans="1:17" x14ac:dyDescent="0.7">
      <c r="A126" s="64">
        <v>3</v>
      </c>
      <c r="B126" s="60" t="s">
        <v>129</v>
      </c>
      <c r="C126" s="60" t="s">
        <v>20</v>
      </c>
      <c r="D126" s="64" t="s">
        <v>36</v>
      </c>
      <c r="E126" s="64">
        <v>235177</v>
      </c>
      <c r="F126" s="10">
        <v>16030</v>
      </c>
      <c r="G126" s="10">
        <v>17980</v>
      </c>
      <c r="H126" s="134"/>
      <c r="I126" s="34">
        <f t="shared" si="5"/>
        <v>0</v>
      </c>
      <c r="J126" s="33">
        <f t="shared" si="12"/>
        <v>0</v>
      </c>
      <c r="K126" s="66"/>
      <c r="L126" s="66"/>
      <c r="M126" s="55">
        <v>87.4</v>
      </c>
      <c r="N126" s="66">
        <f>K126+L126</f>
        <v>0</v>
      </c>
      <c r="O126" s="64"/>
      <c r="P126" s="60"/>
      <c r="Q126" s="10">
        <v>43600</v>
      </c>
    </row>
    <row r="127" spans="1:17" x14ac:dyDescent="0.7">
      <c r="A127" s="64">
        <v>4</v>
      </c>
      <c r="B127" s="60" t="s">
        <v>130</v>
      </c>
      <c r="C127" s="60" t="s">
        <v>20</v>
      </c>
      <c r="D127" s="64" t="s">
        <v>36</v>
      </c>
      <c r="E127" s="64">
        <v>235160</v>
      </c>
      <c r="F127" s="10">
        <v>16030</v>
      </c>
      <c r="G127" s="10">
        <v>17980</v>
      </c>
      <c r="H127" s="134"/>
      <c r="I127" s="34">
        <f t="shared" si="5"/>
        <v>0</v>
      </c>
      <c r="J127" s="33">
        <f t="shared" si="12"/>
        <v>0</v>
      </c>
      <c r="K127" s="66"/>
      <c r="L127" s="66"/>
      <c r="M127" s="55">
        <v>86.7</v>
      </c>
      <c r="N127" s="66">
        <f>K127+L127</f>
        <v>0</v>
      </c>
      <c r="O127" s="64"/>
      <c r="P127" s="60"/>
      <c r="Q127" s="10">
        <v>43600</v>
      </c>
    </row>
    <row r="128" spans="1:17" x14ac:dyDescent="0.7">
      <c r="A128" s="64"/>
      <c r="B128" s="60"/>
      <c r="C128" s="60"/>
      <c r="D128" s="64"/>
      <c r="E128" s="67" t="s">
        <v>24</v>
      </c>
      <c r="F128" s="68">
        <f>SUM(F124:F127)</f>
        <v>114030</v>
      </c>
      <c r="G128" s="10"/>
      <c r="H128" s="134"/>
      <c r="I128" s="21" t="s">
        <v>10</v>
      </c>
      <c r="J128" s="58">
        <f>SUM(J124:J127)</f>
        <v>0</v>
      </c>
      <c r="K128" s="66"/>
      <c r="L128" s="66"/>
      <c r="M128" s="55"/>
      <c r="N128" s="66"/>
      <c r="O128" s="64"/>
      <c r="P128" s="60"/>
      <c r="Q128" s="10"/>
    </row>
    <row r="129" spans="1:17" x14ac:dyDescent="0.7">
      <c r="A129" s="64"/>
      <c r="B129" s="60"/>
      <c r="C129" s="60"/>
      <c r="D129" s="64"/>
      <c r="E129" s="67">
        <v>2.9</v>
      </c>
      <c r="F129" s="69">
        <f>F128*E129/100</f>
        <v>3306.87</v>
      </c>
      <c r="G129" s="10"/>
      <c r="H129" s="134"/>
      <c r="I129" s="21" t="s">
        <v>25</v>
      </c>
      <c r="J129" s="21">
        <f>F129-J128</f>
        <v>3306.87</v>
      </c>
      <c r="K129" s="66"/>
      <c r="L129" s="66"/>
      <c r="M129" s="55"/>
      <c r="N129" s="66"/>
      <c r="O129" s="64"/>
      <c r="P129" s="60"/>
      <c r="Q129" s="10"/>
    </row>
    <row r="130" spans="1:17" x14ac:dyDescent="0.7">
      <c r="A130" s="64"/>
      <c r="B130" s="60"/>
      <c r="C130" s="60"/>
      <c r="D130" s="64"/>
      <c r="E130" s="64"/>
      <c r="F130" s="10"/>
      <c r="G130" s="10"/>
      <c r="H130" s="134"/>
      <c r="I130" s="34"/>
      <c r="J130" s="33"/>
      <c r="K130" s="66"/>
      <c r="L130" s="66"/>
      <c r="M130" s="55"/>
      <c r="N130" s="66"/>
      <c r="O130" s="64"/>
      <c r="P130" s="60"/>
      <c r="Q130" s="10"/>
    </row>
    <row r="131" spans="1:17" x14ac:dyDescent="0.7">
      <c r="A131" s="64"/>
      <c r="B131" s="63" t="s">
        <v>241</v>
      </c>
      <c r="C131" s="60"/>
      <c r="D131" s="64"/>
      <c r="E131" s="64"/>
      <c r="F131" s="10"/>
      <c r="G131" s="10"/>
      <c r="H131" s="134"/>
      <c r="I131" s="34"/>
      <c r="J131" s="33"/>
      <c r="K131" s="66"/>
      <c r="L131" s="66"/>
      <c r="M131" s="55"/>
      <c r="N131" s="66"/>
      <c r="O131" s="64"/>
      <c r="P131" s="60"/>
      <c r="Q131" s="10"/>
    </row>
    <row r="132" spans="1:17" x14ac:dyDescent="0.7">
      <c r="A132" s="64">
        <v>1</v>
      </c>
      <c r="B132" s="60" t="s">
        <v>131</v>
      </c>
      <c r="C132" s="60" t="s">
        <v>55</v>
      </c>
      <c r="D132" s="64" t="s">
        <v>36</v>
      </c>
      <c r="E132" s="64">
        <v>33270</v>
      </c>
      <c r="F132" s="10">
        <v>20690</v>
      </c>
      <c r="G132" s="10">
        <v>17980</v>
      </c>
      <c r="H132" s="134"/>
      <c r="I132" s="34">
        <f t="shared" ref="I132:I175" si="13">G132*H132/100</f>
        <v>0</v>
      </c>
      <c r="J132" s="33">
        <f t="shared" si="12"/>
        <v>0</v>
      </c>
      <c r="K132" s="66"/>
      <c r="L132" s="66"/>
      <c r="M132" s="55">
        <v>93.55</v>
      </c>
      <c r="N132" s="66">
        <f t="shared" ref="N132:N140" si="14">K132+L132</f>
        <v>0</v>
      </c>
      <c r="O132" s="64"/>
      <c r="P132" s="60"/>
      <c r="Q132" s="10">
        <v>43600</v>
      </c>
    </row>
    <row r="133" spans="1:17" x14ac:dyDescent="0.7">
      <c r="A133" s="64">
        <v>2</v>
      </c>
      <c r="B133" s="60" t="s">
        <v>132</v>
      </c>
      <c r="C133" s="60" t="s">
        <v>55</v>
      </c>
      <c r="D133" s="64" t="s">
        <v>34</v>
      </c>
      <c r="E133" s="64">
        <v>86950</v>
      </c>
      <c r="F133" s="10">
        <v>34090</v>
      </c>
      <c r="G133" s="10">
        <v>36470</v>
      </c>
      <c r="H133" s="134"/>
      <c r="I133" s="34">
        <f t="shared" si="13"/>
        <v>0</v>
      </c>
      <c r="J133" s="33">
        <f t="shared" si="12"/>
        <v>0</v>
      </c>
      <c r="K133" s="66"/>
      <c r="L133" s="66"/>
      <c r="M133" s="55">
        <v>93.52</v>
      </c>
      <c r="N133" s="66">
        <f>K133+L133</f>
        <v>0</v>
      </c>
      <c r="O133" s="64"/>
      <c r="P133" s="60"/>
      <c r="Q133" s="10">
        <v>58390</v>
      </c>
    </row>
    <row r="134" spans="1:17" x14ac:dyDescent="0.7">
      <c r="A134" s="64">
        <v>3</v>
      </c>
      <c r="B134" s="60" t="s">
        <v>133</v>
      </c>
      <c r="C134" s="60" t="s">
        <v>55</v>
      </c>
      <c r="D134" s="64" t="s">
        <v>34</v>
      </c>
      <c r="E134" s="64">
        <v>102043</v>
      </c>
      <c r="F134" s="10">
        <v>44430</v>
      </c>
      <c r="G134" s="10">
        <v>36470</v>
      </c>
      <c r="H134" s="134"/>
      <c r="I134" s="34">
        <f t="shared" si="13"/>
        <v>0</v>
      </c>
      <c r="J134" s="33">
        <f t="shared" si="12"/>
        <v>0</v>
      </c>
      <c r="K134" s="66"/>
      <c r="L134" s="66"/>
      <c r="M134" s="55">
        <v>93.04</v>
      </c>
      <c r="N134" s="66">
        <f t="shared" si="14"/>
        <v>0</v>
      </c>
      <c r="O134" s="64"/>
      <c r="P134" s="60"/>
      <c r="Q134" s="10">
        <v>58390</v>
      </c>
    </row>
    <row r="135" spans="1:17" x14ac:dyDescent="0.7">
      <c r="A135" s="64">
        <v>4</v>
      </c>
      <c r="B135" s="60" t="s">
        <v>134</v>
      </c>
      <c r="C135" s="60" t="s">
        <v>55</v>
      </c>
      <c r="D135" s="64" t="s">
        <v>36</v>
      </c>
      <c r="E135" s="64">
        <v>54558</v>
      </c>
      <c r="F135" s="10">
        <v>22160</v>
      </c>
      <c r="G135" s="10">
        <v>23930</v>
      </c>
      <c r="H135" s="134"/>
      <c r="I135" s="34">
        <f t="shared" si="13"/>
        <v>0</v>
      </c>
      <c r="J135" s="33">
        <f t="shared" si="12"/>
        <v>0</v>
      </c>
      <c r="K135" s="66"/>
      <c r="L135" s="66"/>
      <c r="M135" s="55">
        <v>93.02</v>
      </c>
      <c r="N135" s="66">
        <f>K135+L135</f>
        <v>0</v>
      </c>
      <c r="O135" s="64"/>
      <c r="P135" s="60"/>
      <c r="Q135" s="10">
        <v>43600</v>
      </c>
    </row>
    <row r="136" spans="1:17" x14ac:dyDescent="0.7">
      <c r="A136" s="64">
        <v>5</v>
      </c>
      <c r="B136" s="60" t="s">
        <v>135</v>
      </c>
      <c r="C136" s="60" t="s">
        <v>55</v>
      </c>
      <c r="D136" s="64" t="s">
        <v>36</v>
      </c>
      <c r="E136" s="64">
        <v>129898</v>
      </c>
      <c r="F136" s="10">
        <v>20650</v>
      </c>
      <c r="G136" s="10">
        <v>17980</v>
      </c>
      <c r="H136" s="134"/>
      <c r="I136" s="34">
        <f t="shared" si="13"/>
        <v>0</v>
      </c>
      <c r="J136" s="33">
        <f t="shared" si="12"/>
        <v>0</v>
      </c>
      <c r="K136" s="66"/>
      <c r="L136" s="66"/>
      <c r="M136" s="55">
        <v>90.84</v>
      </c>
      <c r="N136" s="66">
        <f t="shared" si="14"/>
        <v>0</v>
      </c>
      <c r="O136" s="64"/>
      <c r="P136" s="5"/>
      <c r="Q136" s="10">
        <v>43600</v>
      </c>
    </row>
    <row r="137" spans="1:17" x14ac:dyDescent="0.7">
      <c r="A137" s="64">
        <v>6</v>
      </c>
      <c r="B137" s="60" t="s">
        <v>136</v>
      </c>
      <c r="C137" s="60" t="s">
        <v>137</v>
      </c>
      <c r="D137" s="64" t="s">
        <v>72</v>
      </c>
      <c r="E137" s="64">
        <v>33303</v>
      </c>
      <c r="F137" s="10">
        <v>34910</v>
      </c>
      <c r="G137" s="10">
        <v>31610</v>
      </c>
      <c r="H137" s="134"/>
      <c r="I137" s="34">
        <f t="shared" si="13"/>
        <v>0</v>
      </c>
      <c r="J137" s="33">
        <f t="shared" si="12"/>
        <v>0</v>
      </c>
      <c r="K137" s="66"/>
      <c r="L137" s="66"/>
      <c r="M137" s="55">
        <v>88.91</v>
      </c>
      <c r="N137" s="66">
        <f t="shared" si="14"/>
        <v>0</v>
      </c>
      <c r="O137" s="64"/>
      <c r="P137" s="60"/>
      <c r="Q137" s="10">
        <v>54820</v>
      </c>
    </row>
    <row r="138" spans="1:17" x14ac:dyDescent="0.7">
      <c r="A138" s="64">
        <v>7</v>
      </c>
      <c r="B138" s="60" t="s">
        <v>138</v>
      </c>
      <c r="C138" s="60" t="s">
        <v>55</v>
      </c>
      <c r="D138" s="64" t="s">
        <v>36</v>
      </c>
      <c r="E138" s="64">
        <v>59724</v>
      </c>
      <c r="F138" s="10">
        <v>23730</v>
      </c>
      <c r="G138" s="10">
        <v>23930</v>
      </c>
      <c r="H138" s="134"/>
      <c r="I138" s="34">
        <f t="shared" si="13"/>
        <v>0</v>
      </c>
      <c r="J138" s="33">
        <f t="shared" si="12"/>
        <v>0</v>
      </c>
      <c r="K138" s="66"/>
      <c r="L138" s="66"/>
      <c r="M138" s="55">
        <v>86.42</v>
      </c>
      <c r="N138" s="66">
        <f t="shared" si="14"/>
        <v>0</v>
      </c>
      <c r="O138" s="64"/>
      <c r="P138" s="60"/>
      <c r="Q138" s="10">
        <v>43600</v>
      </c>
    </row>
    <row r="139" spans="1:17" x14ac:dyDescent="0.7">
      <c r="A139" s="64">
        <v>8</v>
      </c>
      <c r="B139" s="60" t="s">
        <v>139</v>
      </c>
      <c r="C139" s="60" t="s">
        <v>137</v>
      </c>
      <c r="D139" s="64" t="s">
        <v>72</v>
      </c>
      <c r="E139" s="64">
        <v>33302</v>
      </c>
      <c r="F139" s="10">
        <v>36760</v>
      </c>
      <c r="G139" s="10">
        <v>31610</v>
      </c>
      <c r="H139" s="134"/>
      <c r="I139" s="34">
        <f t="shared" si="13"/>
        <v>0</v>
      </c>
      <c r="J139" s="33">
        <f t="shared" si="12"/>
        <v>0</v>
      </c>
      <c r="K139" s="66"/>
      <c r="L139" s="66"/>
      <c r="M139" s="55">
        <v>86.18</v>
      </c>
      <c r="N139" s="66">
        <f t="shared" si="14"/>
        <v>0</v>
      </c>
      <c r="O139" s="64"/>
      <c r="P139" s="60"/>
      <c r="Q139" s="10">
        <v>54820</v>
      </c>
    </row>
    <row r="140" spans="1:17" x14ac:dyDescent="0.7">
      <c r="A140" s="64">
        <v>9</v>
      </c>
      <c r="B140" s="60" t="s">
        <v>140</v>
      </c>
      <c r="C140" s="60" t="s">
        <v>137</v>
      </c>
      <c r="D140" s="64" t="s">
        <v>76</v>
      </c>
      <c r="E140" s="64">
        <v>38569</v>
      </c>
      <c r="F140" s="10">
        <v>19290</v>
      </c>
      <c r="G140" s="10">
        <v>18110</v>
      </c>
      <c r="H140" s="134"/>
      <c r="I140" s="34">
        <f t="shared" si="13"/>
        <v>0</v>
      </c>
      <c r="J140" s="33">
        <f t="shared" si="12"/>
        <v>0</v>
      </c>
      <c r="K140" s="66"/>
      <c r="L140" s="66"/>
      <c r="M140" s="55">
        <v>86.12</v>
      </c>
      <c r="N140" s="66">
        <f t="shared" si="14"/>
        <v>0</v>
      </c>
      <c r="O140" s="64"/>
      <c r="P140" s="5"/>
      <c r="Q140" s="10">
        <v>38750</v>
      </c>
    </row>
    <row r="141" spans="1:17" x14ac:dyDescent="0.7">
      <c r="A141" s="64"/>
      <c r="B141" s="60"/>
      <c r="C141" s="60"/>
      <c r="D141" s="64"/>
      <c r="E141" s="67" t="s">
        <v>24</v>
      </c>
      <c r="F141" s="68">
        <f>SUM(F132:F140)</f>
        <v>256710</v>
      </c>
      <c r="G141" s="10"/>
      <c r="H141" s="134"/>
      <c r="I141" s="21" t="s">
        <v>10</v>
      </c>
      <c r="J141" s="58">
        <f>SUM(J132:J140)</f>
        <v>0</v>
      </c>
      <c r="K141" s="66"/>
      <c r="L141" s="66"/>
      <c r="M141" s="55"/>
      <c r="N141" s="66"/>
      <c r="O141" s="64"/>
      <c r="P141" s="60"/>
      <c r="Q141" s="10"/>
    </row>
    <row r="142" spans="1:17" x14ac:dyDescent="0.7">
      <c r="A142" s="64"/>
      <c r="B142" s="60"/>
      <c r="C142" s="60"/>
      <c r="D142" s="64"/>
      <c r="E142" s="67">
        <v>2.9</v>
      </c>
      <c r="F142" s="69">
        <f>F141*E142/100</f>
        <v>7444.59</v>
      </c>
      <c r="G142" s="10"/>
      <c r="H142" s="134"/>
      <c r="I142" s="21" t="s">
        <v>25</v>
      </c>
      <c r="J142" s="21">
        <f>F142-J141</f>
        <v>7444.59</v>
      </c>
      <c r="K142" s="66"/>
      <c r="L142" s="66"/>
      <c r="M142" s="55"/>
      <c r="N142" s="66"/>
      <c r="O142" s="64"/>
      <c r="P142" s="60"/>
      <c r="Q142" s="10"/>
    </row>
    <row r="143" spans="1:17" x14ac:dyDescent="0.7">
      <c r="A143" s="64"/>
      <c r="B143" s="60"/>
      <c r="C143" s="60"/>
      <c r="D143" s="64"/>
      <c r="E143" s="64"/>
      <c r="F143" s="10"/>
      <c r="G143" s="10"/>
      <c r="H143" s="134"/>
      <c r="I143" s="34"/>
      <c r="J143" s="33"/>
      <c r="K143" s="66"/>
      <c r="L143" s="66"/>
      <c r="M143" s="55"/>
      <c r="N143" s="66"/>
      <c r="O143" s="64"/>
      <c r="P143" s="60"/>
      <c r="Q143" s="10"/>
    </row>
    <row r="144" spans="1:17" x14ac:dyDescent="0.7">
      <c r="A144" s="64"/>
      <c r="B144" s="63" t="s">
        <v>141</v>
      </c>
      <c r="C144" s="60"/>
      <c r="D144" s="64"/>
      <c r="E144" s="64"/>
      <c r="F144" s="10"/>
      <c r="G144" s="10"/>
      <c r="H144" s="134"/>
      <c r="I144" s="34"/>
      <c r="J144" s="33"/>
      <c r="K144" s="66"/>
      <c r="L144" s="66"/>
      <c r="M144" s="55"/>
      <c r="N144" s="66"/>
      <c r="O144" s="64"/>
      <c r="P144" s="60"/>
      <c r="Q144" s="10"/>
    </row>
    <row r="145" spans="1:17" x14ac:dyDescent="0.7">
      <c r="A145" s="64">
        <v>1</v>
      </c>
      <c r="B145" s="60" t="s">
        <v>142</v>
      </c>
      <c r="C145" s="60" t="s">
        <v>62</v>
      </c>
      <c r="D145" s="64" t="s">
        <v>36</v>
      </c>
      <c r="E145" s="64">
        <v>205165</v>
      </c>
      <c r="F145" s="10">
        <v>20310</v>
      </c>
      <c r="G145" s="10">
        <v>17980</v>
      </c>
      <c r="H145" s="134"/>
      <c r="I145" s="34">
        <f t="shared" si="13"/>
        <v>0</v>
      </c>
      <c r="J145" s="33">
        <f t="shared" si="12"/>
        <v>0</v>
      </c>
      <c r="K145" s="66"/>
      <c r="L145" s="66"/>
      <c r="M145" s="55">
        <v>93.3</v>
      </c>
      <c r="N145" s="66">
        <f>K145+L145</f>
        <v>0</v>
      </c>
      <c r="O145" s="64"/>
      <c r="P145" s="60"/>
      <c r="Q145" s="10">
        <v>43600</v>
      </c>
    </row>
    <row r="146" spans="1:17" x14ac:dyDescent="0.7">
      <c r="A146" s="64">
        <v>2</v>
      </c>
      <c r="B146" s="60" t="s">
        <v>143</v>
      </c>
      <c r="C146" s="60" t="s">
        <v>62</v>
      </c>
      <c r="D146" s="64" t="s">
        <v>34</v>
      </c>
      <c r="E146" s="64">
        <v>31483</v>
      </c>
      <c r="F146" s="10">
        <v>38300</v>
      </c>
      <c r="G146" s="10">
        <v>36470</v>
      </c>
      <c r="H146" s="134"/>
      <c r="I146" s="34">
        <f t="shared" si="13"/>
        <v>0</v>
      </c>
      <c r="J146" s="33">
        <f t="shared" si="12"/>
        <v>0</v>
      </c>
      <c r="K146" s="66"/>
      <c r="L146" s="66"/>
      <c r="M146" s="55">
        <v>92.55</v>
      </c>
      <c r="N146" s="66">
        <f>K146+L146</f>
        <v>0</v>
      </c>
      <c r="O146" s="64"/>
      <c r="P146" s="60"/>
      <c r="Q146" s="10">
        <v>58390</v>
      </c>
    </row>
    <row r="147" spans="1:17" x14ac:dyDescent="0.7">
      <c r="A147" s="64">
        <v>3</v>
      </c>
      <c r="B147" s="60" t="s">
        <v>144</v>
      </c>
      <c r="C147" s="60" t="s">
        <v>103</v>
      </c>
      <c r="D147" s="64" t="s">
        <v>76</v>
      </c>
      <c r="E147" s="64">
        <v>196818</v>
      </c>
      <c r="F147" s="10">
        <v>15430</v>
      </c>
      <c r="G147" s="10">
        <v>18110</v>
      </c>
      <c r="H147" s="134"/>
      <c r="I147" s="34">
        <f t="shared" si="13"/>
        <v>0</v>
      </c>
      <c r="J147" s="33">
        <f t="shared" si="12"/>
        <v>0</v>
      </c>
      <c r="K147" s="66"/>
      <c r="L147" s="66"/>
      <c r="M147" s="55">
        <v>89.11</v>
      </c>
      <c r="N147" s="66">
        <f>K147+L147</f>
        <v>0</v>
      </c>
      <c r="O147" s="51"/>
      <c r="P147" s="51"/>
      <c r="Q147" s="10">
        <v>38750</v>
      </c>
    </row>
    <row r="148" spans="1:17" x14ac:dyDescent="0.7">
      <c r="A148" s="64">
        <v>4</v>
      </c>
      <c r="B148" s="60" t="s">
        <v>145</v>
      </c>
      <c r="C148" s="60" t="s">
        <v>62</v>
      </c>
      <c r="D148" s="64" t="s">
        <v>34</v>
      </c>
      <c r="E148" s="64">
        <v>146924</v>
      </c>
      <c r="F148" s="10">
        <v>37150</v>
      </c>
      <c r="G148" s="10">
        <v>36470</v>
      </c>
      <c r="H148" s="134"/>
      <c r="I148" s="34">
        <f t="shared" si="13"/>
        <v>0</v>
      </c>
      <c r="J148" s="33">
        <f t="shared" si="12"/>
        <v>0</v>
      </c>
      <c r="K148" s="66"/>
      <c r="L148" s="66"/>
      <c r="M148" s="55">
        <v>87.15</v>
      </c>
      <c r="N148" s="66">
        <f>K148+L148</f>
        <v>0</v>
      </c>
      <c r="O148" s="64"/>
      <c r="P148" s="60"/>
      <c r="Q148" s="10">
        <v>58390</v>
      </c>
    </row>
    <row r="149" spans="1:17" x14ac:dyDescent="0.7">
      <c r="A149" s="64"/>
      <c r="B149" s="60"/>
      <c r="C149" s="60"/>
      <c r="D149" s="64"/>
      <c r="E149" s="67" t="s">
        <v>24</v>
      </c>
      <c r="F149" s="68">
        <f>SUM(F145:F148)</f>
        <v>111190</v>
      </c>
      <c r="G149" s="10"/>
      <c r="H149" s="134"/>
      <c r="I149" s="21" t="s">
        <v>10</v>
      </c>
      <c r="J149" s="58">
        <f>SUM(J145:J148)</f>
        <v>0</v>
      </c>
      <c r="K149" s="66"/>
      <c r="L149" s="66"/>
      <c r="M149" s="55"/>
      <c r="N149" s="66"/>
      <c r="O149" s="64"/>
      <c r="P149" s="60"/>
      <c r="Q149" s="10"/>
    </row>
    <row r="150" spans="1:17" x14ac:dyDescent="0.7">
      <c r="A150" s="64"/>
      <c r="B150" s="60"/>
      <c r="C150" s="60"/>
      <c r="D150" s="64"/>
      <c r="E150" s="67">
        <v>2.9</v>
      </c>
      <c r="F150" s="69">
        <f>F149*E150/100</f>
        <v>3224.51</v>
      </c>
      <c r="G150" s="10"/>
      <c r="H150" s="134"/>
      <c r="I150" s="21" t="s">
        <v>25</v>
      </c>
      <c r="J150" s="21">
        <f>F150-J149</f>
        <v>3224.51</v>
      </c>
      <c r="K150" s="66"/>
      <c r="L150" s="66"/>
      <c r="M150" s="55"/>
      <c r="N150" s="66"/>
      <c r="O150" s="64"/>
      <c r="P150" s="60"/>
      <c r="Q150" s="10"/>
    </row>
    <row r="151" spans="1:17" x14ac:dyDescent="0.7">
      <c r="A151" s="64"/>
      <c r="B151" s="60"/>
      <c r="C151" s="60"/>
      <c r="D151" s="64"/>
      <c r="E151" s="64"/>
      <c r="F151" s="10"/>
      <c r="G151" s="10"/>
      <c r="H151" s="134"/>
      <c r="I151" s="34"/>
      <c r="J151" s="33"/>
      <c r="K151" s="66"/>
      <c r="L151" s="66"/>
      <c r="M151" s="55"/>
      <c r="N151" s="66"/>
      <c r="O151" s="64"/>
      <c r="P151" s="60"/>
      <c r="Q151" s="10"/>
    </row>
    <row r="152" spans="1:17" x14ac:dyDescent="0.7">
      <c r="A152" s="64"/>
      <c r="B152" s="63" t="s">
        <v>146</v>
      </c>
      <c r="C152" s="60"/>
      <c r="D152" s="64"/>
      <c r="E152" s="64"/>
      <c r="F152" s="10"/>
      <c r="G152" s="10"/>
      <c r="H152" s="134"/>
      <c r="I152" s="34"/>
      <c r="J152" s="33"/>
      <c r="K152" s="66"/>
      <c r="L152" s="66"/>
      <c r="M152" s="55"/>
      <c r="N152" s="66"/>
      <c r="O152" s="64"/>
      <c r="P152" s="60"/>
      <c r="Q152" s="10"/>
    </row>
    <row r="153" spans="1:17" x14ac:dyDescent="0.7">
      <c r="A153" s="64">
        <v>1</v>
      </c>
      <c r="B153" s="60" t="s">
        <v>147</v>
      </c>
      <c r="C153" s="60" t="s">
        <v>52</v>
      </c>
      <c r="D153" s="64" t="s">
        <v>34</v>
      </c>
      <c r="E153" s="64">
        <v>33260</v>
      </c>
      <c r="F153" s="10">
        <v>45480</v>
      </c>
      <c r="G153" s="10">
        <v>36470</v>
      </c>
      <c r="H153" s="134"/>
      <c r="I153" s="34">
        <f t="shared" si="13"/>
        <v>0</v>
      </c>
      <c r="J153" s="33">
        <f t="shared" si="12"/>
        <v>0</v>
      </c>
      <c r="K153" s="66"/>
      <c r="L153" s="66"/>
      <c r="M153" s="55">
        <v>92.69</v>
      </c>
      <c r="N153" s="66">
        <f>K153+L153</f>
        <v>0</v>
      </c>
      <c r="O153" s="64"/>
      <c r="P153" s="60"/>
      <c r="Q153" s="10">
        <v>58390</v>
      </c>
    </row>
    <row r="154" spans="1:17" x14ac:dyDescent="0.7">
      <c r="A154" s="64">
        <v>2</v>
      </c>
      <c r="B154" s="60" t="s">
        <v>148</v>
      </c>
      <c r="C154" s="60" t="s">
        <v>149</v>
      </c>
      <c r="D154" s="64" t="s">
        <v>72</v>
      </c>
      <c r="E154" s="64">
        <v>33250</v>
      </c>
      <c r="F154" s="10">
        <v>40720</v>
      </c>
      <c r="G154" s="10">
        <v>31610</v>
      </c>
      <c r="H154" s="134"/>
      <c r="I154" s="34">
        <f t="shared" si="13"/>
        <v>0</v>
      </c>
      <c r="J154" s="33">
        <f t="shared" si="12"/>
        <v>0</v>
      </c>
      <c r="K154" s="66"/>
      <c r="L154" s="66"/>
      <c r="M154" s="55">
        <v>89.8</v>
      </c>
      <c r="N154" s="66">
        <f>K154+L154</f>
        <v>0</v>
      </c>
      <c r="O154" s="64"/>
      <c r="P154" s="64"/>
      <c r="Q154" s="10">
        <v>54820</v>
      </c>
    </row>
    <row r="155" spans="1:17" x14ac:dyDescent="0.7">
      <c r="A155" s="64"/>
      <c r="B155" s="60"/>
      <c r="C155" s="60"/>
      <c r="D155" s="64"/>
      <c r="E155" s="67" t="s">
        <v>24</v>
      </c>
      <c r="F155" s="68">
        <f>SUM(F153:F154)</f>
        <v>86200</v>
      </c>
      <c r="G155" s="10"/>
      <c r="H155" s="134"/>
      <c r="I155" s="21" t="s">
        <v>10</v>
      </c>
      <c r="J155" s="58">
        <f>SUM(J153:J154)</f>
        <v>0</v>
      </c>
      <c r="K155" s="66"/>
      <c r="L155" s="66"/>
      <c r="M155" s="55"/>
      <c r="N155" s="66"/>
      <c r="O155" s="64"/>
      <c r="P155" s="64"/>
      <c r="Q155" s="10"/>
    </row>
    <row r="156" spans="1:17" x14ac:dyDescent="0.7">
      <c r="A156" s="64"/>
      <c r="B156" s="60"/>
      <c r="C156" s="60"/>
      <c r="D156" s="64"/>
      <c r="E156" s="67">
        <v>2.9</v>
      </c>
      <c r="F156" s="69">
        <f>F155*E156/100</f>
        <v>2499.8000000000002</v>
      </c>
      <c r="G156" s="10"/>
      <c r="H156" s="134"/>
      <c r="I156" s="21" t="s">
        <v>25</v>
      </c>
      <c r="J156" s="21">
        <f>F156-J155</f>
        <v>2499.8000000000002</v>
      </c>
      <c r="K156" s="66"/>
      <c r="L156" s="66"/>
      <c r="M156" s="55"/>
      <c r="N156" s="66"/>
      <c r="O156" s="64"/>
      <c r="P156" s="64"/>
      <c r="Q156" s="10"/>
    </row>
    <row r="157" spans="1:17" x14ac:dyDescent="0.7">
      <c r="A157" s="64"/>
      <c r="B157" s="60"/>
      <c r="C157" s="60"/>
      <c r="D157" s="64"/>
      <c r="E157" s="64"/>
      <c r="F157" s="10"/>
      <c r="G157" s="10"/>
      <c r="H157" s="134"/>
      <c r="I157" s="34"/>
      <c r="J157" s="33"/>
      <c r="K157" s="66"/>
      <c r="L157" s="66"/>
      <c r="M157" s="55"/>
      <c r="N157" s="66"/>
      <c r="O157" s="64"/>
      <c r="P157" s="60"/>
      <c r="Q157" s="10"/>
    </row>
    <row r="158" spans="1:17" x14ac:dyDescent="0.7">
      <c r="A158" s="64"/>
      <c r="B158" s="63" t="s">
        <v>150</v>
      </c>
      <c r="C158" s="60"/>
      <c r="D158" s="64"/>
      <c r="E158" s="64"/>
      <c r="F158" s="10"/>
      <c r="G158" s="10"/>
      <c r="H158" s="134"/>
      <c r="I158" s="34"/>
      <c r="J158" s="33"/>
      <c r="K158" s="66"/>
      <c r="L158" s="66"/>
      <c r="M158" s="55"/>
      <c r="N158" s="66"/>
      <c r="O158" s="64"/>
      <c r="P158" s="60"/>
      <c r="Q158" s="10"/>
    </row>
    <row r="159" spans="1:17" x14ac:dyDescent="0.7">
      <c r="A159" s="64">
        <v>1</v>
      </c>
      <c r="B159" s="60" t="s">
        <v>151</v>
      </c>
      <c r="C159" s="60" t="s">
        <v>152</v>
      </c>
      <c r="D159" s="64" t="s">
        <v>72</v>
      </c>
      <c r="E159" s="64">
        <v>33254</v>
      </c>
      <c r="F159" s="10">
        <v>33660</v>
      </c>
      <c r="G159" s="10">
        <v>31610</v>
      </c>
      <c r="H159" s="134"/>
      <c r="I159" s="34">
        <f t="shared" si="13"/>
        <v>0</v>
      </c>
      <c r="J159" s="33">
        <f t="shared" si="12"/>
        <v>0</v>
      </c>
      <c r="K159" s="66"/>
      <c r="L159" s="66"/>
      <c r="M159" s="55">
        <v>93</v>
      </c>
      <c r="N159" s="66">
        <f t="shared" ref="N159:N164" si="15">K159+L159</f>
        <v>0</v>
      </c>
      <c r="O159" s="64"/>
      <c r="P159" s="60"/>
      <c r="Q159" s="10">
        <v>54820</v>
      </c>
    </row>
    <row r="160" spans="1:17" x14ac:dyDescent="0.7">
      <c r="A160" s="64">
        <v>2</v>
      </c>
      <c r="B160" s="60" t="s">
        <v>153</v>
      </c>
      <c r="C160" s="60" t="s">
        <v>154</v>
      </c>
      <c r="D160" s="64" t="s">
        <v>36</v>
      </c>
      <c r="E160" s="64">
        <v>24307</v>
      </c>
      <c r="F160" s="10">
        <v>20510</v>
      </c>
      <c r="G160" s="10">
        <v>17980</v>
      </c>
      <c r="H160" s="134"/>
      <c r="I160" s="34">
        <f t="shared" si="13"/>
        <v>0</v>
      </c>
      <c r="J160" s="33">
        <f t="shared" si="12"/>
        <v>0</v>
      </c>
      <c r="K160" s="66"/>
      <c r="L160" s="66"/>
      <c r="M160" s="55">
        <v>92.79</v>
      </c>
      <c r="N160" s="66">
        <f t="shared" si="15"/>
        <v>0</v>
      </c>
      <c r="O160" s="64"/>
      <c r="P160" s="60"/>
      <c r="Q160" s="10">
        <v>43600</v>
      </c>
    </row>
    <row r="161" spans="1:17" x14ac:dyDescent="0.7">
      <c r="A161" s="64">
        <v>3</v>
      </c>
      <c r="B161" s="50" t="s">
        <v>155</v>
      </c>
      <c r="C161" s="50" t="s">
        <v>154</v>
      </c>
      <c r="D161" s="51" t="s">
        <v>36</v>
      </c>
      <c r="E161" s="51">
        <v>33240</v>
      </c>
      <c r="F161" s="52">
        <v>24320</v>
      </c>
      <c r="G161" s="10">
        <v>23930</v>
      </c>
      <c r="H161" s="134"/>
      <c r="I161" s="34">
        <f t="shared" si="13"/>
        <v>0</v>
      </c>
      <c r="J161" s="33">
        <f t="shared" si="12"/>
        <v>0</v>
      </c>
      <c r="K161" s="66"/>
      <c r="L161" s="66"/>
      <c r="M161" s="55">
        <v>92.13</v>
      </c>
      <c r="N161" s="66">
        <f t="shared" si="15"/>
        <v>0</v>
      </c>
      <c r="O161" s="64"/>
      <c r="P161" s="60"/>
      <c r="Q161" s="10">
        <v>43600</v>
      </c>
    </row>
    <row r="162" spans="1:17" x14ac:dyDescent="0.7">
      <c r="A162" s="64">
        <v>4</v>
      </c>
      <c r="B162" s="60" t="s">
        <v>156</v>
      </c>
      <c r="C162" s="60" t="s">
        <v>20</v>
      </c>
      <c r="D162" s="64" t="s">
        <v>36</v>
      </c>
      <c r="E162" s="64">
        <v>235166</v>
      </c>
      <c r="F162" s="10">
        <v>16030</v>
      </c>
      <c r="G162" s="10">
        <v>17980</v>
      </c>
      <c r="H162" s="134"/>
      <c r="I162" s="34">
        <f t="shared" si="13"/>
        <v>0</v>
      </c>
      <c r="J162" s="33">
        <f t="shared" si="12"/>
        <v>0</v>
      </c>
      <c r="K162" s="66"/>
      <c r="L162" s="66"/>
      <c r="M162" s="55">
        <v>89.3</v>
      </c>
      <c r="N162" s="66">
        <f t="shared" si="15"/>
        <v>0</v>
      </c>
      <c r="O162" s="64"/>
      <c r="P162" s="60"/>
      <c r="Q162" s="10">
        <v>43600</v>
      </c>
    </row>
    <row r="163" spans="1:17" x14ac:dyDescent="0.7">
      <c r="A163" s="64">
        <v>5</v>
      </c>
      <c r="B163" s="60" t="s">
        <v>157</v>
      </c>
      <c r="C163" s="60" t="s">
        <v>20</v>
      </c>
      <c r="D163" s="64" t="s">
        <v>34</v>
      </c>
      <c r="E163" s="64">
        <v>33959</v>
      </c>
      <c r="F163" s="10">
        <v>56680</v>
      </c>
      <c r="G163" s="10">
        <v>36470</v>
      </c>
      <c r="H163" s="134"/>
      <c r="I163" s="34">
        <f t="shared" si="13"/>
        <v>0</v>
      </c>
      <c r="J163" s="33">
        <f t="shared" si="12"/>
        <v>0</v>
      </c>
      <c r="K163" s="66"/>
      <c r="L163" s="66"/>
      <c r="M163" s="55">
        <v>89.17</v>
      </c>
      <c r="N163" s="66">
        <f t="shared" si="15"/>
        <v>0</v>
      </c>
      <c r="O163" s="64"/>
      <c r="P163" s="60"/>
      <c r="Q163" s="10">
        <v>58390</v>
      </c>
    </row>
    <row r="164" spans="1:17" x14ac:dyDescent="0.7">
      <c r="A164" s="64">
        <v>6</v>
      </c>
      <c r="B164" s="60" t="s">
        <v>158</v>
      </c>
      <c r="C164" s="60" t="s">
        <v>20</v>
      </c>
      <c r="D164" s="64" t="s">
        <v>34</v>
      </c>
      <c r="E164" s="64">
        <v>146892</v>
      </c>
      <c r="F164" s="10">
        <v>40830</v>
      </c>
      <c r="G164" s="10">
        <v>36470</v>
      </c>
      <c r="H164" s="134"/>
      <c r="I164" s="34">
        <f t="shared" si="13"/>
        <v>0</v>
      </c>
      <c r="J164" s="33">
        <f t="shared" si="12"/>
        <v>0</v>
      </c>
      <c r="K164" s="66"/>
      <c r="L164" s="66"/>
      <c r="M164" s="55">
        <v>85.45</v>
      </c>
      <c r="N164" s="66">
        <f t="shared" si="15"/>
        <v>0</v>
      </c>
      <c r="O164" s="64"/>
      <c r="P164" s="60"/>
      <c r="Q164" s="10">
        <v>58390</v>
      </c>
    </row>
    <row r="165" spans="1:17" x14ac:dyDescent="0.7">
      <c r="A165" s="64"/>
      <c r="B165" s="60"/>
      <c r="C165" s="60"/>
      <c r="D165" s="64"/>
      <c r="E165" s="67" t="s">
        <v>24</v>
      </c>
      <c r="F165" s="68">
        <f>SUM(F159:F164)</f>
        <v>192030</v>
      </c>
      <c r="G165" s="10"/>
      <c r="H165" s="134"/>
      <c r="I165" s="21" t="s">
        <v>10</v>
      </c>
      <c r="J165" s="58">
        <f>SUM(J159:J164)</f>
        <v>0</v>
      </c>
      <c r="K165" s="66"/>
      <c r="L165" s="66"/>
      <c r="M165" s="55"/>
      <c r="N165" s="66"/>
      <c r="O165" s="64"/>
      <c r="P165" s="60"/>
      <c r="Q165" s="10"/>
    </row>
    <row r="166" spans="1:17" x14ac:dyDescent="0.7">
      <c r="A166" s="64"/>
      <c r="B166" s="60"/>
      <c r="C166" s="60"/>
      <c r="D166" s="64"/>
      <c r="E166" s="67">
        <v>2.9</v>
      </c>
      <c r="F166" s="69">
        <f>F165*E166/100</f>
        <v>5568.87</v>
      </c>
      <c r="G166" s="10"/>
      <c r="H166" s="134"/>
      <c r="I166" s="21" t="s">
        <v>25</v>
      </c>
      <c r="J166" s="21">
        <f>F166-J165</f>
        <v>5568.87</v>
      </c>
      <c r="K166" s="66"/>
      <c r="L166" s="66"/>
      <c r="M166" s="55"/>
      <c r="N166" s="66"/>
      <c r="O166" s="64"/>
      <c r="P166" s="60"/>
      <c r="Q166" s="10"/>
    </row>
    <row r="167" spans="1:17" x14ac:dyDescent="0.7">
      <c r="A167" s="64"/>
      <c r="B167" s="60"/>
      <c r="C167" s="60"/>
      <c r="D167" s="64"/>
      <c r="E167" s="64"/>
      <c r="F167" s="10"/>
      <c r="G167" s="10"/>
      <c r="H167" s="134"/>
      <c r="I167" s="34"/>
      <c r="J167" s="33"/>
      <c r="K167" s="66"/>
      <c r="L167" s="66"/>
      <c r="M167" s="55"/>
      <c r="N167" s="66"/>
      <c r="O167" s="64"/>
      <c r="P167" s="60"/>
      <c r="Q167" s="10"/>
    </row>
    <row r="168" spans="1:17" x14ac:dyDescent="0.7">
      <c r="A168" s="64"/>
      <c r="B168" s="63" t="s">
        <v>243</v>
      </c>
      <c r="C168" s="60"/>
      <c r="D168" s="64"/>
      <c r="E168" s="64"/>
      <c r="F168" s="10"/>
      <c r="G168" s="10"/>
      <c r="H168" s="134"/>
      <c r="I168" s="34"/>
      <c r="J168" s="33"/>
      <c r="K168" s="66"/>
      <c r="L168" s="66"/>
      <c r="M168" s="55"/>
      <c r="N168" s="66"/>
      <c r="O168" s="64"/>
      <c r="P168" s="60"/>
      <c r="Q168" s="10"/>
    </row>
    <row r="169" spans="1:17" x14ac:dyDescent="0.7">
      <c r="A169" s="64">
        <v>1</v>
      </c>
      <c r="B169" s="60" t="s">
        <v>159</v>
      </c>
      <c r="C169" s="60" t="s">
        <v>20</v>
      </c>
      <c r="D169" s="64" t="s">
        <v>36</v>
      </c>
      <c r="E169" s="64">
        <v>235161</v>
      </c>
      <c r="F169" s="10">
        <v>18380</v>
      </c>
      <c r="G169" s="10">
        <v>17980</v>
      </c>
      <c r="H169" s="134"/>
      <c r="I169" s="34">
        <f t="shared" si="13"/>
        <v>0</v>
      </c>
      <c r="J169" s="33">
        <f t="shared" si="12"/>
        <v>0</v>
      </c>
      <c r="K169" s="66"/>
      <c r="L169" s="66"/>
      <c r="M169" s="55">
        <v>88</v>
      </c>
      <c r="N169" s="66">
        <f>K169+L169</f>
        <v>0</v>
      </c>
      <c r="O169" s="64"/>
      <c r="P169" s="64"/>
      <c r="Q169" s="10">
        <v>43600</v>
      </c>
    </row>
    <row r="170" spans="1:17" x14ac:dyDescent="0.7">
      <c r="A170" s="64">
        <v>2</v>
      </c>
      <c r="B170" s="60" t="s">
        <v>242</v>
      </c>
      <c r="C170" s="60" t="s">
        <v>62</v>
      </c>
      <c r="D170" s="64" t="s">
        <v>34</v>
      </c>
      <c r="E170" s="64">
        <v>34033</v>
      </c>
      <c r="F170" s="10">
        <v>37060</v>
      </c>
      <c r="G170" s="10">
        <v>36470</v>
      </c>
      <c r="H170" s="134"/>
      <c r="I170" s="34">
        <f t="shared" ref="I170" si="16">G170*H170/100</f>
        <v>0</v>
      </c>
      <c r="J170" s="33">
        <f t="shared" ref="J170" si="17">CEILING(I170,10)</f>
        <v>0</v>
      </c>
      <c r="K170" s="66"/>
      <c r="L170" s="66"/>
      <c r="M170" s="55"/>
      <c r="N170" s="66"/>
      <c r="O170" s="64"/>
      <c r="P170" s="64"/>
      <c r="Q170" s="10">
        <v>58390</v>
      </c>
    </row>
    <row r="171" spans="1:17" x14ac:dyDescent="0.7">
      <c r="A171" s="64"/>
      <c r="B171" s="60"/>
      <c r="C171" s="60"/>
      <c r="D171" s="64"/>
      <c r="E171" s="67" t="s">
        <v>24</v>
      </c>
      <c r="F171" s="68">
        <f>SUM(F169:F170)</f>
        <v>55440</v>
      </c>
      <c r="G171" s="10"/>
      <c r="H171" s="134"/>
      <c r="I171" s="21" t="s">
        <v>10</v>
      </c>
      <c r="J171" s="58">
        <f>SUM(J169)</f>
        <v>0</v>
      </c>
      <c r="K171" s="66"/>
      <c r="L171" s="66"/>
      <c r="M171" s="55"/>
      <c r="N171" s="66"/>
      <c r="O171" s="64"/>
      <c r="P171" s="64"/>
      <c r="Q171" s="10"/>
    </row>
    <row r="172" spans="1:17" x14ac:dyDescent="0.7">
      <c r="A172" s="64"/>
      <c r="B172" s="60"/>
      <c r="C172" s="60"/>
      <c r="D172" s="64"/>
      <c r="E172" s="67">
        <v>2.9</v>
      </c>
      <c r="F172" s="69">
        <f>F171*E172/100</f>
        <v>1607.76</v>
      </c>
      <c r="G172" s="10"/>
      <c r="H172" s="134"/>
      <c r="I172" s="21" t="s">
        <v>25</v>
      </c>
      <c r="J172" s="21">
        <f>F172-J171</f>
        <v>1607.76</v>
      </c>
      <c r="K172" s="66"/>
      <c r="L172" s="66"/>
      <c r="M172" s="55"/>
      <c r="N172" s="66"/>
      <c r="O172" s="64"/>
      <c r="P172" s="64"/>
      <c r="Q172" s="10"/>
    </row>
    <row r="173" spans="1:17" x14ac:dyDescent="0.7">
      <c r="A173" s="64"/>
      <c r="B173" s="60"/>
      <c r="C173" s="60"/>
      <c r="D173" s="64"/>
      <c r="E173" s="64"/>
      <c r="F173" s="10"/>
      <c r="G173" s="10"/>
      <c r="H173" s="134"/>
      <c r="I173" s="34"/>
      <c r="J173" s="33"/>
      <c r="K173" s="66"/>
      <c r="L173" s="66"/>
      <c r="M173" s="55"/>
      <c r="N173" s="66"/>
      <c r="O173" s="64"/>
      <c r="P173" s="60"/>
      <c r="Q173" s="10"/>
    </row>
    <row r="174" spans="1:17" x14ac:dyDescent="0.7">
      <c r="A174" s="60"/>
      <c r="B174" s="63" t="s">
        <v>160</v>
      </c>
      <c r="C174" s="60"/>
      <c r="D174" s="64"/>
      <c r="E174" s="64"/>
      <c r="F174" s="10"/>
      <c r="G174" s="10"/>
      <c r="H174" s="134"/>
      <c r="I174" s="34"/>
      <c r="J174" s="33"/>
      <c r="K174" s="66"/>
      <c r="L174" s="66"/>
      <c r="M174" s="55"/>
      <c r="N174" s="66"/>
      <c r="O174" s="64"/>
      <c r="P174" s="60"/>
      <c r="Q174" s="10"/>
    </row>
    <row r="175" spans="1:17" x14ac:dyDescent="0.7">
      <c r="A175" s="64">
        <v>1</v>
      </c>
      <c r="B175" s="60" t="s">
        <v>161</v>
      </c>
      <c r="C175" s="60" t="s">
        <v>103</v>
      </c>
      <c r="D175" s="64" t="s">
        <v>76</v>
      </c>
      <c r="E175" s="64">
        <v>251456</v>
      </c>
      <c r="F175" s="10">
        <v>15200</v>
      </c>
      <c r="G175" s="10">
        <v>12310</v>
      </c>
      <c r="H175" s="134"/>
      <c r="I175" s="34">
        <f t="shared" si="13"/>
        <v>0</v>
      </c>
      <c r="J175" s="33">
        <f t="shared" si="12"/>
        <v>0</v>
      </c>
      <c r="K175" s="66"/>
      <c r="L175" s="66"/>
      <c r="M175" s="55">
        <v>88</v>
      </c>
      <c r="N175" s="66">
        <f>K175+L175</f>
        <v>0</v>
      </c>
      <c r="O175" s="64"/>
      <c r="P175" s="47"/>
      <c r="Q175" s="10">
        <v>38750</v>
      </c>
    </row>
    <row r="176" spans="1:17" x14ac:dyDescent="0.7">
      <c r="A176" s="64"/>
      <c r="B176" s="60"/>
      <c r="C176" s="60"/>
      <c r="D176" s="64"/>
      <c r="E176" s="67" t="s">
        <v>24</v>
      </c>
      <c r="F176" s="68">
        <f>SUM(F175)</f>
        <v>15200</v>
      </c>
      <c r="G176" s="10"/>
      <c r="H176" s="134"/>
      <c r="I176" s="21" t="s">
        <v>10</v>
      </c>
      <c r="J176" s="58">
        <f>SUM(J175)</f>
        <v>0</v>
      </c>
      <c r="K176" s="66"/>
      <c r="L176" s="66"/>
      <c r="M176" s="55"/>
      <c r="N176" s="66"/>
      <c r="O176" s="64"/>
      <c r="P176" s="64"/>
      <c r="Q176" s="10"/>
    </row>
    <row r="177" spans="1:17" x14ac:dyDescent="0.7">
      <c r="A177" s="64"/>
      <c r="B177" s="60"/>
      <c r="C177" s="60"/>
      <c r="D177" s="64"/>
      <c r="E177" s="67">
        <v>2.9</v>
      </c>
      <c r="F177" s="69">
        <f>F176*E177/100</f>
        <v>440.8</v>
      </c>
      <c r="G177" s="10"/>
      <c r="H177" s="134"/>
      <c r="I177" s="21" t="s">
        <v>25</v>
      </c>
      <c r="J177" s="21">
        <f>F177-J176</f>
        <v>440.8</v>
      </c>
      <c r="K177" s="66"/>
      <c r="L177" s="66"/>
      <c r="M177" s="55"/>
      <c r="N177" s="66"/>
      <c r="O177" s="64"/>
      <c r="P177" s="64"/>
      <c r="Q177" s="10"/>
    </row>
    <row r="178" spans="1:17" x14ac:dyDescent="0.7">
      <c r="A178" s="64"/>
      <c r="B178" s="60"/>
      <c r="C178" s="60"/>
      <c r="D178" s="64"/>
      <c r="E178" s="64"/>
      <c r="F178" s="10"/>
      <c r="G178" s="10"/>
      <c r="H178" s="134"/>
      <c r="I178" s="10"/>
      <c r="J178" s="52"/>
      <c r="K178" s="66"/>
      <c r="L178" s="66"/>
      <c r="M178" s="55"/>
      <c r="N178" s="66"/>
      <c r="O178" s="64"/>
      <c r="P178" s="60"/>
      <c r="Q178" s="64"/>
    </row>
    <row r="179" spans="1:17" x14ac:dyDescent="0.7">
      <c r="D179" s="2"/>
      <c r="E179" s="2"/>
      <c r="F179" s="2"/>
      <c r="G179" s="2"/>
      <c r="H179" s="2"/>
      <c r="I179" s="2"/>
      <c r="J179" s="71"/>
      <c r="K179" s="2"/>
      <c r="L179" s="2"/>
      <c r="M179" s="72"/>
      <c r="N179" s="2"/>
      <c r="O179" s="2"/>
    </row>
    <row r="180" spans="1:17" x14ac:dyDescent="0.7">
      <c r="E180" s="73" t="s">
        <v>162</v>
      </c>
      <c r="F180" s="74"/>
      <c r="H180" s="75"/>
      <c r="I180" s="76" t="s">
        <v>6</v>
      </c>
      <c r="J180" s="77">
        <f>F7+F17+F30+F48+F61+F75+F81+F93+F99+F107+F114+F120+F128+F141+F149+F155+F165+F171+F176</f>
        <v>3757810</v>
      </c>
      <c r="K180" s="75"/>
      <c r="L180" s="78"/>
      <c r="M180" s="79"/>
      <c r="N180" s="80"/>
      <c r="O180" s="81">
        <v>2.9</v>
      </c>
      <c r="P180" s="75"/>
    </row>
    <row r="181" spans="1:17" x14ac:dyDescent="0.7">
      <c r="B181" s="73"/>
      <c r="D181" s="2"/>
      <c r="E181" s="64" t="s">
        <v>12</v>
      </c>
      <c r="F181" s="51" t="s">
        <v>163</v>
      </c>
      <c r="G181" s="64" t="s">
        <v>8</v>
      </c>
      <c r="H181" s="75"/>
      <c r="I181" s="76">
        <v>2.9</v>
      </c>
      <c r="J181" s="77">
        <f>F8+F18+F31+F49+F62+F76+F82+F94+F100+F108+F115+F121+F129+F142+F150+F156+F166+F172+F177</f>
        <v>108976.48999999999</v>
      </c>
      <c r="K181" s="75"/>
      <c r="L181" s="80" t="s">
        <v>6</v>
      </c>
      <c r="M181" s="82"/>
      <c r="N181" s="83">
        <f>J180</f>
        <v>3757810</v>
      </c>
      <c r="O181" s="81">
        <f>N181*O180/100</f>
        <v>108976.49</v>
      </c>
      <c r="P181" s="84"/>
    </row>
    <row r="182" spans="1:17" x14ac:dyDescent="0.7">
      <c r="A182" s="85"/>
      <c r="B182" s="85"/>
      <c r="C182" s="85"/>
      <c r="D182" s="85"/>
      <c r="E182" s="64" t="s">
        <v>22</v>
      </c>
      <c r="F182" s="51" t="s">
        <v>164</v>
      </c>
      <c r="G182" s="66">
        <v>5</v>
      </c>
      <c r="H182" s="75"/>
      <c r="I182" s="76" t="s">
        <v>10</v>
      </c>
      <c r="J182" s="77">
        <f>J7+J17+J30+J48+J61+J75+J81+J93+J99+J107+J114+J120+J128+J141+J149+J155+J165+J171+J176</f>
        <v>0</v>
      </c>
      <c r="K182" s="75"/>
      <c r="L182" s="80" t="s">
        <v>165</v>
      </c>
      <c r="M182" s="82"/>
      <c r="N182" s="83">
        <f>F243</f>
        <v>922940</v>
      </c>
      <c r="O182" s="81">
        <f>N182*O180/100</f>
        <v>26765.26</v>
      </c>
      <c r="P182" s="75"/>
    </row>
    <row r="183" spans="1:17" x14ac:dyDescent="0.7">
      <c r="A183" s="85"/>
      <c r="B183" s="85"/>
      <c r="C183" s="85"/>
      <c r="D183" s="85"/>
      <c r="E183" s="64" t="s">
        <v>49</v>
      </c>
      <c r="F183" s="51" t="s">
        <v>166</v>
      </c>
      <c r="G183" s="66">
        <v>4.5</v>
      </c>
      <c r="H183" s="75"/>
      <c r="I183" s="76" t="s">
        <v>25</v>
      </c>
      <c r="J183" s="77">
        <f>J8+J18+J31+J49+J62+J76+J82+J94+J100+J108+J115+J121+J129+J142+J150+J156+J166+J172+J177</f>
        <v>108976.48999999999</v>
      </c>
      <c r="K183" s="84"/>
      <c r="L183" s="80" t="s">
        <v>17</v>
      </c>
      <c r="M183" s="82"/>
      <c r="N183" s="86">
        <f>SUM(N181:N182)</f>
        <v>4680750</v>
      </c>
      <c r="O183" s="81">
        <f>SUM(O181:O182)</f>
        <v>135741.75</v>
      </c>
      <c r="P183" s="75"/>
    </row>
    <row r="184" spans="1:17" x14ac:dyDescent="0.7">
      <c r="A184" s="85"/>
      <c r="D184" s="2"/>
      <c r="E184" s="64" t="s">
        <v>67</v>
      </c>
      <c r="F184" s="51" t="s">
        <v>167</v>
      </c>
      <c r="G184" s="66">
        <v>3.7</v>
      </c>
      <c r="H184" s="2"/>
      <c r="I184" s="2"/>
      <c r="J184" s="87"/>
      <c r="K184" s="2"/>
      <c r="L184" s="80" t="s">
        <v>10</v>
      </c>
      <c r="M184" s="82"/>
      <c r="N184" s="78"/>
      <c r="O184" s="81">
        <f>J182</f>
        <v>0</v>
      </c>
    </row>
    <row r="185" spans="1:17" x14ac:dyDescent="0.7">
      <c r="A185" s="85"/>
      <c r="D185" s="2"/>
      <c r="E185" s="64" t="s">
        <v>168</v>
      </c>
      <c r="F185" s="51" t="s">
        <v>169</v>
      </c>
      <c r="G185" s="66">
        <v>3.4</v>
      </c>
      <c r="H185" s="2"/>
      <c r="I185" s="2"/>
      <c r="J185" s="71"/>
      <c r="K185" s="2"/>
      <c r="L185" s="80" t="s">
        <v>25</v>
      </c>
      <c r="M185" s="82"/>
      <c r="N185" s="78"/>
      <c r="O185" s="81">
        <f>O183-O184</f>
        <v>135741.75</v>
      </c>
    </row>
    <row r="186" spans="1:17" x14ac:dyDescent="0.7">
      <c r="A186" s="85"/>
      <c r="D186" s="2"/>
      <c r="E186" s="64" t="s">
        <v>170</v>
      </c>
      <c r="F186" s="51" t="s">
        <v>171</v>
      </c>
      <c r="G186" s="66">
        <v>3.2</v>
      </c>
      <c r="H186" s="2"/>
      <c r="I186" s="73"/>
      <c r="M186" s="88"/>
      <c r="N186" s="2"/>
      <c r="O186" s="2"/>
    </row>
    <row r="187" spans="1:17" x14ac:dyDescent="0.7">
      <c r="A187" s="85"/>
      <c r="D187" s="2"/>
      <c r="E187" s="64" t="s">
        <v>172</v>
      </c>
      <c r="F187" s="51" t="s">
        <v>173</v>
      </c>
      <c r="G187" s="66">
        <v>3.19</v>
      </c>
      <c r="H187" s="2"/>
      <c r="I187" s="2"/>
      <c r="J187" s="71"/>
      <c r="K187" s="2"/>
      <c r="L187" s="2"/>
      <c r="M187" s="72"/>
      <c r="N187" s="2"/>
      <c r="O187" s="2"/>
    </row>
    <row r="188" spans="1:17" x14ac:dyDescent="0.7">
      <c r="A188" s="85"/>
      <c r="D188" s="2"/>
      <c r="E188" s="64" t="s">
        <v>95</v>
      </c>
      <c r="F188" s="51" t="s">
        <v>174</v>
      </c>
      <c r="G188" s="66">
        <v>2.4900000000000002</v>
      </c>
      <c r="H188" s="2"/>
      <c r="I188" s="2"/>
      <c r="J188" s="71"/>
      <c r="K188" s="89"/>
      <c r="M188" s="88"/>
      <c r="N188" s="2"/>
      <c r="O188" s="2"/>
    </row>
    <row r="189" spans="1:17" x14ac:dyDescent="0.7">
      <c r="A189" s="85"/>
      <c r="D189" s="2"/>
      <c r="E189" s="64" t="s">
        <v>175</v>
      </c>
      <c r="F189" s="51" t="s">
        <v>176</v>
      </c>
      <c r="G189" s="66">
        <v>1.99</v>
      </c>
      <c r="H189" s="2"/>
      <c r="I189" s="2"/>
      <c r="J189" s="71"/>
      <c r="K189" s="89"/>
      <c r="M189" s="88"/>
      <c r="N189" s="2"/>
      <c r="O189" s="2"/>
    </row>
    <row r="190" spans="1:17" x14ac:dyDescent="0.7">
      <c r="A190" s="85"/>
      <c r="D190" s="2"/>
      <c r="E190" s="2"/>
      <c r="F190" s="90"/>
      <c r="G190" s="2"/>
      <c r="H190" s="2"/>
      <c r="I190" s="2"/>
      <c r="J190" s="71"/>
      <c r="K190" s="89"/>
      <c r="M190" s="88"/>
      <c r="N190" s="2"/>
      <c r="O190" s="2"/>
    </row>
    <row r="191" spans="1:17" hidden="1" x14ac:dyDescent="0.7">
      <c r="A191" s="85"/>
      <c r="D191" s="2"/>
      <c r="E191" s="2"/>
      <c r="F191" s="90"/>
      <c r="G191" s="2"/>
      <c r="H191" s="2"/>
      <c r="I191" s="2"/>
      <c r="J191" s="71"/>
      <c r="K191" s="89"/>
      <c r="M191" s="88"/>
      <c r="N191" s="2"/>
      <c r="O191" s="2"/>
    </row>
    <row r="192" spans="1:17" hidden="1" x14ac:dyDescent="0.7">
      <c r="A192" s="85"/>
      <c r="F192" s="91"/>
      <c r="G192" s="2"/>
      <c r="H192" s="2"/>
      <c r="I192" s="2"/>
      <c r="J192" s="71"/>
      <c r="K192" s="89"/>
      <c r="M192" s="88"/>
      <c r="N192" s="2"/>
      <c r="O192" s="2"/>
    </row>
    <row r="193" spans="1:16" hidden="1" x14ac:dyDescent="0.7">
      <c r="A193" s="85"/>
      <c r="F193" s="91"/>
      <c r="G193" s="2"/>
      <c r="H193" s="2"/>
      <c r="I193" s="2"/>
      <c r="J193" s="71"/>
      <c r="K193" s="89"/>
      <c r="M193" s="88"/>
      <c r="N193" s="2"/>
      <c r="O193" s="2"/>
    </row>
    <row r="194" spans="1:16" hidden="1" x14ac:dyDescent="0.7">
      <c r="A194" s="85"/>
      <c r="D194" s="2"/>
      <c r="E194" s="2"/>
      <c r="F194" s="90"/>
      <c r="G194" s="2"/>
      <c r="H194" s="2"/>
      <c r="I194" s="2"/>
      <c r="J194" s="71"/>
      <c r="K194" s="2"/>
      <c r="L194" s="2"/>
      <c r="M194" s="72"/>
      <c r="N194" s="2"/>
      <c r="O194" s="2"/>
    </row>
    <row r="195" spans="1:16" hidden="1" x14ac:dyDescent="0.7">
      <c r="A195" s="85"/>
      <c r="D195" s="2"/>
      <c r="E195" s="2"/>
      <c r="F195" s="90"/>
      <c r="G195" s="2"/>
      <c r="H195" s="2"/>
      <c r="I195" s="92"/>
      <c r="J195" s="92"/>
      <c r="K195" s="92"/>
      <c r="L195" s="2"/>
      <c r="M195" s="72"/>
      <c r="N195" s="93"/>
      <c r="O195" s="93"/>
      <c r="P195" s="93"/>
    </row>
    <row r="196" spans="1:16" hidden="1" x14ac:dyDescent="0.7">
      <c r="A196" s="85"/>
      <c r="D196" s="2"/>
      <c r="E196" s="2"/>
      <c r="F196" s="90"/>
      <c r="G196" s="2"/>
      <c r="H196" s="2"/>
      <c r="I196" s="94"/>
      <c r="J196" s="94"/>
      <c r="K196" s="95"/>
      <c r="L196" s="2"/>
      <c r="M196" s="72"/>
      <c r="N196" s="96"/>
      <c r="O196" s="96"/>
      <c r="P196" s="96"/>
    </row>
    <row r="197" spans="1:16" x14ac:dyDescent="0.7">
      <c r="B197" s="73" t="s">
        <v>177</v>
      </c>
      <c r="D197" s="2"/>
      <c r="E197" s="2"/>
      <c r="F197" s="2"/>
      <c r="G197" s="2"/>
      <c r="H197" s="2"/>
      <c r="I197" s="151"/>
      <c r="J197" s="151"/>
      <c r="K197" s="151"/>
      <c r="L197" s="2"/>
      <c r="M197" s="72"/>
      <c r="N197" s="152"/>
      <c r="O197" s="152"/>
      <c r="P197" s="152"/>
    </row>
    <row r="198" spans="1:16" x14ac:dyDescent="0.7">
      <c r="A198" s="144" t="s">
        <v>1</v>
      </c>
      <c r="B198" s="144" t="s">
        <v>2</v>
      </c>
      <c r="C198" s="144" t="s">
        <v>3</v>
      </c>
      <c r="D198" s="144" t="s">
        <v>4</v>
      </c>
      <c r="E198" s="144" t="s">
        <v>5</v>
      </c>
      <c r="F198" s="145" t="s">
        <v>6</v>
      </c>
      <c r="H198" s="97" t="s">
        <v>178</v>
      </c>
      <c r="I198" s="97"/>
      <c r="J198" s="97"/>
      <c r="K198" s="95"/>
      <c r="L198" s="2"/>
      <c r="M198" s="72"/>
      <c r="N198" s="96"/>
      <c r="O198" s="96"/>
      <c r="P198" s="96"/>
    </row>
    <row r="199" spans="1:16" x14ac:dyDescent="0.7">
      <c r="A199" s="144"/>
      <c r="B199" s="144"/>
      <c r="C199" s="144"/>
      <c r="D199" s="144"/>
      <c r="E199" s="144"/>
      <c r="F199" s="145"/>
      <c r="H199" s="98" t="s">
        <v>12</v>
      </c>
      <c r="I199" s="98" t="s">
        <v>163</v>
      </c>
      <c r="J199" s="99" t="s">
        <v>8</v>
      </c>
      <c r="K199" s="100"/>
      <c r="L199" s="2"/>
      <c r="M199" s="72"/>
      <c r="N199" s="96"/>
      <c r="O199" s="96"/>
      <c r="P199" s="101"/>
    </row>
    <row r="200" spans="1:16" x14ac:dyDescent="0.7">
      <c r="A200" s="102">
        <v>1</v>
      </c>
      <c r="B200" s="60" t="s">
        <v>244</v>
      </c>
      <c r="C200" s="60" t="s">
        <v>120</v>
      </c>
      <c r="D200" s="64" t="s">
        <v>36</v>
      </c>
      <c r="E200" s="64">
        <v>143389</v>
      </c>
      <c r="F200" s="10">
        <v>20660</v>
      </c>
      <c r="H200" s="103" t="s">
        <v>181</v>
      </c>
      <c r="I200" s="104" t="s">
        <v>182</v>
      </c>
      <c r="J200" s="105" t="s">
        <v>183</v>
      </c>
      <c r="K200" s="106"/>
      <c r="M200" s="88"/>
      <c r="N200" s="96"/>
      <c r="O200" s="96"/>
      <c r="P200" s="101"/>
    </row>
    <row r="201" spans="1:16" x14ac:dyDescent="0.7">
      <c r="A201" s="102">
        <v>2</v>
      </c>
      <c r="B201" s="60" t="s">
        <v>245</v>
      </c>
      <c r="C201" s="60" t="s">
        <v>28</v>
      </c>
      <c r="D201" s="64" t="s">
        <v>36</v>
      </c>
      <c r="E201" s="64" t="s">
        <v>246</v>
      </c>
      <c r="F201" s="10">
        <v>23680</v>
      </c>
      <c r="H201" s="107" t="s">
        <v>184</v>
      </c>
      <c r="I201" s="108" t="s">
        <v>185</v>
      </c>
      <c r="J201" s="109">
        <v>4.3499999999999996</v>
      </c>
      <c r="L201" s="2"/>
      <c r="M201" s="72"/>
    </row>
    <row r="202" spans="1:16" x14ac:dyDescent="0.7">
      <c r="A202" s="102">
        <v>3</v>
      </c>
      <c r="B202" s="60" t="s">
        <v>221</v>
      </c>
      <c r="C202" s="60" t="s">
        <v>28</v>
      </c>
      <c r="D202" s="64" t="s">
        <v>34</v>
      </c>
      <c r="E202" s="64">
        <v>192384</v>
      </c>
      <c r="F202" s="10">
        <v>22220</v>
      </c>
      <c r="H202" s="107" t="s">
        <v>187</v>
      </c>
      <c r="I202" s="108" t="s">
        <v>188</v>
      </c>
      <c r="J202" s="109">
        <v>4.1399999999999997</v>
      </c>
      <c r="L202" s="2"/>
      <c r="M202" s="72"/>
    </row>
    <row r="203" spans="1:16" x14ac:dyDescent="0.7">
      <c r="A203" s="102">
        <v>4</v>
      </c>
      <c r="B203" s="60" t="s">
        <v>214</v>
      </c>
      <c r="C203" s="60" t="s">
        <v>28</v>
      </c>
      <c r="D203" s="64" t="s">
        <v>36</v>
      </c>
      <c r="E203" s="64">
        <v>181323</v>
      </c>
      <c r="F203" s="10">
        <v>19830</v>
      </c>
      <c r="H203" s="110" t="s">
        <v>190</v>
      </c>
      <c r="I203" s="111" t="s">
        <v>191</v>
      </c>
      <c r="J203" s="112">
        <v>3.9</v>
      </c>
      <c r="L203" s="2"/>
      <c r="M203" s="72"/>
    </row>
    <row r="204" spans="1:16" x14ac:dyDescent="0.7">
      <c r="A204" s="102">
        <v>5</v>
      </c>
      <c r="B204" s="60" t="s">
        <v>247</v>
      </c>
      <c r="C204" s="60" t="s">
        <v>28</v>
      </c>
      <c r="D204" s="64" t="s">
        <v>36</v>
      </c>
      <c r="E204" s="64">
        <v>181985</v>
      </c>
      <c r="F204" s="10">
        <v>22530</v>
      </c>
      <c r="H204" s="113" t="s">
        <v>77</v>
      </c>
      <c r="I204" s="114" t="s">
        <v>193</v>
      </c>
      <c r="J204" s="115" t="s">
        <v>194</v>
      </c>
      <c r="M204" s="88"/>
    </row>
    <row r="205" spans="1:16" x14ac:dyDescent="0.7">
      <c r="A205" s="102">
        <v>6</v>
      </c>
      <c r="B205" s="60" t="s">
        <v>217</v>
      </c>
      <c r="C205" s="60" t="s">
        <v>28</v>
      </c>
      <c r="D205" s="64" t="s">
        <v>36</v>
      </c>
      <c r="E205" s="64">
        <v>181250</v>
      </c>
      <c r="F205" s="10">
        <v>19810</v>
      </c>
      <c r="H205" s="113" t="s">
        <v>95</v>
      </c>
      <c r="I205" s="114" t="s">
        <v>196</v>
      </c>
      <c r="J205" s="115" t="s">
        <v>197</v>
      </c>
      <c r="M205" s="88"/>
    </row>
    <row r="206" spans="1:16" x14ac:dyDescent="0.7">
      <c r="A206" s="102">
        <v>7</v>
      </c>
      <c r="B206" s="60" t="s">
        <v>248</v>
      </c>
      <c r="C206" s="60" t="s">
        <v>28</v>
      </c>
      <c r="D206" s="64" t="s">
        <v>36</v>
      </c>
      <c r="E206" s="64">
        <v>214832</v>
      </c>
      <c r="F206" s="10">
        <v>19790</v>
      </c>
      <c r="H206" s="113" t="s">
        <v>175</v>
      </c>
      <c r="I206" s="114" t="s">
        <v>199</v>
      </c>
      <c r="J206" s="115" t="s">
        <v>200</v>
      </c>
      <c r="M206" s="88"/>
    </row>
    <row r="207" spans="1:16" x14ac:dyDescent="0.7">
      <c r="A207" s="102">
        <v>8</v>
      </c>
      <c r="B207" s="60" t="s">
        <v>179</v>
      </c>
      <c r="C207" s="60" t="s">
        <v>180</v>
      </c>
      <c r="D207" s="64" t="s">
        <v>76</v>
      </c>
      <c r="E207" s="64">
        <v>187161</v>
      </c>
      <c r="F207" s="10">
        <v>14990</v>
      </c>
      <c r="H207" s="116" t="s">
        <v>202</v>
      </c>
      <c r="I207" s="117" t="s">
        <v>203</v>
      </c>
      <c r="J207" s="118" t="s">
        <v>204</v>
      </c>
      <c r="M207" s="88"/>
    </row>
    <row r="208" spans="1:16" x14ac:dyDescent="0.7">
      <c r="A208" s="102">
        <v>9</v>
      </c>
      <c r="B208" s="60" t="s">
        <v>249</v>
      </c>
      <c r="C208" s="60" t="s">
        <v>28</v>
      </c>
      <c r="D208" s="64" t="s">
        <v>36</v>
      </c>
      <c r="E208" s="64">
        <v>181887</v>
      </c>
      <c r="F208" s="10">
        <v>22690</v>
      </c>
      <c r="M208" s="88"/>
    </row>
    <row r="209" spans="1:13" x14ac:dyDescent="0.7">
      <c r="A209" s="102">
        <v>10</v>
      </c>
      <c r="B209" s="60" t="s">
        <v>195</v>
      </c>
      <c r="C209" s="60" t="s">
        <v>28</v>
      </c>
      <c r="D209" s="64" t="s">
        <v>34</v>
      </c>
      <c r="E209" s="64">
        <v>192375</v>
      </c>
      <c r="F209" s="10">
        <v>21100</v>
      </c>
      <c r="H209" s="119" t="s">
        <v>206</v>
      </c>
      <c r="I209" s="119"/>
      <c r="J209" s="119"/>
      <c r="M209" s="88"/>
    </row>
    <row r="210" spans="1:13" x14ac:dyDescent="0.7">
      <c r="A210" s="102">
        <v>11</v>
      </c>
      <c r="B210" s="60" t="s">
        <v>250</v>
      </c>
      <c r="C210" s="60" t="s">
        <v>28</v>
      </c>
      <c r="D210" s="64" t="s">
        <v>36</v>
      </c>
      <c r="E210" s="64">
        <v>181687</v>
      </c>
      <c r="F210" s="10">
        <v>23530</v>
      </c>
      <c r="H210" s="120" t="s">
        <v>12</v>
      </c>
      <c r="I210" s="120" t="s">
        <v>163</v>
      </c>
      <c r="J210" s="120" t="s">
        <v>8</v>
      </c>
      <c r="M210" s="88"/>
    </row>
    <row r="211" spans="1:13" x14ac:dyDescent="0.7">
      <c r="A211" s="102">
        <v>12</v>
      </c>
      <c r="B211" s="60" t="s">
        <v>220</v>
      </c>
      <c r="C211" s="60" t="s">
        <v>120</v>
      </c>
      <c r="D211" s="64" t="s">
        <v>36</v>
      </c>
      <c r="E211" s="64">
        <v>214171</v>
      </c>
      <c r="F211" s="10">
        <v>21530</v>
      </c>
      <c r="H211" s="120" t="s">
        <v>181</v>
      </c>
      <c r="I211" s="120" t="s">
        <v>208</v>
      </c>
      <c r="J211" s="121"/>
      <c r="M211" s="88"/>
    </row>
    <row r="212" spans="1:13" x14ac:dyDescent="0.7">
      <c r="A212" s="102">
        <v>13</v>
      </c>
      <c r="B212" s="60" t="s">
        <v>251</v>
      </c>
      <c r="C212" s="60" t="s">
        <v>103</v>
      </c>
      <c r="D212" s="64" t="s">
        <v>72</v>
      </c>
      <c r="E212" s="64">
        <v>187177</v>
      </c>
      <c r="F212" s="10">
        <v>16220</v>
      </c>
      <c r="H212" s="120" t="s">
        <v>210</v>
      </c>
      <c r="I212" s="120" t="s">
        <v>164</v>
      </c>
      <c r="J212" s="121">
        <v>5.5</v>
      </c>
      <c r="M212" s="88"/>
    </row>
    <row r="213" spans="1:13" x14ac:dyDescent="0.7">
      <c r="A213" s="102">
        <v>14</v>
      </c>
      <c r="B213" s="60" t="s">
        <v>223</v>
      </c>
      <c r="C213" s="60" t="s">
        <v>28</v>
      </c>
      <c r="D213" s="60" t="s">
        <v>36</v>
      </c>
      <c r="E213" s="64">
        <v>182221</v>
      </c>
      <c r="F213" s="10">
        <v>22230</v>
      </c>
      <c r="H213" s="120" t="s">
        <v>212</v>
      </c>
      <c r="I213" s="120" t="s">
        <v>166</v>
      </c>
      <c r="J213" s="121">
        <v>4.75</v>
      </c>
      <c r="M213" s="88"/>
    </row>
    <row r="214" spans="1:13" x14ac:dyDescent="0.7">
      <c r="A214" s="102">
        <v>15</v>
      </c>
      <c r="B214" s="60" t="s">
        <v>186</v>
      </c>
      <c r="C214" s="60" t="s">
        <v>120</v>
      </c>
      <c r="D214" s="60" t="s">
        <v>34</v>
      </c>
      <c r="E214" s="64">
        <v>32042</v>
      </c>
      <c r="F214" s="10">
        <v>25080</v>
      </c>
      <c r="H214" s="120" t="s">
        <v>213</v>
      </c>
      <c r="I214" s="120" t="s">
        <v>167</v>
      </c>
      <c r="J214" s="121">
        <v>4.5</v>
      </c>
      <c r="M214" s="88"/>
    </row>
    <row r="215" spans="1:13" x14ac:dyDescent="0.7">
      <c r="A215" s="102">
        <v>16</v>
      </c>
      <c r="B215" s="60" t="s">
        <v>226</v>
      </c>
      <c r="C215" s="60" t="s">
        <v>28</v>
      </c>
      <c r="D215" s="60" t="s">
        <v>36</v>
      </c>
      <c r="E215" s="64">
        <v>181606</v>
      </c>
      <c r="F215" s="10">
        <v>21540</v>
      </c>
      <c r="H215" s="120" t="s">
        <v>215</v>
      </c>
      <c r="I215" s="120" t="s">
        <v>216</v>
      </c>
      <c r="J215" s="121">
        <v>4.25</v>
      </c>
      <c r="M215" s="88"/>
    </row>
    <row r="216" spans="1:13" x14ac:dyDescent="0.7">
      <c r="A216" s="102">
        <v>17</v>
      </c>
      <c r="B216" s="60" t="s">
        <v>230</v>
      </c>
      <c r="C216" s="60" t="s">
        <v>231</v>
      </c>
      <c r="D216" s="60" t="s">
        <v>34</v>
      </c>
      <c r="E216" s="64">
        <v>29233</v>
      </c>
      <c r="F216" s="10">
        <v>25030</v>
      </c>
      <c r="H216" s="120" t="s">
        <v>218</v>
      </c>
      <c r="I216" s="120" t="s">
        <v>171</v>
      </c>
      <c r="J216" s="121">
        <v>4</v>
      </c>
      <c r="M216" s="88"/>
    </row>
    <row r="217" spans="1:13" x14ac:dyDescent="0.7">
      <c r="A217" s="102">
        <v>18</v>
      </c>
      <c r="B217" s="60" t="s">
        <v>219</v>
      </c>
      <c r="C217" s="60" t="s">
        <v>28</v>
      </c>
      <c r="D217" s="60" t="s">
        <v>36</v>
      </c>
      <c r="E217" s="64">
        <v>182214</v>
      </c>
      <c r="F217" s="10">
        <v>21540</v>
      </c>
      <c r="H217" s="120" t="s">
        <v>77</v>
      </c>
      <c r="I217" s="120" t="s">
        <v>173</v>
      </c>
      <c r="J217" s="121">
        <v>3.19</v>
      </c>
      <c r="M217" s="88"/>
    </row>
    <row r="218" spans="1:13" x14ac:dyDescent="0.7">
      <c r="A218" s="102">
        <v>19</v>
      </c>
      <c r="B218" s="60" t="s">
        <v>207</v>
      </c>
      <c r="C218" s="60" t="s">
        <v>180</v>
      </c>
      <c r="D218" s="60" t="s">
        <v>72</v>
      </c>
      <c r="E218" s="64">
        <v>33746</v>
      </c>
      <c r="F218" s="10">
        <v>15010</v>
      </c>
      <c r="H218" s="120" t="s">
        <v>95</v>
      </c>
      <c r="I218" s="120" t="s">
        <v>174</v>
      </c>
      <c r="J218" s="122">
        <v>2.4900000000000002</v>
      </c>
      <c r="M218" s="88"/>
    </row>
    <row r="219" spans="1:13" x14ac:dyDescent="0.7">
      <c r="A219" s="102">
        <v>20</v>
      </c>
      <c r="B219" s="60" t="s">
        <v>198</v>
      </c>
      <c r="C219" s="60" t="s">
        <v>28</v>
      </c>
      <c r="D219" s="60" t="s">
        <v>34</v>
      </c>
      <c r="E219" s="64">
        <v>181111</v>
      </c>
      <c r="F219" s="10">
        <v>24590</v>
      </c>
      <c r="H219" s="120" t="s">
        <v>175</v>
      </c>
      <c r="I219" s="120" t="s">
        <v>176</v>
      </c>
      <c r="J219" s="120">
        <v>1.99</v>
      </c>
      <c r="M219" s="88"/>
    </row>
    <row r="220" spans="1:13" x14ac:dyDescent="0.7">
      <c r="A220" s="102">
        <v>21</v>
      </c>
      <c r="B220" s="60" t="s">
        <v>252</v>
      </c>
      <c r="C220" s="60" t="s">
        <v>28</v>
      </c>
      <c r="D220" s="60" t="s">
        <v>36</v>
      </c>
      <c r="E220" s="64">
        <v>181883</v>
      </c>
      <c r="F220" s="10">
        <v>23180</v>
      </c>
      <c r="H220" s="120" t="s">
        <v>202</v>
      </c>
      <c r="I220" s="120" t="s">
        <v>203</v>
      </c>
      <c r="J220" s="120" t="s">
        <v>183</v>
      </c>
    </row>
    <row r="221" spans="1:13" x14ac:dyDescent="0.7">
      <c r="A221" s="102">
        <v>22</v>
      </c>
      <c r="B221" s="60" t="s">
        <v>192</v>
      </c>
      <c r="C221" s="60" t="s">
        <v>28</v>
      </c>
      <c r="D221" s="60" t="s">
        <v>36</v>
      </c>
      <c r="E221" s="64">
        <v>192365</v>
      </c>
      <c r="F221" s="10">
        <v>21220</v>
      </c>
    </row>
    <row r="222" spans="1:13" x14ac:dyDescent="0.7">
      <c r="A222" s="102">
        <v>23</v>
      </c>
      <c r="B222" s="60" t="s">
        <v>229</v>
      </c>
      <c r="C222" s="60" t="s">
        <v>28</v>
      </c>
      <c r="D222" s="60" t="s">
        <v>34</v>
      </c>
      <c r="E222" s="64">
        <v>172301</v>
      </c>
      <c r="F222" s="10">
        <v>22610</v>
      </c>
    </row>
    <row r="223" spans="1:13" x14ac:dyDescent="0.7">
      <c r="A223" s="102">
        <v>24</v>
      </c>
      <c r="B223" s="60" t="s">
        <v>225</v>
      </c>
      <c r="C223" s="60" t="s">
        <v>28</v>
      </c>
      <c r="D223" s="60" t="s">
        <v>36</v>
      </c>
      <c r="E223" s="64">
        <v>192224</v>
      </c>
      <c r="F223" s="10">
        <v>22970</v>
      </c>
    </row>
    <row r="224" spans="1:13" x14ac:dyDescent="0.7">
      <c r="A224" s="102">
        <v>25</v>
      </c>
      <c r="B224" s="60" t="s">
        <v>253</v>
      </c>
      <c r="C224" s="60" t="s">
        <v>28</v>
      </c>
      <c r="D224" s="60" t="s">
        <v>36</v>
      </c>
      <c r="E224" s="64">
        <v>181981</v>
      </c>
      <c r="F224" s="10">
        <v>22930</v>
      </c>
    </row>
    <row r="225" spans="1:6" x14ac:dyDescent="0.7">
      <c r="A225" s="102">
        <v>26</v>
      </c>
      <c r="B225" s="60" t="s">
        <v>254</v>
      </c>
      <c r="C225" s="60" t="s">
        <v>28</v>
      </c>
      <c r="D225" s="60" t="s">
        <v>36</v>
      </c>
      <c r="E225" s="64">
        <v>181102</v>
      </c>
      <c r="F225" s="10">
        <v>22520</v>
      </c>
    </row>
    <row r="226" spans="1:6" x14ac:dyDescent="0.7">
      <c r="A226" s="102">
        <v>27</v>
      </c>
      <c r="B226" s="60" t="s">
        <v>255</v>
      </c>
      <c r="C226" s="60" t="s">
        <v>28</v>
      </c>
      <c r="D226" s="60" t="s">
        <v>36</v>
      </c>
      <c r="E226" s="64">
        <v>181477</v>
      </c>
      <c r="F226" s="10">
        <v>22720</v>
      </c>
    </row>
    <row r="227" spans="1:6" x14ac:dyDescent="0.7">
      <c r="A227" s="102">
        <v>28</v>
      </c>
      <c r="B227" s="60" t="s">
        <v>256</v>
      </c>
      <c r="C227" s="60" t="s">
        <v>28</v>
      </c>
      <c r="D227" s="60" t="s">
        <v>36</v>
      </c>
      <c r="E227" s="64">
        <v>149736</v>
      </c>
      <c r="F227" s="10">
        <v>24690</v>
      </c>
    </row>
    <row r="228" spans="1:6" x14ac:dyDescent="0.7">
      <c r="A228" s="102">
        <v>29</v>
      </c>
      <c r="B228" s="60" t="s">
        <v>257</v>
      </c>
      <c r="C228" s="60" t="s">
        <v>28</v>
      </c>
      <c r="D228" s="60" t="s">
        <v>36</v>
      </c>
      <c r="E228" s="64">
        <v>181485</v>
      </c>
      <c r="F228" s="10">
        <v>23270</v>
      </c>
    </row>
    <row r="229" spans="1:6" x14ac:dyDescent="0.7">
      <c r="A229" s="102">
        <v>30</v>
      </c>
      <c r="B229" s="60" t="s">
        <v>189</v>
      </c>
      <c r="C229" s="60" t="s">
        <v>120</v>
      </c>
      <c r="D229" s="60" t="s">
        <v>34</v>
      </c>
      <c r="E229" s="64">
        <v>191567</v>
      </c>
      <c r="F229" s="10">
        <v>22130</v>
      </c>
    </row>
    <row r="230" spans="1:6" x14ac:dyDescent="0.7">
      <c r="A230" s="102">
        <v>31</v>
      </c>
      <c r="B230" s="60" t="s">
        <v>258</v>
      </c>
      <c r="C230" s="60" t="s">
        <v>28</v>
      </c>
      <c r="D230" s="60" t="s">
        <v>36</v>
      </c>
      <c r="E230" s="64">
        <v>216773</v>
      </c>
      <c r="F230" s="10">
        <v>20190</v>
      </c>
    </row>
    <row r="231" spans="1:6" x14ac:dyDescent="0.7">
      <c r="A231" s="102">
        <v>32</v>
      </c>
      <c r="B231" s="60" t="s">
        <v>259</v>
      </c>
      <c r="C231" s="60" t="s">
        <v>28</v>
      </c>
      <c r="D231" s="60" t="s">
        <v>36</v>
      </c>
      <c r="E231" s="64">
        <v>213236</v>
      </c>
      <c r="F231" s="10">
        <v>21410</v>
      </c>
    </row>
    <row r="232" spans="1:6" x14ac:dyDescent="0.7">
      <c r="A232" s="102">
        <v>33</v>
      </c>
      <c r="B232" s="60" t="s">
        <v>228</v>
      </c>
      <c r="C232" s="60" t="s">
        <v>28</v>
      </c>
      <c r="D232" s="60" t="s">
        <v>36</v>
      </c>
      <c r="E232" s="64">
        <v>192321</v>
      </c>
      <c r="F232" s="10">
        <v>22970</v>
      </c>
    </row>
    <row r="233" spans="1:6" x14ac:dyDescent="0.7">
      <c r="A233" s="102">
        <v>34</v>
      </c>
      <c r="B233" s="60" t="s">
        <v>211</v>
      </c>
      <c r="C233" s="60" t="s">
        <v>28</v>
      </c>
      <c r="D233" s="60" t="s">
        <v>36</v>
      </c>
      <c r="E233" s="64">
        <v>181882</v>
      </c>
      <c r="F233" s="10">
        <v>19840</v>
      </c>
    </row>
    <row r="234" spans="1:6" x14ac:dyDescent="0.7">
      <c r="A234" s="102">
        <v>35</v>
      </c>
      <c r="B234" s="60" t="s">
        <v>260</v>
      </c>
      <c r="C234" s="60" t="s">
        <v>28</v>
      </c>
      <c r="D234" s="60" t="s">
        <v>36</v>
      </c>
      <c r="E234" s="64">
        <v>181158</v>
      </c>
      <c r="F234" s="10">
        <v>22550</v>
      </c>
    </row>
    <row r="235" spans="1:6" x14ac:dyDescent="0.7">
      <c r="A235" s="102">
        <v>36</v>
      </c>
      <c r="B235" s="60" t="s">
        <v>205</v>
      </c>
      <c r="C235" s="60" t="s">
        <v>180</v>
      </c>
      <c r="D235" s="60" t="s">
        <v>76</v>
      </c>
      <c r="E235" s="64">
        <v>196791</v>
      </c>
      <c r="F235" s="10">
        <v>13840</v>
      </c>
    </row>
    <row r="236" spans="1:6" x14ac:dyDescent="0.7">
      <c r="A236" s="102">
        <v>37</v>
      </c>
      <c r="B236" s="60" t="s">
        <v>201</v>
      </c>
      <c r="C236" s="60" t="s">
        <v>55</v>
      </c>
      <c r="D236" s="60" t="s">
        <v>36</v>
      </c>
      <c r="E236" s="64">
        <v>193438</v>
      </c>
      <c r="F236" s="10">
        <v>21840</v>
      </c>
    </row>
    <row r="237" spans="1:6" x14ac:dyDescent="0.7">
      <c r="A237" s="102">
        <v>38</v>
      </c>
      <c r="B237" s="60" t="s">
        <v>209</v>
      </c>
      <c r="C237" s="60" t="s">
        <v>28</v>
      </c>
      <c r="D237" s="60" t="s">
        <v>34</v>
      </c>
      <c r="E237" s="64">
        <v>192357</v>
      </c>
      <c r="F237" s="10">
        <v>22280</v>
      </c>
    </row>
    <row r="238" spans="1:6" x14ac:dyDescent="0.7">
      <c r="A238" s="102">
        <v>39</v>
      </c>
      <c r="B238" s="60" t="s">
        <v>261</v>
      </c>
      <c r="C238" s="60" t="s">
        <v>120</v>
      </c>
      <c r="D238" s="60" t="s">
        <v>36</v>
      </c>
      <c r="E238" s="64">
        <v>215707</v>
      </c>
      <c r="F238" s="10">
        <v>21900</v>
      </c>
    </row>
    <row r="239" spans="1:6" x14ac:dyDescent="0.7">
      <c r="A239" s="102">
        <v>40</v>
      </c>
      <c r="B239" s="60" t="s">
        <v>222</v>
      </c>
      <c r="C239" s="60" t="s">
        <v>120</v>
      </c>
      <c r="D239" s="60" t="s">
        <v>36</v>
      </c>
      <c r="E239" s="64">
        <v>214168</v>
      </c>
      <c r="F239" s="10">
        <v>21410</v>
      </c>
    </row>
    <row r="240" spans="1:6" x14ac:dyDescent="0.7">
      <c r="A240" s="102">
        <v>41</v>
      </c>
      <c r="B240" s="60" t="s">
        <v>224</v>
      </c>
      <c r="C240" s="60" t="s">
        <v>103</v>
      </c>
      <c r="D240" s="60" t="s">
        <v>72</v>
      </c>
      <c r="E240" s="64">
        <v>33435</v>
      </c>
      <c r="F240" s="10">
        <v>17310</v>
      </c>
    </row>
    <row r="241" spans="1:6" x14ac:dyDescent="0.7">
      <c r="A241" s="102">
        <v>42</v>
      </c>
      <c r="B241" s="60" t="s">
        <v>262</v>
      </c>
      <c r="C241" s="60" t="s">
        <v>28</v>
      </c>
      <c r="D241" s="60" t="s">
        <v>36</v>
      </c>
      <c r="E241" s="64">
        <v>182204</v>
      </c>
      <c r="F241" s="10">
        <v>23850</v>
      </c>
    </row>
    <row r="242" spans="1:6" x14ac:dyDescent="0.7">
      <c r="A242" s="102">
        <v>43</v>
      </c>
      <c r="B242" s="60" t="s">
        <v>227</v>
      </c>
      <c r="C242" s="60" t="s">
        <v>120</v>
      </c>
      <c r="D242" s="60" t="s">
        <v>36</v>
      </c>
      <c r="E242" s="64">
        <v>214178</v>
      </c>
      <c r="F242" s="10">
        <v>21710</v>
      </c>
    </row>
    <row r="243" spans="1:6" x14ac:dyDescent="0.7">
      <c r="A243" s="123"/>
      <c r="B243" s="124" t="s">
        <v>17</v>
      </c>
      <c r="C243" s="124"/>
      <c r="D243" s="124"/>
      <c r="E243" s="124"/>
      <c r="F243" s="68">
        <f>SUM(F200:F242)</f>
        <v>922940</v>
      </c>
    </row>
    <row r="244" spans="1:6" x14ac:dyDescent="0.7">
      <c r="E244" s="67">
        <v>2.9</v>
      </c>
      <c r="F244" s="69">
        <f>F243*E244/100</f>
        <v>26765.26</v>
      </c>
    </row>
  </sheetData>
  <protectedRanges>
    <protectedRange sqref="E32:J33 E50:H51 E34:F34 G34:G35 G37 G39 G42 G44 G46:G47 E9:H10 F7:H8 F17:G18 F30:H31 E19:G29 E11:G16 E52:G52 H45:H47 H11:H29 E4:J6 I7:J31 H34:J44 H52:H53 I45:J58 H57:H58 H59:J59 I60:J177" name="ช่วง1_1_1_1_1"/>
    <protectedRange sqref="E199" name="ช่วง1_1_1_1_1_1"/>
  </protectedRanges>
  <mergeCells count="22">
    <mergeCell ref="A1:N1"/>
    <mergeCell ref="O1:Q1"/>
    <mergeCell ref="A2:P2"/>
    <mergeCell ref="A3:A4"/>
    <mergeCell ref="B3:B4"/>
    <mergeCell ref="C3:C4"/>
    <mergeCell ref="D3:D4"/>
    <mergeCell ref="E3:E4"/>
    <mergeCell ref="F3:F4"/>
    <mergeCell ref="G3:G4"/>
    <mergeCell ref="F198:F199"/>
    <mergeCell ref="H3:H4"/>
    <mergeCell ref="I3:I4"/>
    <mergeCell ref="J3:J4"/>
    <mergeCell ref="K3:N3"/>
    <mergeCell ref="I197:K197"/>
    <mergeCell ref="N197:P197"/>
    <mergeCell ref="A198:A199"/>
    <mergeCell ref="B198:B199"/>
    <mergeCell ref="C198:C199"/>
    <mergeCell ref="D198:D199"/>
    <mergeCell ref="E198:E199"/>
  </mergeCells>
  <phoneticPr fontId="14" type="noConversion"/>
  <conditionalFormatting sqref="J221:J1048576 I198:I207 J2:J197">
    <cfRule type="cellIs" dxfId="4" priority="2" operator="lessThan">
      <formula>0</formula>
    </cfRule>
  </conditionalFormatting>
  <conditionalFormatting sqref="F180:F189">
    <cfRule type="cellIs" dxfId="3" priority="1" operator="lessThan">
      <formula>0</formula>
    </cfRule>
  </conditionalFormatting>
  <pageMargins left="0.31496062992125984" right="0.31496062992125984" top="0.59055118110236227" bottom="0.19685039370078741" header="0.31496062992125984" footer="0.31496062992125984"/>
  <pageSetup paperSize="9" scale="56" orientation="landscape" r:id="rId1"/>
  <headerFooter>
    <oddHeader>&amp;C&amp;P</oddHeader>
  </headerFooter>
  <rowBreaks count="7" manualBreakCount="7">
    <brk id="32" max="15" man="1"/>
    <brk id="63" max="15" man="1"/>
    <brk id="95" max="15" man="1"/>
    <brk id="122" max="15" man="1"/>
    <brk id="151" max="15" man="1"/>
    <brk id="190" max="16" man="1"/>
    <brk id="196" max="15" man="1"/>
  </rowBreaks>
  <ignoredErrors>
    <ignoredError sqref="J23:J24" formula="1"/>
    <ignoredError sqref="E2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FD73-B2BE-4830-9AED-D04C7B7DCDD8}">
  <dimension ref="A1:S274"/>
  <sheetViews>
    <sheetView tabSelected="1" view="pageBreakPreview" topLeftCell="A175" zoomScale="30" zoomScaleNormal="100" zoomScaleSheetLayoutView="30" workbookViewId="0">
      <selection activeCell="AC192" sqref="AC192"/>
    </sheetView>
  </sheetViews>
  <sheetFormatPr defaultColWidth="9" defaultRowHeight="24.6" x14ac:dyDescent="0.7"/>
  <cols>
    <col min="1" max="1" width="8" style="1" customWidth="1"/>
    <col min="2" max="2" width="28" style="1" customWidth="1"/>
    <col min="3" max="3" width="17.09765625" style="1" customWidth="1"/>
    <col min="4" max="4" width="14.3984375" style="1" customWidth="1"/>
    <col min="5" max="5" width="13.3984375" style="1" customWidth="1"/>
    <col min="6" max="6" width="16.8984375" style="1" customWidth="1"/>
    <col min="7" max="7" width="12" style="1" customWidth="1"/>
    <col min="8" max="8" width="14.3984375" style="1" customWidth="1"/>
    <col min="9" max="9" width="15.59765625" style="1" customWidth="1"/>
    <col min="10" max="10" width="16.59765625" style="74" customWidth="1"/>
    <col min="11" max="11" width="12.59765625" style="1" customWidth="1"/>
    <col min="12" max="13" width="11.19921875" style="1" customWidth="1"/>
    <col min="14" max="14" width="13" style="1" hidden="1" customWidth="1"/>
    <col min="15" max="15" width="12.69921875" style="1" customWidth="1"/>
    <col min="16" max="16" width="13.3984375" style="1" customWidth="1"/>
    <col min="17" max="17" width="14.19921875" style="2" customWidth="1"/>
    <col min="18" max="16384" width="9" style="1"/>
  </cols>
  <sheetData>
    <row r="1" spans="1:17" ht="30" x14ac:dyDescent="0.85">
      <c r="A1" s="153" t="s">
        <v>232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P1" s="154"/>
      <c r="Q1" s="154"/>
    </row>
    <row r="2" spans="1:17" x14ac:dyDescent="0.7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7" x14ac:dyDescent="0.7">
      <c r="A3" s="146" t="s">
        <v>1</v>
      </c>
      <c r="B3" s="146" t="s">
        <v>2</v>
      </c>
      <c r="C3" s="146" t="s">
        <v>3</v>
      </c>
      <c r="D3" s="146" t="s">
        <v>4</v>
      </c>
      <c r="E3" s="146" t="s">
        <v>5</v>
      </c>
      <c r="F3" s="146" t="s">
        <v>6</v>
      </c>
      <c r="G3" s="146" t="s">
        <v>7</v>
      </c>
      <c r="H3" s="146" t="s">
        <v>8</v>
      </c>
      <c r="I3" s="146" t="s">
        <v>9</v>
      </c>
      <c r="J3" s="146" t="s">
        <v>10</v>
      </c>
      <c r="K3" s="148" t="s">
        <v>11</v>
      </c>
      <c r="L3" s="149"/>
      <c r="M3" s="149"/>
      <c r="N3" s="150"/>
      <c r="O3" s="138" t="s">
        <v>12</v>
      </c>
      <c r="P3" s="141" t="s">
        <v>13</v>
      </c>
      <c r="Q3" s="5" t="s">
        <v>14</v>
      </c>
    </row>
    <row r="4" spans="1:17" x14ac:dyDescent="0.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6" t="s">
        <v>15</v>
      </c>
      <c r="L4" s="7" t="s">
        <v>16</v>
      </c>
      <c r="M4" s="7" t="s">
        <v>17</v>
      </c>
      <c r="N4" s="7" t="s">
        <v>17</v>
      </c>
      <c r="O4" s="8"/>
      <c r="P4" s="9"/>
      <c r="Q4" s="10"/>
    </row>
    <row r="5" spans="1:17" x14ac:dyDescent="0.7">
      <c r="A5" s="139"/>
      <c r="B5" s="12" t="s">
        <v>18</v>
      </c>
      <c r="C5" s="139"/>
      <c r="D5" s="139"/>
      <c r="E5" s="139"/>
      <c r="F5" s="139"/>
      <c r="G5" s="139"/>
      <c r="H5" s="139"/>
      <c r="I5" s="139"/>
      <c r="J5" s="139"/>
      <c r="K5" s="6"/>
      <c r="L5" s="7"/>
      <c r="M5" s="7"/>
      <c r="N5" s="7"/>
      <c r="O5" s="13"/>
      <c r="P5" s="9"/>
      <c r="Q5" s="10"/>
    </row>
    <row r="6" spans="1:17" x14ac:dyDescent="0.7">
      <c r="A6" s="14">
        <v>1</v>
      </c>
      <c r="B6" s="15" t="s">
        <v>19</v>
      </c>
      <c r="C6" s="15" t="s">
        <v>20</v>
      </c>
      <c r="D6" s="14" t="s">
        <v>21</v>
      </c>
      <c r="E6" s="14">
        <v>33238</v>
      </c>
      <c r="F6" s="16">
        <v>69040</v>
      </c>
      <c r="G6" s="16">
        <v>49330</v>
      </c>
      <c r="H6" s="125"/>
      <c r="I6" s="17">
        <f>G6*H6/100</f>
        <v>0</v>
      </c>
      <c r="J6" s="17">
        <f>I6</f>
        <v>0</v>
      </c>
      <c r="K6" s="6"/>
      <c r="L6" s="7"/>
      <c r="M6" s="7"/>
      <c r="N6" s="7"/>
      <c r="O6" s="13"/>
      <c r="P6" s="9" t="s">
        <v>23</v>
      </c>
      <c r="Q6" s="10">
        <v>69040</v>
      </c>
    </row>
    <row r="7" spans="1:17" x14ac:dyDescent="0.7">
      <c r="A7" s="139"/>
      <c r="B7" s="15"/>
      <c r="C7" s="15"/>
      <c r="D7" s="14"/>
      <c r="E7" s="18" t="s">
        <v>24</v>
      </c>
      <c r="F7" s="19">
        <f>SUM(F6)</f>
        <v>69040</v>
      </c>
      <c r="G7" s="139"/>
      <c r="H7" s="125"/>
      <c r="I7" s="21" t="s">
        <v>10</v>
      </c>
      <c r="J7" s="22">
        <f>SUM(J6)</f>
        <v>0</v>
      </c>
      <c r="K7" s="6"/>
      <c r="L7" s="7"/>
      <c r="M7" s="7"/>
      <c r="N7" s="7"/>
      <c r="O7" s="13"/>
      <c r="P7" s="9"/>
      <c r="Q7" s="10"/>
    </row>
    <row r="8" spans="1:17" x14ac:dyDescent="0.7">
      <c r="A8" s="139"/>
      <c r="B8" s="15"/>
      <c r="C8" s="15"/>
      <c r="D8" s="14"/>
      <c r="E8" s="18">
        <v>2.9</v>
      </c>
      <c r="F8" s="22">
        <f>F7*E8/100</f>
        <v>2002.16</v>
      </c>
      <c r="G8" s="139"/>
      <c r="H8" s="125"/>
      <c r="I8" s="21" t="s">
        <v>25</v>
      </c>
      <c r="J8" s="22">
        <f>F8-J7</f>
        <v>2002.16</v>
      </c>
      <c r="K8" s="6"/>
      <c r="L8" s="7"/>
      <c r="M8" s="7"/>
      <c r="N8" s="7"/>
      <c r="O8" s="13"/>
      <c r="P8" s="9"/>
      <c r="Q8" s="10"/>
    </row>
    <row r="9" spans="1:17" x14ac:dyDescent="0.7">
      <c r="A9" s="139"/>
      <c r="B9" s="139"/>
      <c r="C9" s="139"/>
      <c r="D9" s="139"/>
      <c r="E9" s="139"/>
      <c r="F9" s="23"/>
      <c r="G9" s="139"/>
      <c r="H9" s="125"/>
      <c r="I9" s="20"/>
      <c r="J9" s="14"/>
      <c r="K9" s="6"/>
      <c r="L9" s="7"/>
      <c r="M9" s="7"/>
      <c r="N9" s="7"/>
      <c r="O9" s="13"/>
      <c r="P9" s="9"/>
      <c r="Q9" s="10"/>
    </row>
    <row r="10" spans="1:17" x14ac:dyDescent="0.7">
      <c r="A10" s="139"/>
      <c r="B10" s="24" t="s">
        <v>26</v>
      </c>
      <c r="C10" s="139"/>
      <c r="D10" s="139"/>
      <c r="E10" s="139"/>
      <c r="F10" s="23"/>
      <c r="G10" s="139"/>
      <c r="H10" s="125"/>
      <c r="I10" s="20"/>
      <c r="J10" s="14"/>
      <c r="K10" s="6"/>
      <c r="L10" s="7"/>
      <c r="M10" s="7"/>
      <c r="N10" s="7"/>
      <c r="O10" s="13"/>
      <c r="P10" s="9"/>
      <c r="Q10" s="10"/>
    </row>
    <row r="11" spans="1:17" x14ac:dyDescent="0.7">
      <c r="A11" s="14">
        <v>1</v>
      </c>
      <c r="B11" s="15" t="s">
        <v>27</v>
      </c>
      <c r="C11" s="15" t="s">
        <v>28</v>
      </c>
      <c r="D11" s="14" t="s">
        <v>21</v>
      </c>
      <c r="E11" s="14">
        <v>166017</v>
      </c>
      <c r="F11" s="16">
        <v>45420</v>
      </c>
      <c r="G11" s="16">
        <v>49330</v>
      </c>
      <c r="H11" s="125"/>
      <c r="I11" s="17">
        <f t="shared" ref="I11:I29" si="0">G11*H11/100</f>
        <v>0</v>
      </c>
      <c r="J11" s="16">
        <f t="shared" ref="J11:J29" si="1">CEILING(I11,10)</f>
        <v>0</v>
      </c>
      <c r="K11" s="6"/>
      <c r="L11" s="7"/>
      <c r="M11" s="7"/>
      <c r="N11" s="7"/>
      <c r="O11" s="13"/>
      <c r="P11" s="9"/>
      <c r="Q11" s="10">
        <v>69040</v>
      </c>
    </row>
    <row r="12" spans="1:17" x14ac:dyDescent="0.7">
      <c r="A12" s="14">
        <v>2</v>
      </c>
      <c r="B12" s="15" t="s">
        <v>29</v>
      </c>
      <c r="C12" s="15" t="s">
        <v>28</v>
      </c>
      <c r="D12" s="14" t="s">
        <v>21</v>
      </c>
      <c r="E12" s="14">
        <v>123492</v>
      </c>
      <c r="F12" s="16">
        <v>46900</v>
      </c>
      <c r="G12" s="16">
        <v>49330</v>
      </c>
      <c r="H12" s="125"/>
      <c r="I12" s="17">
        <f t="shared" si="0"/>
        <v>0</v>
      </c>
      <c r="J12" s="16">
        <f t="shared" si="1"/>
        <v>0</v>
      </c>
      <c r="K12" s="6"/>
      <c r="L12" s="7"/>
      <c r="M12" s="7"/>
      <c r="N12" s="7"/>
      <c r="O12" s="13"/>
      <c r="P12" s="9"/>
      <c r="Q12" s="10">
        <v>69040</v>
      </c>
    </row>
    <row r="13" spans="1:17" x14ac:dyDescent="0.7">
      <c r="A13" s="14">
        <v>3</v>
      </c>
      <c r="B13" s="15" t="s">
        <v>30</v>
      </c>
      <c r="C13" s="15" t="s">
        <v>28</v>
      </c>
      <c r="D13" s="14" t="s">
        <v>31</v>
      </c>
      <c r="E13" s="14">
        <v>181148</v>
      </c>
      <c r="F13" s="16">
        <v>36910</v>
      </c>
      <c r="G13" s="16">
        <v>36470</v>
      </c>
      <c r="H13" s="125"/>
      <c r="I13" s="17">
        <f t="shared" si="0"/>
        <v>0</v>
      </c>
      <c r="J13" s="16">
        <f t="shared" si="1"/>
        <v>0</v>
      </c>
      <c r="K13" s="6"/>
      <c r="L13" s="7"/>
      <c r="M13" s="7"/>
      <c r="N13" s="7"/>
      <c r="O13" s="13"/>
      <c r="P13" s="9"/>
      <c r="Q13" s="10">
        <v>58390</v>
      </c>
    </row>
    <row r="14" spans="1:17" x14ac:dyDescent="0.7">
      <c r="A14" s="14">
        <v>4</v>
      </c>
      <c r="B14" s="15" t="s">
        <v>32</v>
      </c>
      <c r="C14" s="15" t="s">
        <v>28</v>
      </c>
      <c r="D14" s="14" t="s">
        <v>21</v>
      </c>
      <c r="E14" s="14">
        <v>34556</v>
      </c>
      <c r="F14" s="16">
        <v>41300</v>
      </c>
      <c r="G14" s="16">
        <v>49330</v>
      </c>
      <c r="H14" s="125"/>
      <c r="I14" s="17">
        <f t="shared" si="0"/>
        <v>0</v>
      </c>
      <c r="J14" s="16">
        <f t="shared" si="1"/>
        <v>0</v>
      </c>
      <c r="K14" s="6"/>
      <c r="L14" s="7"/>
      <c r="M14" s="7"/>
      <c r="N14" s="7"/>
      <c r="O14" s="13"/>
      <c r="P14" s="9"/>
      <c r="Q14" s="10">
        <v>69040</v>
      </c>
    </row>
    <row r="15" spans="1:17" x14ac:dyDescent="0.7">
      <c r="A15" s="14">
        <v>5</v>
      </c>
      <c r="B15" s="15" t="s">
        <v>33</v>
      </c>
      <c r="C15" s="15" t="s">
        <v>28</v>
      </c>
      <c r="D15" s="14" t="s">
        <v>34</v>
      </c>
      <c r="E15" s="14">
        <v>181147</v>
      </c>
      <c r="F15" s="16">
        <v>33770</v>
      </c>
      <c r="G15" s="16">
        <v>36470</v>
      </c>
      <c r="H15" s="125"/>
      <c r="I15" s="17">
        <f t="shared" si="0"/>
        <v>0</v>
      </c>
      <c r="J15" s="16">
        <f t="shared" si="1"/>
        <v>0</v>
      </c>
      <c r="K15" s="6"/>
      <c r="L15" s="7"/>
      <c r="M15" s="7"/>
      <c r="N15" s="7"/>
      <c r="O15" s="13"/>
      <c r="P15" s="9"/>
      <c r="Q15" s="10">
        <v>58390</v>
      </c>
    </row>
    <row r="16" spans="1:17" x14ac:dyDescent="0.7">
      <c r="A16" s="14">
        <v>6</v>
      </c>
      <c r="B16" s="15" t="s">
        <v>35</v>
      </c>
      <c r="C16" s="15" t="s">
        <v>28</v>
      </c>
      <c r="D16" s="14" t="s">
        <v>34</v>
      </c>
      <c r="E16" s="14">
        <v>192018</v>
      </c>
      <c r="F16" s="16">
        <v>25270</v>
      </c>
      <c r="G16" s="16">
        <v>24410</v>
      </c>
      <c r="H16" s="125"/>
      <c r="I16" s="17">
        <f>G16*H16/100</f>
        <v>0</v>
      </c>
      <c r="J16" s="16">
        <f t="shared" si="1"/>
        <v>0</v>
      </c>
      <c r="K16" s="6"/>
      <c r="L16" s="7"/>
      <c r="M16" s="7"/>
      <c r="N16" s="7"/>
      <c r="O16" s="13"/>
      <c r="P16" s="9"/>
      <c r="Q16" s="10">
        <v>58390</v>
      </c>
    </row>
    <row r="17" spans="1:17" x14ac:dyDescent="0.7">
      <c r="A17" s="139"/>
      <c r="B17" s="15"/>
      <c r="C17" s="15"/>
      <c r="D17" s="14"/>
      <c r="E17" s="18" t="s">
        <v>24</v>
      </c>
      <c r="F17" s="19">
        <f>SUM(F11:F16)</f>
        <v>229570</v>
      </c>
      <c r="G17" s="139"/>
      <c r="H17" s="125"/>
      <c r="I17" s="21" t="s">
        <v>10</v>
      </c>
      <c r="J17" s="19">
        <f>SUM(J11:J16)</f>
        <v>0</v>
      </c>
      <c r="K17" s="6"/>
      <c r="L17" s="7"/>
      <c r="M17" s="7"/>
      <c r="N17" s="7"/>
      <c r="O17" s="13"/>
      <c r="P17" s="9"/>
      <c r="Q17" s="10"/>
    </row>
    <row r="18" spans="1:17" x14ac:dyDescent="0.7">
      <c r="A18" s="139"/>
      <c r="B18" s="15"/>
      <c r="C18" s="15"/>
      <c r="D18" s="14"/>
      <c r="E18" s="18">
        <v>2.9</v>
      </c>
      <c r="F18" s="22">
        <f>F17*E18/100</f>
        <v>6657.53</v>
      </c>
      <c r="G18" s="139"/>
      <c r="H18" s="125"/>
      <c r="I18" s="21" t="s">
        <v>25</v>
      </c>
      <c r="J18" s="22">
        <f>F18-J17</f>
        <v>6657.53</v>
      </c>
      <c r="K18" s="6"/>
      <c r="L18" s="7"/>
      <c r="M18" s="7"/>
      <c r="N18" s="7"/>
      <c r="O18" s="13"/>
      <c r="P18" s="9"/>
      <c r="Q18" s="10"/>
    </row>
    <row r="19" spans="1:17" x14ac:dyDescent="0.7">
      <c r="A19" s="139"/>
      <c r="B19" s="139"/>
      <c r="C19" s="139"/>
      <c r="D19" s="139"/>
      <c r="E19" s="139"/>
      <c r="F19" s="23"/>
      <c r="G19" s="139"/>
      <c r="H19" s="125"/>
      <c r="I19" s="17"/>
      <c r="J19" s="16"/>
      <c r="K19" s="6"/>
      <c r="L19" s="7"/>
      <c r="M19" s="7"/>
      <c r="N19" s="7"/>
      <c r="O19" s="13"/>
      <c r="P19" s="9"/>
      <c r="Q19" s="10"/>
    </row>
    <row r="20" spans="1:17" x14ac:dyDescent="0.7">
      <c r="A20" s="139"/>
      <c r="B20" s="25" t="s">
        <v>37</v>
      </c>
      <c r="C20" s="26"/>
      <c r="D20" s="14"/>
      <c r="E20" s="26"/>
      <c r="F20" s="27"/>
      <c r="G20" s="139"/>
      <c r="H20" s="125"/>
      <c r="I20" s="17"/>
      <c r="J20" s="16"/>
      <c r="K20" s="6"/>
      <c r="L20" s="7"/>
      <c r="M20" s="7"/>
      <c r="N20" s="7"/>
      <c r="O20" s="13"/>
      <c r="P20" s="9"/>
      <c r="Q20" s="10"/>
    </row>
    <row r="21" spans="1:17" x14ac:dyDescent="0.7">
      <c r="A21" s="14">
        <v>1</v>
      </c>
      <c r="B21" s="26" t="s">
        <v>38</v>
      </c>
      <c r="C21" s="26" t="s">
        <v>20</v>
      </c>
      <c r="D21" s="14" t="s">
        <v>21</v>
      </c>
      <c r="E21" s="14">
        <v>92821</v>
      </c>
      <c r="F21" s="16">
        <v>69040</v>
      </c>
      <c r="G21" s="16">
        <v>49330</v>
      </c>
      <c r="H21" s="125"/>
      <c r="I21" s="17">
        <f t="shared" si="0"/>
        <v>0</v>
      </c>
      <c r="J21" s="17">
        <f>I21</f>
        <v>0</v>
      </c>
      <c r="K21" s="6"/>
      <c r="L21" s="7"/>
      <c r="M21" s="7"/>
      <c r="N21" s="7"/>
      <c r="O21" s="13"/>
      <c r="P21" s="9" t="s">
        <v>23</v>
      </c>
      <c r="Q21" s="10">
        <v>69040</v>
      </c>
    </row>
    <row r="22" spans="1:17" x14ac:dyDescent="0.7">
      <c r="A22" s="14">
        <v>2</v>
      </c>
      <c r="B22" s="26" t="s">
        <v>39</v>
      </c>
      <c r="C22" s="26" t="s">
        <v>20</v>
      </c>
      <c r="D22" s="14" t="s">
        <v>21</v>
      </c>
      <c r="E22" s="14">
        <v>33903</v>
      </c>
      <c r="F22" s="16">
        <v>69040</v>
      </c>
      <c r="G22" s="16">
        <v>49330</v>
      </c>
      <c r="H22" s="125"/>
      <c r="I22" s="17">
        <f t="shared" si="0"/>
        <v>0</v>
      </c>
      <c r="J22" s="17">
        <f>I22</f>
        <v>0</v>
      </c>
      <c r="K22" s="6"/>
      <c r="L22" s="7"/>
      <c r="M22" s="7"/>
      <c r="N22" s="7"/>
      <c r="O22" s="13"/>
      <c r="P22" s="9" t="s">
        <v>23</v>
      </c>
      <c r="Q22" s="10">
        <v>69040</v>
      </c>
    </row>
    <row r="23" spans="1:17" x14ac:dyDescent="0.7">
      <c r="A23" s="14">
        <v>3</v>
      </c>
      <c r="B23" s="26" t="s">
        <v>40</v>
      </c>
      <c r="C23" s="26" t="s">
        <v>20</v>
      </c>
      <c r="D23" s="14" t="s">
        <v>21</v>
      </c>
      <c r="E23" s="14">
        <v>33944</v>
      </c>
      <c r="F23" s="16">
        <v>68540</v>
      </c>
      <c r="G23" s="16">
        <v>49330</v>
      </c>
      <c r="H23" s="125"/>
      <c r="I23" s="17">
        <f t="shared" si="0"/>
        <v>0</v>
      </c>
      <c r="J23" s="16">
        <f t="shared" si="1"/>
        <v>0</v>
      </c>
      <c r="K23" s="6"/>
      <c r="L23" s="7"/>
      <c r="M23" s="7"/>
      <c r="N23" s="7"/>
      <c r="O23" s="13"/>
      <c r="P23" s="9"/>
      <c r="Q23" s="10">
        <v>69040</v>
      </c>
    </row>
    <row r="24" spans="1:17" x14ac:dyDescent="0.7">
      <c r="A24" s="14">
        <v>4</v>
      </c>
      <c r="B24" s="26" t="s">
        <v>41</v>
      </c>
      <c r="C24" s="26" t="s">
        <v>20</v>
      </c>
      <c r="D24" s="14" t="s">
        <v>21</v>
      </c>
      <c r="E24" s="14">
        <v>33502</v>
      </c>
      <c r="F24" s="16">
        <v>69040</v>
      </c>
      <c r="G24" s="16">
        <v>49330</v>
      </c>
      <c r="H24" s="125"/>
      <c r="I24" s="17">
        <f t="shared" si="0"/>
        <v>0</v>
      </c>
      <c r="J24" s="17">
        <f>I24</f>
        <v>0</v>
      </c>
      <c r="K24" s="6"/>
      <c r="L24" s="7"/>
      <c r="M24" s="7"/>
      <c r="N24" s="7"/>
      <c r="O24" s="13"/>
      <c r="P24" s="9" t="s">
        <v>23</v>
      </c>
      <c r="Q24" s="10">
        <v>69040</v>
      </c>
    </row>
    <row r="25" spans="1:17" x14ac:dyDescent="0.7">
      <c r="A25" s="14">
        <v>5</v>
      </c>
      <c r="B25" s="26" t="s">
        <v>42</v>
      </c>
      <c r="C25" s="26" t="s">
        <v>20</v>
      </c>
      <c r="D25" s="14" t="s">
        <v>21</v>
      </c>
      <c r="E25" s="14">
        <v>37109</v>
      </c>
      <c r="F25" s="16">
        <v>66640</v>
      </c>
      <c r="G25" s="16">
        <v>49330</v>
      </c>
      <c r="H25" s="125"/>
      <c r="I25" s="17">
        <f t="shared" si="0"/>
        <v>0</v>
      </c>
      <c r="J25" s="16">
        <f t="shared" si="1"/>
        <v>0</v>
      </c>
      <c r="K25" s="6"/>
      <c r="L25" s="7"/>
      <c r="M25" s="7"/>
      <c r="N25" s="7"/>
      <c r="O25" s="13"/>
      <c r="P25" s="9"/>
      <c r="Q25" s="10">
        <v>69040</v>
      </c>
    </row>
    <row r="26" spans="1:17" x14ac:dyDescent="0.7">
      <c r="A26" s="14">
        <v>6</v>
      </c>
      <c r="B26" s="26" t="s">
        <v>43</v>
      </c>
      <c r="C26" s="26" t="s">
        <v>20</v>
      </c>
      <c r="D26" s="14" t="s">
        <v>21</v>
      </c>
      <c r="E26" s="14">
        <v>33429</v>
      </c>
      <c r="F26" s="16">
        <v>66710</v>
      </c>
      <c r="G26" s="16">
        <v>49330</v>
      </c>
      <c r="H26" s="125"/>
      <c r="I26" s="17">
        <f t="shared" si="0"/>
        <v>0</v>
      </c>
      <c r="J26" s="16">
        <f t="shared" si="1"/>
        <v>0</v>
      </c>
      <c r="K26" s="6"/>
      <c r="L26" s="7"/>
      <c r="M26" s="7"/>
      <c r="N26" s="7"/>
      <c r="O26" s="13"/>
      <c r="P26" s="9"/>
      <c r="Q26" s="10">
        <v>69040</v>
      </c>
    </row>
    <row r="27" spans="1:17" x14ac:dyDescent="0.7">
      <c r="A27" s="14">
        <v>7</v>
      </c>
      <c r="B27" s="26" t="s">
        <v>44</v>
      </c>
      <c r="C27" s="26" t="s">
        <v>20</v>
      </c>
      <c r="D27" s="14" t="s">
        <v>21</v>
      </c>
      <c r="E27" s="14">
        <v>33987</v>
      </c>
      <c r="F27" s="16">
        <v>52240</v>
      </c>
      <c r="G27" s="16">
        <v>49330</v>
      </c>
      <c r="H27" s="125"/>
      <c r="I27" s="17">
        <f t="shared" si="0"/>
        <v>0</v>
      </c>
      <c r="J27" s="16">
        <f t="shared" si="1"/>
        <v>0</v>
      </c>
      <c r="K27" s="6"/>
      <c r="L27" s="7"/>
      <c r="M27" s="7"/>
      <c r="N27" s="7"/>
      <c r="O27" s="13"/>
      <c r="P27" s="9"/>
      <c r="Q27" s="10">
        <v>69040</v>
      </c>
    </row>
    <row r="28" spans="1:17" x14ac:dyDescent="0.7">
      <c r="A28" s="14">
        <v>8</v>
      </c>
      <c r="B28" s="26" t="s">
        <v>45</v>
      </c>
      <c r="C28" s="26" t="s">
        <v>20</v>
      </c>
      <c r="D28" s="14" t="s">
        <v>21</v>
      </c>
      <c r="E28" s="14">
        <v>33943</v>
      </c>
      <c r="F28" s="16">
        <v>63280</v>
      </c>
      <c r="G28" s="16">
        <v>49330</v>
      </c>
      <c r="H28" s="125"/>
      <c r="I28" s="17">
        <f t="shared" si="0"/>
        <v>0</v>
      </c>
      <c r="J28" s="16">
        <f t="shared" si="1"/>
        <v>0</v>
      </c>
      <c r="K28" s="6"/>
      <c r="L28" s="7"/>
      <c r="M28" s="7"/>
      <c r="N28" s="7"/>
      <c r="O28" s="13"/>
      <c r="P28" s="9"/>
      <c r="Q28" s="10">
        <v>69040</v>
      </c>
    </row>
    <row r="29" spans="1:17" x14ac:dyDescent="0.7">
      <c r="A29" s="14">
        <v>9</v>
      </c>
      <c r="B29" s="26" t="s">
        <v>46</v>
      </c>
      <c r="C29" s="26" t="s">
        <v>20</v>
      </c>
      <c r="D29" s="14" t="s">
        <v>21</v>
      </c>
      <c r="E29" s="14">
        <v>107881</v>
      </c>
      <c r="F29" s="16">
        <v>62180</v>
      </c>
      <c r="G29" s="16">
        <v>49330</v>
      </c>
      <c r="H29" s="125"/>
      <c r="I29" s="17">
        <f t="shared" si="0"/>
        <v>0</v>
      </c>
      <c r="J29" s="16">
        <f t="shared" si="1"/>
        <v>0</v>
      </c>
      <c r="K29" s="6"/>
      <c r="L29" s="7"/>
      <c r="M29" s="7"/>
      <c r="N29" s="7"/>
      <c r="O29" s="13"/>
      <c r="P29" s="9"/>
      <c r="Q29" s="10">
        <v>69040</v>
      </c>
    </row>
    <row r="30" spans="1:17" x14ac:dyDescent="0.7">
      <c r="A30" s="139"/>
      <c r="B30" s="26"/>
      <c r="C30" s="26"/>
      <c r="D30" s="14"/>
      <c r="E30" s="18" t="s">
        <v>24</v>
      </c>
      <c r="F30" s="19">
        <f>SUM(F21:F29)</f>
        <v>586710</v>
      </c>
      <c r="G30" s="139"/>
      <c r="H30" s="126"/>
      <c r="I30" s="21" t="s">
        <v>10</v>
      </c>
      <c r="J30" s="22">
        <f>SUM(J21:J29)</f>
        <v>0</v>
      </c>
      <c r="K30" s="6"/>
      <c r="L30" s="7"/>
      <c r="M30" s="7"/>
      <c r="N30" s="7"/>
      <c r="O30" s="13"/>
      <c r="P30" s="9"/>
      <c r="Q30" s="10"/>
    </row>
    <row r="31" spans="1:17" x14ac:dyDescent="0.7">
      <c r="A31" s="139"/>
      <c r="B31" s="26"/>
      <c r="C31" s="26"/>
      <c r="D31" s="26"/>
      <c r="E31" s="18">
        <v>2.9</v>
      </c>
      <c r="F31" s="22">
        <f>F30*E31/100</f>
        <v>17014.59</v>
      </c>
      <c r="G31" s="139"/>
      <c r="H31" s="127"/>
      <c r="I31" s="21" t="s">
        <v>25</v>
      </c>
      <c r="J31" s="22">
        <f>F31-J30</f>
        <v>17014.59</v>
      </c>
      <c r="K31" s="6"/>
      <c r="L31" s="7"/>
      <c r="M31" s="7"/>
      <c r="N31" s="7"/>
      <c r="O31" s="13"/>
      <c r="P31" s="9"/>
      <c r="Q31" s="10"/>
    </row>
    <row r="32" spans="1:17" x14ac:dyDescent="0.7">
      <c r="A32" s="139"/>
      <c r="B32" s="139"/>
      <c r="C32" s="139"/>
      <c r="D32" s="139"/>
      <c r="E32" s="139"/>
      <c r="F32" s="139"/>
      <c r="G32" s="139"/>
      <c r="H32" s="127"/>
      <c r="I32" s="139"/>
      <c r="J32" s="139"/>
      <c r="K32" s="6"/>
      <c r="L32" s="7"/>
      <c r="M32" s="7"/>
      <c r="N32" s="7"/>
      <c r="O32" s="8"/>
      <c r="P32" s="9"/>
      <c r="Q32" s="10"/>
    </row>
    <row r="33" spans="1:18" x14ac:dyDescent="0.7">
      <c r="A33" s="139"/>
      <c r="B33" s="24" t="s">
        <v>47</v>
      </c>
      <c r="C33" s="139"/>
      <c r="D33" s="139"/>
      <c r="E33" s="139"/>
      <c r="F33" s="139"/>
      <c r="G33" s="139"/>
      <c r="H33" s="127"/>
      <c r="I33" s="139"/>
      <c r="J33" s="139"/>
      <c r="K33" s="6"/>
      <c r="L33" s="7"/>
      <c r="M33" s="7"/>
      <c r="N33" s="7"/>
      <c r="O33" s="8"/>
      <c r="P33" s="9"/>
      <c r="Q33" s="10"/>
      <c r="R33" s="28"/>
    </row>
    <row r="34" spans="1:18" x14ac:dyDescent="0.7">
      <c r="A34" s="29">
        <v>1</v>
      </c>
      <c r="B34" s="30" t="s">
        <v>48</v>
      </c>
      <c r="C34" s="30" t="s">
        <v>20</v>
      </c>
      <c r="D34" s="31" t="s">
        <v>21</v>
      </c>
      <c r="E34" s="32">
        <v>33266</v>
      </c>
      <c r="F34" s="33">
        <v>58390</v>
      </c>
      <c r="G34" s="33">
        <v>49330</v>
      </c>
      <c r="H34" s="128"/>
      <c r="I34" s="34">
        <f>G34*H34/100</f>
        <v>0</v>
      </c>
      <c r="J34" s="33">
        <f>CEILING(I34,10)</f>
        <v>0</v>
      </c>
      <c r="K34" s="35"/>
      <c r="L34" s="36"/>
      <c r="M34" s="36"/>
      <c r="N34" s="36"/>
      <c r="O34" s="13"/>
      <c r="P34" s="37"/>
      <c r="Q34" s="10">
        <v>69040</v>
      </c>
      <c r="R34" s="28"/>
    </row>
    <row r="35" spans="1:18" x14ac:dyDescent="0.7">
      <c r="A35" s="38">
        <v>2</v>
      </c>
      <c r="B35" s="39" t="s">
        <v>50</v>
      </c>
      <c r="C35" s="39" t="s">
        <v>20</v>
      </c>
      <c r="D35" s="40" t="s">
        <v>34</v>
      </c>
      <c r="E35" s="41">
        <v>33981</v>
      </c>
      <c r="F35" s="42">
        <v>52100</v>
      </c>
      <c r="G35" s="33">
        <v>36470</v>
      </c>
      <c r="H35" s="128"/>
      <c r="I35" s="34">
        <f t="shared" ref="I35:I47" si="2">G35*H35/100</f>
        <v>0</v>
      </c>
      <c r="J35" s="33">
        <f t="shared" ref="J35:J116" si="3">CEILING(I35,10)</f>
        <v>0</v>
      </c>
      <c r="K35" s="35"/>
      <c r="L35" s="36"/>
      <c r="M35" s="36"/>
      <c r="N35" s="36">
        <f t="shared" ref="N35:N47" si="4">K35+L35</f>
        <v>0</v>
      </c>
      <c r="O35" s="13"/>
      <c r="P35" s="37"/>
      <c r="Q35" s="10">
        <v>58390</v>
      </c>
      <c r="R35" s="28"/>
    </row>
    <row r="36" spans="1:18" x14ac:dyDescent="0.7">
      <c r="A36" s="29">
        <v>3</v>
      </c>
      <c r="B36" s="30" t="s">
        <v>51</v>
      </c>
      <c r="C36" s="30" t="s">
        <v>52</v>
      </c>
      <c r="D36" s="31" t="s">
        <v>21</v>
      </c>
      <c r="E36" s="32">
        <v>33246</v>
      </c>
      <c r="F36" s="33">
        <v>60630</v>
      </c>
      <c r="G36" s="33">
        <v>49330</v>
      </c>
      <c r="H36" s="128"/>
      <c r="I36" s="34">
        <f t="shared" si="2"/>
        <v>0</v>
      </c>
      <c r="J36" s="33">
        <f t="shared" si="3"/>
        <v>0</v>
      </c>
      <c r="K36" s="35"/>
      <c r="L36" s="36"/>
      <c r="M36" s="36"/>
      <c r="N36" s="36">
        <f t="shared" si="4"/>
        <v>0</v>
      </c>
      <c r="O36" s="13"/>
      <c r="P36" s="37"/>
      <c r="Q36" s="10">
        <v>69040</v>
      </c>
    </row>
    <row r="37" spans="1:18" x14ac:dyDescent="0.7">
      <c r="A37" s="29">
        <v>4</v>
      </c>
      <c r="B37" s="30" t="s">
        <v>53</v>
      </c>
      <c r="C37" s="30" t="s">
        <v>20</v>
      </c>
      <c r="D37" s="31" t="s">
        <v>21</v>
      </c>
      <c r="E37" s="32">
        <v>33286</v>
      </c>
      <c r="F37" s="33">
        <v>51080</v>
      </c>
      <c r="G37" s="33">
        <v>49330</v>
      </c>
      <c r="H37" s="128"/>
      <c r="I37" s="34">
        <f t="shared" si="2"/>
        <v>0</v>
      </c>
      <c r="J37" s="33">
        <f t="shared" si="3"/>
        <v>0</v>
      </c>
      <c r="K37" s="35"/>
      <c r="L37" s="36"/>
      <c r="M37" s="36"/>
      <c r="N37" s="36">
        <f t="shared" si="4"/>
        <v>0</v>
      </c>
      <c r="O37" s="13"/>
      <c r="P37" s="37"/>
      <c r="Q37" s="10">
        <v>69040</v>
      </c>
    </row>
    <row r="38" spans="1:18" x14ac:dyDescent="0.7">
      <c r="A38" s="38">
        <v>5</v>
      </c>
      <c r="B38" s="30" t="s">
        <v>54</v>
      </c>
      <c r="C38" s="30" t="s">
        <v>55</v>
      </c>
      <c r="D38" s="31" t="s">
        <v>21</v>
      </c>
      <c r="E38" s="32">
        <v>33291</v>
      </c>
      <c r="F38" s="33">
        <v>69040</v>
      </c>
      <c r="G38" s="33">
        <v>49330</v>
      </c>
      <c r="H38" s="128"/>
      <c r="I38" s="34">
        <f t="shared" si="2"/>
        <v>0</v>
      </c>
      <c r="J38" s="34">
        <f>I38</f>
        <v>0</v>
      </c>
      <c r="K38" s="35"/>
      <c r="L38" s="36"/>
      <c r="M38" s="36"/>
      <c r="N38" s="36">
        <f t="shared" si="4"/>
        <v>0</v>
      </c>
      <c r="O38" s="13"/>
      <c r="P38" s="9" t="s">
        <v>23</v>
      </c>
      <c r="Q38" s="10">
        <v>69040</v>
      </c>
    </row>
    <row r="39" spans="1:18" x14ac:dyDescent="0.7">
      <c r="A39" s="29">
        <v>6</v>
      </c>
      <c r="B39" s="30" t="s">
        <v>56</v>
      </c>
      <c r="C39" s="30" t="s">
        <v>20</v>
      </c>
      <c r="D39" s="31" t="s">
        <v>34</v>
      </c>
      <c r="E39" s="32">
        <v>33282</v>
      </c>
      <c r="F39" s="33">
        <v>58390</v>
      </c>
      <c r="G39" s="33">
        <v>36470</v>
      </c>
      <c r="H39" s="128"/>
      <c r="I39" s="34">
        <f t="shared" si="2"/>
        <v>0</v>
      </c>
      <c r="J39" s="34">
        <f>I39</f>
        <v>0</v>
      </c>
      <c r="K39" s="35"/>
      <c r="L39" s="36"/>
      <c r="M39" s="36"/>
      <c r="N39" s="36">
        <f t="shared" si="4"/>
        <v>0</v>
      </c>
      <c r="O39" s="13"/>
      <c r="P39" s="9" t="s">
        <v>23</v>
      </c>
      <c r="Q39" s="10">
        <v>58390</v>
      </c>
    </row>
    <row r="40" spans="1:18" x14ac:dyDescent="0.7">
      <c r="A40" s="29">
        <v>7</v>
      </c>
      <c r="B40" s="30" t="s">
        <v>57</v>
      </c>
      <c r="C40" s="30" t="s">
        <v>20</v>
      </c>
      <c r="D40" s="31" t="s">
        <v>21</v>
      </c>
      <c r="E40" s="32">
        <v>33289</v>
      </c>
      <c r="F40" s="33">
        <v>69040</v>
      </c>
      <c r="G40" s="33">
        <v>49330</v>
      </c>
      <c r="H40" s="128"/>
      <c r="I40" s="34">
        <f t="shared" si="2"/>
        <v>0</v>
      </c>
      <c r="J40" s="34">
        <f>I40</f>
        <v>0</v>
      </c>
      <c r="K40" s="35"/>
      <c r="L40" s="36"/>
      <c r="M40" s="36"/>
      <c r="N40" s="36">
        <f t="shared" si="4"/>
        <v>0</v>
      </c>
      <c r="O40" s="13"/>
      <c r="P40" s="9" t="s">
        <v>23</v>
      </c>
      <c r="Q40" s="10">
        <v>69040</v>
      </c>
    </row>
    <row r="41" spans="1:18" x14ac:dyDescent="0.7">
      <c r="A41" s="38">
        <v>8</v>
      </c>
      <c r="B41" s="30" t="s">
        <v>58</v>
      </c>
      <c r="C41" s="30" t="s">
        <v>20</v>
      </c>
      <c r="D41" s="31" t="s">
        <v>21</v>
      </c>
      <c r="E41" s="32">
        <v>33269</v>
      </c>
      <c r="F41" s="33">
        <v>69040</v>
      </c>
      <c r="G41" s="33">
        <v>49330</v>
      </c>
      <c r="H41" s="128"/>
      <c r="I41" s="34">
        <f t="shared" si="2"/>
        <v>0</v>
      </c>
      <c r="J41" s="34">
        <f>I41</f>
        <v>0</v>
      </c>
      <c r="K41" s="35"/>
      <c r="L41" s="36"/>
      <c r="M41" s="36"/>
      <c r="N41" s="36">
        <f t="shared" si="4"/>
        <v>0</v>
      </c>
      <c r="O41" s="13"/>
      <c r="P41" s="9" t="s">
        <v>23</v>
      </c>
      <c r="Q41" s="10">
        <v>69040</v>
      </c>
    </row>
    <row r="42" spans="1:18" x14ac:dyDescent="0.7">
      <c r="A42" s="29">
        <v>9</v>
      </c>
      <c r="B42" s="30" t="s">
        <v>59</v>
      </c>
      <c r="C42" s="30" t="s">
        <v>20</v>
      </c>
      <c r="D42" s="31" t="s">
        <v>34</v>
      </c>
      <c r="E42" s="32">
        <v>33279</v>
      </c>
      <c r="F42" s="33">
        <v>58150</v>
      </c>
      <c r="G42" s="33">
        <v>36470</v>
      </c>
      <c r="H42" s="128"/>
      <c r="I42" s="34">
        <f t="shared" si="2"/>
        <v>0</v>
      </c>
      <c r="J42" s="33">
        <f t="shared" si="3"/>
        <v>0</v>
      </c>
      <c r="K42" s="35"/>
      <c r="L42" s="36"/>
      <c r="M42" s="36"/>
      <c r="N42" s="36">
        <f t="shared" si="4"/>
        <v>0</v>
      </c>
      <c r="O42" s="13"/>
      <c r="P42" s="9"/>
      <c r="Q42" s="10">
        <v>58390</v>
      </c>
    </row>
    <row r="43" spans="1:18" x14ac:dyDescent="0.7">
      <c r="A43" s="29">
        <v>10</v>
      </c>
      <c r="B43" s="30" t="s">
        <v>60</v>
      </c>
      <c r="C43" s="30" t="s">
        <v>20</v>
      </c>
      <c r="D43" s="31" t="s">
        <v>21</v>
      </c>
      <c r="E43" s="32">
        <v>33267</v>
      </c>
      <c r="F43" s="33">
        <v>68080</v>
      </c>
      <c r="G43" s="33">
        <v>49330</v>
      </c>
      <c r="H43" s="128"/>
      <c r="I43" s="34">
        <f t="shared" si="2"/>
        <v>0</v>
      </c>
      <c r="J43" s="33">
        <f t="shared" si="3"/>
        <v>0</v>
      </c>
      <c r="K43" s="35"/>
      <c r="L43" s="36"/>
      <c r="M43" s="36"/>
      <c r="N43" s="36">
        <f t="shared" si="4"/>
        <v>0</v>
      </c>
      <c r="O43" s="13"/>
      <c r="P43" s="9"/>
      <c r="Q43" s="10">
        <v>69040</v>
      </c>
    </row>
    <row r="44" spans="1:18" x14ac:dyDescent="0.7">
      <c r="A44" s="38">
        <v>11</v>
      </c>
      <c r="B44" s="30" t="s">
        <v>61</v>
      </c>
      <c r="C44" s="30" t="s">
        <v>62</v>
      </c>
      <c r="D44" s="31" t="s">
        <v>34</v>
      </c>
      <c r="E44" s="32">
        <v>33440</v>
      </c>
      <c r="F44" s="33">
        <v>58390</v>
      </c>
      <c r="G44" s="33">
        <v>36470</v>
      </c>
      <c r="H44" s="128"/>
      <c r="I44" s="34">
        <f t="shared" si="2"/>
        <v>0</v>
      </c>
      <c r="J44" s="34">
        <f>I44</f>
        <v>0</v>
      </c>
      <c r="K44" s="35"/>
      <c r="L44" s="36"/>
      <c r="M44" s="36"/>
      <c r="N44" s="36">
        <f t="shared" si="4"/>
        <v>0</v>
      </c>
      <c r="O44" s="13"/>
      <c r="P44" s="9" t="s">
        <v>23</v>
      </c>
      <c r="Q44" s="10">
        <v>58390</v>
      </c>
    </row>
    <row r="45" spans="1:18" x14ac:dyDescent="0.7">
      <c r="A45" s="29">
        <v>12</v>
      </c>
      <c r="B45" s="30" t="s">
        <v>63</v>
      </c>
      <c r="C45" s="30" t="s">
        <v>20</v>
      </c>
      <c r="D45" s="31" t="s">
        <v>21</v>
      </c>
      <c r="E45" s="32">
        <v>33295</v>
      </c>
      <c r="F45" s="33">
        <v>69040</v>
      </c>
      <c r="G45" s="33">
        <v>49330</v>
      </c>
      <c r="H45" s="128"/>
      <c r="I45" s="34">
        <f t="shared" si="2"/>
        <v>0</v>
      </c>
      <c r="J45" s="34">
        <f>I45</f>
        <v>0</v>
      </c>
      <c r="K45" s="35"/>
      <c r="L45" s="36"/>
      <c r="M45" s="36"/>
      <c r="N45" s="36">
        <f t="shared" si="4"/>
        <v>0</v>
      </c>
      <c r="O45" s="13"/>
      <c r="P45" s="9" t="s">
        <v>23</v>
      </c>
      <c r="Q45" s="10">
        <v>69040</v>
      </c>
    </row>
    <row r="46" spans="1:18" x14ac:dyDescent="0.7">
      <c r="A46" s="29">
        <v>13</v>
      </c>
      <c r="B46" s="30" t="s">
        <v>64</v>
      </c>
      <c r="C46" s="30" t="s">
        <v>20</v>
      </c>
      <c r="D46" s="31" t="s">
        <v>34</v>
      </c>
      <c r="E46" s="32">
        <v>33870</v>
      </c>
      <c r="F46" s="33">
        <v>46760</v>
      </c>
      <c r="G46" s="33">
        <v>36470</v>
      </c>
      <c r="H46" s="128"/>
      <c r="I46" s="34">
        <f t="shared" si="2"/>
        <v>0</v>
      </c>
      <c r="J46" s="33">
        <f t="shared" si="3"/>
        <v>0</v>
      </c>
      <c r="K46" s="35"/>
      <c r="L46" s="36"/>
      <c r="M46" s="36"/>
      <c r="N46" s="36">
        <f t="shared" si="4"/>
        <v>0</v>
      </c>
      <c r="O46" s="13"/>
      <c r="P46" s="9"/>
      <c r="Q46" s="10">
        <v>58390</v>
      </c>
    </row>
    <row r="47" spans="1:18" x14ac:dyDescent="0.7">
      <c r="A47" s="38">
        <v>14</v>
      </c>
      <c r="B47" s="30" t="s">
        <v>65</v>
      </c>
      <c r="C47" s="30" t="s">
        <v>20</v>
      </c>
      <c r="D47" s="31" t="s">
        <v>34</v>
      </c>
      <c r="E47" s="32">
        <v>33263</v>
      </c>
      <c r="F47" s="33">
        <v>49380</v>
      </c>
      <c r="G47" s="33">
        <v>36470</v>
      </c>
      <c r="H47" s="128"/>
      <c r="I47" s="34">
        <f t="shared" si="2"/>
        <v>0</v>
      </c>
      <c r="J47" s="33">
        <f t="shared" si="3"/>
        <v>0</v>
      </c>
      <c r="K47" s="35"/>
      <c r="L47" s="36"/>
      <c r="M47" s="36"/>
      <c r="N47" s="36">
        <f t="shared" si="4"/>
        <v>0</v>
      </c>
      <c r="O47" s="13"/>
      <c r="P47" s="37"/>
      <c r="Q47" s="10">
        <v>58390</v>
      </c>
    </row>
    <row r="48" spans="1:18" x14ac:dyDescent="0.7">
      <c r="A48" s="139"/>
      <c r="B48" s="24"/>
      <c r="C48" s="139"/>
      <c r="D48" s="139"/>
      <c r="E48" s="18" t="s">
        <v>24</v>
      </c>
      <c r="F48" s="19">
        <f>SUM(F34:F47)</f>
        <v>837510</v>
      </c>
      <c r="G48" s="23"/>
      <c r="H48" s="129"/>
      <c r="I48" s="21" t="s">
        <v>10</v>
      </c>
      <c r="J48" s="21">
        <f>SUM(J34:J47)</f>
        <v>0</v>
      </c>
      <c r="K48" s="6"/>
      <c r="L48" s="7"/>
      <c r="M48" s="7"/>
      <c r="N48" s="7"/>
      <c r="O48" s="8"/>
      <c r="P48" s="9"/>
      <c r="Q48" s="10"/>
    </row>
    <row r="49" spans="1:17" x14ac:dyDescent="0.7">
      <c r="A49" s="139"/>
      <c r="B49" s="24"/>
      <c r="C49" s="139"/>
      <c r="D49" s="139"/>
      <c r="E49" s="18">
        <v>2.9</v>
      </c>
      <c r="F49" s="22">
        <f>F48*E49/100</f>
        <v>24287.79</v>
      </c>
      <c r="G49" s="23"/>
      <c r="H49" s="129"/>
      <c r="I49" s="21" t="s">
        <v>25</v>
      </c>
      <c r="J49" s="21">
        <f>F49-J48</f>
        <v>24287.79</v>
      </c>
      <c r="K49" s="6"/>
      <c r="L49" s="7"/>
      <c r="M49" s="43"/>
      <c r="N49" s="7"/>
      <c r="O49" s="8"/>
      <c r="P49" s="9"/>
      <c r="Q49" s="10"/>
    </row>
    <row r="50" spans="1:17" x14ac:dyDescent="0.7">
      <c r="A50" s="139"/>
      <c r="B50" s="24"/>
      <c r="C50" s="139"/>
      <c r="D50" s="139"/>
      <c r="E50" s="139"/>
      <c r="F50" s="23"/>
      <c r="G50" s="23"/>
      <c r="H50" s="129"/>
      <c r="I50" s="34"/>
      <c r="J50" s="33"/>
      <c r="K50" s="6"/>
      <c r="L50" s="7"/>
      <c r="M50" s="43"/>
      <c r="N50" s="7"/>
      <c r="O50" s="8"/>
      <c r="P50" s="9"/>
      <c r="Q50" s="10"/>
    </row>
    <row r="51" spans="1:17" x14ac:dyDescent="0.7">
      <c r="A51" s="139"/>
      <c r="B51" s="24" t="s">
        <v>234</v>
      </c>
      <c r="C51" s="139"/>
      <c r="D51" s="139"/>
      <c r="E51" s="139"/>
      <c r="F51" s="23"/>
      <c r="G51" s="23"/>
      <c r="H51" s="129"/>
      <c r="I51" s="34"/>
      <c r="J51" s="33"/>
      <c r="K51" s="6"/>
      <c r="L51" s="7"/>
      <c r="M51" s="43"/>
      <c r="N51" s="7"/>
      <c r="O51" s="8"/>
      <c r="P51" s="9"/>
      <c r="Q51" s="10"/>
    </row>
    <row r="52" spans="1:17" x14ac:dyDescent="0.7">
      <c r="A52" s="38">
        <v>1</v>
      </c>
      <c r="B52" s="39" t="s">
        <v>66</v>
      </c>
      <c r="C52" s="39" t="s">
        <v>20</v>
      </c>
      <c r="D52" s="40" t="s">
        <v>34</v>
      </c>
      <c r="E52" s="41">
        <v>147001</v>
      </c>
      <c r="F52" s="42">
        <v>45280</v>
      </c>
      <c r="G52" s="42">
        <v>36470</v>
      </c>
      <c r="H52" s="130"/>
      <c r="I52" s="34">
        <f>G52*H52/100</f>
        <v>0</v>
      </c>
      <c r="J52" s="33">
        <f t="shared" si="3"/>
        <v>0</v>
      </c>
      <c r="K52" s="35"/>
      <c r="L52" s="36"/>
      <c r="M52" s="36"/>
      <c r="N52" s="36"/>
      <c r="O52" s="13"/>
      <c r="P52" s="9"/>
      <c r="Q52" s="10">
        <v>58390</v>
      </c>
    </row>
    <row r="53" spans="1:17" x14ac:dyDescent="0.7">
      <c r="A53" s="38">
        <v>2</v>
      </c>
      <c r="B53" s="39" t="s">
        <v>68</v>
      </c>
      <c r="C53" s="44" t="s">
        <v>20</v>
      </c>
      <c r="D53" s="40" t="s">
        <v>34</v>
      </c>
      <c r="E53" s="45">
        <v>33952</v>
      </c>
      <c r="F53" s="46">
        <v>36480</v>
      </c>
      <c r="G53" s="46">
        <v>36470</v>
      </c>
      <c r="H53" s="130"/>
      <c r="I53" s="34">
        <f t="shared" ref="I53:I143" si="5">G53*H53/100</f>
        <v>0</v>
      </c>
      <c r="J53" s="33">
        <f t="shared" si="3"/>
        <v>0</v>
      </c>
      <c r="K53" s="35"/>
      <c r="L53" s="36"/>
      <c r="M53" s="36"/>
      <c r="N53" s="36"/>
      <c r="O53" s="13"/>
      <c r="P53" s="47"/>
      <c r="Q53" s="10">
        <v>58390</v>
      </c>
    </row>
    <row r="54" spans="1:17" x14ac:dyDescent="0.7">
      <c r="A54" s="38">
        <v>3</v>
      </c>
      <c r="B54" s="50" t="s">
        <v>233</v>
      </c>
      <c r="C54" s="50" t="s">
        <v>62</v>
      </c>
      <c r="D54" s="51" t="s">
        <v>36</v>
      </c>
      <c r="E54" s="51">
        <v>210798</v>
      </c>
      <c r="F54" s="52">
        <v>17180</v>
      </c>
      <c r="G54" s="52">
        <v>17980</v>
      </c>
      <c r="H54" s="132"/>
      <c r="I54" s="34">
        <f t="shared" si="5"/>
        <v>0</v>
      </c>
      <c r="J54" s="33">
        <f t="shared" si="3"/>
        <v>0</v>
      </c>
      <c r="K54" s="53"/>
      <c r="L54" s="54"/>
      <c r="M54" s="36"/>
      <c r="N54" s="54"/>
      <c r="O54" s="13"/>
      <c r="P54" s="50"/>
      <c r="Q54" s="10">
        <v>43600</v>
      </c>
    </row>
    <row r="55" spans="1:17" x14ac:dyDescent="0.7">
      <c r="A55" s="38">
        <v>4</v>
      </c>
      <c r="B55" s="49" t="s">
        <v>78</v>
      </c>
      <c r="C55" s="44" t="s">
        <v>20</v>
      </c>
      <c r="D55" s="40" t="s">
        <v>36</v>
      </c>
      <c r="E55" s="41">
        <v>248694</v>
      </c>
      <c r="F55" s="42">
        <v>16030</v>
      </c>
      <c r="G55" s="42">
        <v>17980</v>
      </c>
      <c r="H55" s="130"/>
      <c r="I55" s="34">
        <f>G55*H55/100</f>
        <v>0</v>
      </c>
      <c r="J55" s="33">
        <f>CEILING(I55,10)</f>
        <v>0</v>
      </c>
      <c r="K55" s="35"/>
      <c r="L55" s="36"/>
      <c r="M55" s="36"/>
      <c r="N55" s="36"/>
      <c r="O55" s="13"/>
      <c r="P55" s="47"/>
      <c r="Q55" s="10">
        <v>43600</v>
      </c>
    </row>
    <row r="56" spans="1:17" x14ac:dyDescent="0.7">
      <c r="A56" s="38">
        <v>5</v>
      </c>
      <c r="B56" s="39" t="s">
        <v>74</v>
      </c>
      <c r="C56" s="44" t="s">
        <v>75</v>
      </c>
      <c r="D56" s="40" t="s">
        <v>76</v>
      </c>
      <c r="E56" s="45">
        <v>109855</v>
      </c>
      <c r="F56" s="46">
        <v>18810</v>
      </c>
      <c r="G56" s="135">
        <v>18110</v>
      </c>
      <c r="H56" s="131"/>
      <c r="I56" s="34">
        <f>G56*H56/100</f>
        <v>0</v>
      </c>
      <c r="J56" s="33">
        <f>CEILING(I56,10)</f>
        <v>0</v>
      </c>
      <c r="K56" s="35"/>
      <c r="L56" s="36"/>
      <c r="M56" s="36"/>
      <c r="N56" s="36"/>
      <c r="O56" s="13"/>
      <c r="P56" s="47"/>
      <c r="Q56" s="10">
        <v>38750</v>
      </c>
    </row>
    <row r="57" spans="1:17" x14ac:dyDescent="0.7">
      <c r="A57" s="38">
        <v>6</v>
      </c>
      <c r="B57" s="39" t="s">
        <v>69</v>
      </c>
      <c r="C57" s="44" t="s">
        <v>20</v>
      </c>
      <c r="D57" s="40" t="s">
        <v>36</v>
      </c>
      <c r="E57" s="45">
        <v>235156</v>
      </c>
      <c r="F57" s="46">
        <v>19690</v>
      </c>
      <c r="G57" s="46">
        <v>17980</v>
      </c>
      <c r="H57" s="130"/>
      <c r="I57" s="34">
        <f t="shared" si="5"/>
        <v>0</v>
      </c>
      <c r="J57" s="33">
        <f t="shared" si="3"/>
        <v>0</v>
      </c>
      <c r="K57" s="35"/>
      <c r="L57" s="36"/>
      <c r="M57" s="36"/>
      <c r="N57" s="36"/>
      <c r="O57" s="13"/>
      <c r="P57" s="142"/>
      <c r="Q57" s="10">
        <v>43600</v>
      </c>
    </row>
    <row r="58" spans="1:17" x14ac:dyDescent="0.7">
      <c r="A58" s="38">
        <v>7</v>
      </c>
      <c r="B58" s="39" t="s">
        <v>73</v>
      </c>
      <c r="C58" s="44" t="s">
        <v>20</v>
      </c>
      <c r="D58" s="40" t="s">
        <v>34</v>
      </c>
      <c r="E58" s="45">
        <v>6319</v>
      </c>
      <c r="F58" s="46">
        <v>28730</v>
      </c>
      <c r="G58" s="46">
        <v>24410</v>
      </c>
      <c r="H58" s="130"/>
      <c r="I58" s="34">
        <f>G58*H58/100</f>
        <v>0</v>
      </c>
      <c r="J58" s="33">
        <f>CEILING(I58,10)</f>
        <v>0</v>
      </c>
      <c r="K58" s="35"/>
      <c r="L58" s="36"/>
      <c r="M58" s="36"/>
      <c r="N58" s="36"/>
      <c r="O58" s="13"/>
      <c r="P58" s="142"/>
      <c r="Q58" s="10">
        <v>58390</v>
      </c>
    </row>
    <row r="59" spans="1:17" x14ac:dyDescent="0.7">
      <c r="A59" s="38">
        <v>8</v>
      </c>
      <c r="B59" s="39" t="s">
        <v>70</v>
      </c>
      <c r="C59" s="44" t="s">
        <v>71</v>
      </c>
      <c r="D59" s="40" t="s">
        <v>72</v>
      </c>
      <c r="E59" s="45">
        <v>33253</v>
      </c>
      <c r="F59" s="46">
        <v>33670</v>
      </c>
      <c r="G59" s="46">
        <v>31610</v>
      </c>
      <c r="H59" s="130"/>
      <c r="I59" s="34">
        <f t="shared" si="5"/>
        <v>0</v>
      </c>
      <c r="J59" s="33">
        <f t="shared" si="3"/>
        <v>0</v>
      </c>
      <c r="K59" s="35"/>
      <c r="L59" s="36"/>
      <c r="M59" s="36"/>
      <c r="N59" s="36"/>
      <c r="O59" s="13"/>
      <c r="P59" s="48"/>
      <c r="Q59" s="10">
        <v>54820</v>
      </c>
    </row>
    <row r="60" spans="1:17" x14ac:dyDescent="0.7">
      <c r="A60" s="38">
        <v>9</v>
      </c>
      <c r="B60" s="50" t="s">
        <v>79</v>
      </c>
      <c r="C60" s="50" t="s">
        <v>20</v>
      </c>
      <c r="D60" s="51" t="s">
        <v>34</v>
      </c>
      <c r="E60" s="51">
        <v>33296</v>
      </c>
      <c r="F60" s="52">
        <v>54590</v>
      </c>
      <c r="G60" s="52">
        <v>36470</v>
      </c>
      <c r="H60" s="132"/>
      <c r="I60" s="34">
        <f t="shared" si="5"/>
        <v>0</v>
      </c>
      <c r="J60" s="33">
        <f t="shared" si="3"/>
        <v>0</v>
      </c>
      <c r="K60" s="53"/>
      <c r="L60" s="54"/>
      <c r="M60" s="36"/>
      <c r="N60" s="54"/>
      <c r="O60" s="13"/>
      <c r="P60" s="50"/>
      <c r="Q60" s="10">
        <v>58390</v>
      </c>
    </row>
    <row r="61" spans="1:17" x14ac:dyDescent="0.7">
      <c r="A61" s="38"/>
      <c r="B61" s="50"/>
      <c r="C61" s="50"/>
      <c r="D61" s="51"/>
      <c r="E61" s="56" t="s">
        <v>24</v>
      </c>
      <c r="F61" s="57">
        <f>SUM(F52:F60)</f>
        <v>270460</v>
      </c>
      <c r="G61" s="52"/>
      <c r="H61" s="132"/>
      <c r="I61" s="21" t="s">
        <v>10</v>
      </c>
      <c r="J61" s="58">
        <f>SUM(J52:J60)</f>
        <v>0</v>
      </c>
      <c r="K61" s="53"/>
      <c r="L61" s="54"/>
      <c r="M61" s="55"/>
      <c r="N61" s="54"/>
      <c r="O61" s="51"/>
      <c r="P61" s="50"/>
      <c r="Q61" s="10"/>
    </row>
    <row r="62" spans="1:17" x14ac:dyDescent="0.7">
      <c r="A62" s="38"/>
      <c r="B62" s="50"/>
      <c r="C62" s="50"/>
      <c r="D62" s="51"/>
      <c r="E62" s="56">
        <v>2.9</v>
      </c>
      <c r="F62" s="59">
        <f>F61*E62/100</f>
        <v>7843.34</v>
      </c>
      <c r="G62" s="52"/>
      <c r="H62" s="132"/>
      <c r="I62" s="21" t="s">
        <v>25</v>
      </c>
      <c r="J62" s="21">
        <f>F64-J61</f>
        <v>7893.34</v>
      </c>
      <c r="K62" s="53"/>
      <c r="L62" s="54"/>
      <c r="M62" s="55"/>
      <c r="N62" s="54"/>
      <c r="O62" s="51"/>
      <c r="P62" s="50"/>
      <c r="Q62" s="10"/>
    </row>
    <row r="63" spans="1:17" x14ac:dyDescent="0.7">
      <c r="A63" s="38"/>
      <c r="B63" s="50"/>
      <c r="C63" s="50"/>
      <c r="D63" s="51"/>
      <c r="E63" s="56" t="s">
        <v>264</v>
      </c>
      <c r="F63" s="59">
        <v>50</v>
      </c>
      <c r="G63" s="52"/>
      <c r="H63" s="132"/>
      <c r="I63" s="143"/>
      <c r="J63" s="143"/>
      <c r="K63" s="53"/>
      <c r="L63" s="54"/>
      <c r="M63" s="55"/>
      <c r="N63" s="54"/>
      <c r="O63" s="51"/>
      <c r="P63" s="50"/>
      <c r="Q63" s="10"/>
    </row>
    <row r="64" spans="1:17" x14ac:dyDescent="0.7">
      <c r="A64" s="38"/>
      <c r="B64" s="50"/>
      <c r="C64" s="50"/>
      <c r="D64" s="51"/>
      <c r="E64" s="56" t="s">
        <v>265</v>
      </c>
      <c r="F64" s="59">
        <f>F62+F63</f>
        <v>7893.34</v>
      </c>
      <c r="G64" s="52"/>
      <c r="H64" s="132"/>
      <c r="I64" s="143"/>
      <c r="J64" s="143"/>
      <c r="K64" s="53"/>
      <c r="L64" s="54"/>
      <c r="M64" s="55"/>
      <c r="N64" s="54"/>
      <c r="O64" s="51"/>
      <c r="P64" s="50"/>
      <c r="Q64" s="10"/>
    </row>
    <row r="65" spans="1:17" x14ac:dyDescent="0.7">
      <c r="A65" s="60"/>
      <c r="B65" s="60"/>
      <c r="C65" s="60"/>
      <c r="D65" s="60"/>
      <c r="E65" s="60"/>
      <c r="F65" s="61"/>
      <c r="G65" s="61"/>
      <c r="H65" s="133"/>
      <c r="I65" s="34"/>
      <c r="J65" s="33"/>
      <c r="K65" s="60"/>
      <c r="L65" s="60"/>
      <c r="M65" s="62"/>
      <c r="N65" s="60"/>
      <c r="O65" s="60"/>
      <c r="P65" s="60"/>
      <c r="Q65" s="10"/>
    </row>
    <row r="66" spans="1:17" x14ac:dyDescent="0.7">
      <c r="A66" s="60"/>
      <c r="B66" s="63" t="s">
        <v>80</v>
      </c>
      <c r="C66" s="60"/>
      <c r="D66" s="60"/>
      <c r="E66" s="60"/>
      <c r="F66" s="61"/>
      <c r="G66" s="61"/>
      <c r="H66" s="133"/>
      <c r="I66" s="34"/>
      <c r="J66" s="33"/>
      <c r="K66" s="60"/>
      <c r="L66" s="60"/>
      <c r="M66" s="62"/>
      <c r="N66" s="60"/>
      <c r="O66" s="60"/>
      <c r="P66" s="60"/>
      <c r="Q66" s="10"/>
    </row>
    <row r="67" spans="1:17" x14ac:dyDescent="0.7">
      <c r="A67" s="64">
        <v>1</v>
      </c>
      <c r="B67" s="60" t="s">
        <v>81</v>
      </c>
      <c r="C67" s="65" t="s">
        <v>82</v>
      </c>
      <c r="D67" s="64" t="s">
        <v>72</v>
      </c>
      <c r="E67" s="64">
        <v>33252</v>
      </c>
      <c r="F67" s="10">
        <v>39470</v>
      </c>
      <c r="G67" s="10">
        <v>31610</v>
      </c>
      <c r="H67" s="134"/>
      <c r="I67" s="34">
        <f t="shared" si="5"/>
        <v>0</v>
      </c>
      <c r="J67" s="33">
        <f t="shared" si="3"/>
        <v>0</v>
      </c>
      <c r="K67" s="66"/>
      <c r="L67" s="66"/>
      <c r="M67" s="55">
        <v>95.53</v>
      </c>
      <c r="N67" s="66">
        <f t="shared" ref="N67:N76" si="6">K67+L67</f>
        <v>0</v>
      </c>
      <c r="O67" s="13"/>
      <c r="P67" s="60"/>
      <c r="Q67" s="10">
        <v>54820</v>
      </c>
    </row>
    <row r="68" spans="1:17" x14ac:dyDescent="0.7">
      <c r="A68" s="64">
        <v>2</v>
      </c>
      <c r="B68" s="60" t="s">
        <v>83</v>
      </c>
      <c r="C68" s="60" t="s">
        <v>84</v>
      </c>
      <c r="D68" s="64" t="s">
        <v>34</v>
      </c>
      <c r="E68" s="64">
        <v>33249</v>
      </c>
      <c r="F68" s="10">
        <v>43000</v>
      </c>
      <c r="G68" s="10">
        <v>36470</v>
      </c>
      <c r="H68" s="134"/>
      <c r="I68" s="34">
        <f t="shared" si="5"/>
        <v>0</v>
      </c>
      <c r="J68" s="33">
        <f t="shared" si="3"/>
        <v>0</v>
      </c>
      <c r="K68" s="66"/>
      <c r="L68" s="66"/>
      <c r="M68" s="55">
        <v>95</v>
      </c>
      <c r="N68" s="66">
        <f t="shared" si="6"/>
        <v>0</v>
      </c>
      <c r="O68" s="13"/>
      <c r="P68" s="60"/>
      <c r="Q68" s="10">
        <v>58390</v>
      </c>
    </row>
    <row r="69" spans="1:17" x14ac:dyDescent="0.7">
      <c r="A69" s="64">
        <v>3</v>
      </c>
      <c r="B69" s="60" t="s">
        <v>85</v>
      </c>
      <c r="C69" s="60" t="s">
        <v>86</v>
      </c>
      <c r="D69" s="64" t="s">
        <v>72</v>
      </c>
      <c r="E69" s="64">
        <v>33245</v>
      </c>
      <c r="F69" s="10">
        <v>43260</v>
      </c>
      <c r="G69" s="10">
        <v>31610</v>
      </c>
      <c r="H69" s="134"/>
      <c r="I69" s="34">
        <f t="shared" si="5"/>
        <v>0</v>
      </c>
      <c r="J69" s="33">
        <f t="shared" si="3"/>
        <v>0</v>
      </c>
      <c r="K69" s="66"/>
      <c r="L69" s="66"/>
      <c r="M69" s="55">
        <v>94.85</v>
      </c>
      <c r="N69" s="66">
        <f t="shared" si="6"/>
        <v>0</v>
      </c>
      <c r="O69" s="13"/>
      <c r="P69" s="60"/>
      <c r="Q69" s="10">
        <v>54820</v>
      </c>
    </row>
    <row r="70" spans="1:17" x14ac:dyDescent="0.7">
      <c r="A70" s="64">
        <v>4</v>
      </c>
      <c r="B70" s="60" t="s">
        <v>87</v>
      </c>
      <c r="C70" s="60" t="s">
        <v>86</v>
      </c>
      <c r="D70" s="64" t="s">
        <v>72</v>
      </c>
      <c r="E70" s="64">
        <v>33248</v>
      </c>
      <c r="F70" s="10">
        <v>22180</v>
      </c>
      <c r="G70" s="10">
        <v>18480</v>
      </c>
      <c r="H70" s="134"/>
      <c r="I70" s="34">
        <f t="shared" si="5"/>
        <v>0</v>
      </c>
      <c r="J70" s="33">
        <f t="shared" si="3"/>
        <v>0</v>
      </c>
      <c r="K70" s="66"/>
      <c r="L70" s="66"/>
      <c r="M70" s="55">
        <v>93.7</v>
      </c>
      <c r="N70" s="66">
        <f t="shared" si="6"/>
        <v>0</v>
      </c>
      <c r="O70" s="13"/>
      <c r="P70" s="60"/>
      <c r="Q70" s="10">
        <v>54820</v>
      </c>
    </row>
    <row r="71" spans="1:17" x14ac:dyDescent="0.7">
      <c r="A71" s="64">
        <v>5</v>
      </c>
      <c r="B71" s="60" t="s">
        <v>88</v>
      </c>
      <c r="C71" s="65" t="s">
        <v>82</v>
      </c>
      <c r="D71" s="64" t="s">
        <v>72</v>
      </c>
      <c r="E71" s="64">
        <v>33243</v>
      </c>
      <c r="F71" s="10">
        <v>39540</v>
      </c>
      <c r="G71" s="10">
        <v>31610</v>
      </c>
      <c r="H71" s="134"/>
      <c r="I71" s="34">
        <f t="shared" si="5"/>
        <v>0</v>
      </c>
      <c r="J71" s="33">
        <f t="shared" si="3"/>
        <v>0</v>
      </c>
      <c r="K71" s="66"/>
      <c r="L71" s="66"/>
      <c r="M71" s="55">
        <v>92.94</v>
      </c>
      <c r="N71" s="66">
        <f t="shared" si="6"/>
        <v>0</v>
      </c>
      <c r="O71" s="13"/>
      <c r="P71" s="5"/>
      <c r="Q71" s="10">
        <v>54820</v>
      </c>
    </row>
    <row r="72" spans="1:17" x14ac:dyDescent="0.7">
      <c r="A72" s="64">
        <v>6</v>
      </c>
      <c r="B72" s="60" t="s">
        <v>89</v>
      </c>
      <c r="C72" s="60" t="s">
        <v>90</v>
      </c>
      <c r="D72" s="64" t="s">
        <v>76</v>
      </c>
      <c r="E72" s="64">
        <v>33242</v>
      </c>
      <c r="F72" s="10">
        <v>14510</v>
      </c>
      <c r="G72" s="10">
        <v>12310</v>
      </c>
      <c r="H72" s="134"/>
      <c r="I72" s="34">
        <f t="shared" si="5"/>
        <v>0</v>
      </c>
      <c r="J72" s="33">
        <f t="shared" si="3"/>
        <v>0</v>
      </c>
      <c r="K72" s="66"/>
      <c r="L72" s="66"/>
      <c r="M72" s="55">
        <v>92.34</v>
      </c>
      <c r="N72" s="66">
        <f>K72+L72</f>
        <v>0</v>
      </c>
      <c r="O72" s="13"/>
      <c r="P72" s="60"/>
      <c r="Q72" s="10">
        <v>38750</v>
      </c>
    </row>
    <row r="73" spans="1:17" x14ac:dyDescent="0.7">
      <c r="A73" s="64">
        <v>7</v>
      </c>
      <c r="B73" s="60" t="s">
        <v>91</v>
      </c>
      <c r="C73" s="60" t="s">
        <v>92</v>
      </c>
      <c r="D73" s="64" t="s">
        <v>72</v>
      </c>
      <c r="E73" s="64">
        <v>103515</v>
      </c>
      <c r="F73" s="10">
        <v>22800</v>
      </c>
      <c r="G73" s="10">
        <v>18480</v>
      </c>
      <c r="H73" s="134"/>
      <c r="I73" s="34">
        <f t="shared" si="5"/>
        <v>0</v>
      </c>
      <c r="J73" s="33">
        <f t="shared" si="3"/>
        <v>0</v>
      </c>
      <c r="K73" s="66"/>
      <c r="L73" s="66"/>
      <c r="M73" s="55">
        <v>88.26</v>
      </c>
      <c r="N73" s="66">
        <f t="shared" si="6"/>
        <v>0</v>
      </c>
      <c r="O73" s="64"/>
      <c r="P73" s="64"/>
      <c r="Q73" s="10">
        <v>54820</v>
      </c>
    </row>
    <row r="74" spans="1:17" x14ac:dyDescent="0.7">
      <c r="A74" s="64">
        <v>8</v>
      </c>
      <c r="B74" s="60" t="s">
        <v>93</v>
      </c>
      <c r="C74" s="60" t="s">
        <v>90</v>
      </c>
      <c r="D74" s="64" t="s">
        <v>72</v>
      </c>
      <c r="E74" s="64">
        <v>33251</v>
      </c>
      <c r="F74" s="10">
        <v>48180</v>
      </c>
      <c r="G74" s="10">
        <v>31610</v>
      </c>
      <c r="H74" s="134"/>
      <c r="I74" s="34">
        <f t="shared" si="5"/>
        <v>0</v>
      </c>
      <c r="J74" s="33">
        <f t="shared" si="3"/>
        <v>0</v>
      </c>
      <c r="K74" s="66"/>
      <c r="L74" s="66"/>
      <c r="M74" s="55">
        <v>86.75</v>
      </c>
      <c r="N74" s="66">
        <f t="shared" si="6"/>
        <v>0</v>
      </c>
      <c r="O74" s="64"/>
      <c r="P74" s="60"/>
      <c r="Q74" s="10">
        <v>54820</v>
      </c>
    </row>
    <row r="75" spans="1:17" x14ac:dyDescent="0.7">
      <c r="A75" s="64">
        <v>9</v>
      </c>
      <c r="B75" s="60" t="s">
        <v>94</v>
      </c>
      <c r="C75" s="65" t="s">
        <v>82</v>
      </c>
      <c r="D75" s="64" t="s">
        <v>76</v>
      </c>
      <c r="E75" s="64">
        <v>33244</v>
      </c>
      <c r="F75" s="10">
        <v>15480</v>
      </c>
      <c r="G75" s="10">
        <v>18110</v>
      </c>
      <c r="H75" s="134"/>
      <c r="I75" s="34">
        <f>G75*H75/100</f>
        <v>0</v>
      </c>
      <c r="J75" s="33">
        <f t="shared" si="3"/>
        <v>0</v>
      </c>
      <c r="K75" s="66"/>
      <c r="L75" s="66"/>
      <c r="M75" s="55">
        <v>79.760000000000005</v>
      </c>
      <c r="N75" s="66">
        <f t="shared" si="6"/>
        <v>0</v>
      </c>
      <c r="O75" s="64"/>
      <c r="P75" s="60"/>
      <c r="Q75" s="10">
        <v>38750</v>
      </c>
    </row>
    <row r="76" spans="1:17" x14ac:dyDescent="0.7">
      <c r="A76" s="64">
        <v>10</v>
      </c>
      <c r="B76" s="60" t="s">
        <v>96</v>
      </c>
      <c r="C76" s="65" t="s">
        <v>82</v>
      </c>
      <c r="D76" s="64" t="s">
        <v>72</v>
      </c>
      <c r="E76" s="64">
        <v>33241</v>
      </c>
      <c r="F76" s="10">
        <v>32390</v>
      </c>
      <c r="G76" s="10">
        <v>31610</v>
      </c>
      <c r="H76" s="134"/>
      <c r="I76" s="34">
        <f t="shared" si="5"/>
        <v>0</v>
      </c>
      <c r="J76" s="33">
        <f t="shared" si="3"/>
        <v>0</v>
      </c>
      <c r="K76" s="66"/>
      <c r="L76" s="66"/>
      <c r="M76" s="55">
        <v>79.55</v>
      </c>
      <c r="N76" s="66">
        <f t="shared" si="6"/>
        <v>0</v>
      </c>
      <c r="O76" s="64"/>
      <c r="P76" s="60"/>
      <c r="Q76" s="10">
        <v>54820</v>
      </c>
    </row>
    <row r="77" spans="1:17" x14ac:dyDescent="0.7">
      <c r="A77" s="64"/>
      <c r="B77" s="60"/>
      <c r="C77" s="65"/>
      <c r="D77" s="64"/>
      <c r="E77" s="67" t="s">
        <v>24</v>
      </c>
      <c r="F77" s="68">
        <f>SUM(F67:F76)</f>
        <v>320810</v>
      </c>
      <c r="G77" s="10"/>
      <c r="H77" s="134"/>
      <c r="I77" s="21" t="s">
        <v>10</v>
      </c>
      <c r="J77" s="58">
        <f>SUM(J67:J76)</f>
        <v>0</v>
      </c>
      <c r="K77" s="66"/>
      <c r="L77" s="66"/>
      <c r="M77" s="55"/>
      <c r="N77" s="66"/>
      <c r="O77" s="64"/>
      <c r="P77" s="60"/>
      <c r="Q77" s="10"/>
    </row>
    <row r="78" spans="1:17" x14ac:dyDescent="0.7">
      <c r="A78" s="64"/>
      <c r="B78" s="60"/>
      <c r="C78" s="65"/>
      <c r="D78" s="64"/>
      <c r="E78" s="67">
        <v>2.9</v>
      </c>
      <c r="F78" s="69">
        <f>F77*E78/100</f>
        <v>9303.49</v>
      </c>
      <c r="G78" s="10"/>
      <c r="H78" s="134"/>
      <c r="I78" s="21" t="s">
        <v>25</v>
      </c>
      <c r="J78" s="21">
        <f>F80-J77</f>
        <v>9303.49</v>
      </c>
      <c r="K78" s="66"/>
      <c r="L78" s="66"/>
      <c r="M78" s="55"/>
      <c r="N78" s="66"/>
      <c r="O78" s="64"/>
      <c r="P78" s="60"/>
      <c r="Q78" s="10"/>
    </row>
    <row r="79" spans="1:17" x14ac:dyDescent="0.7">
      <c r="A79" s="64"/>
      <c r="B79" s="60"/>
      <c r="C79" s="65"/>
      <c r="D79" s="64"/>
      <c r="E79" s="67" t="s">
        <v>264</v>
      </c>
      <c r="F79" s="69">
        <v>0</v>
      </c>
      <c r="G79" s="10"/>
      <c r="H79" s="134"/>
      <c r="I79" s="143"/>
      <c r="J79" s="143"/>
      <c r="K79" s="66"/>
      <c r="L79" s="66"/>
      <c r="M79" s="55"/>
      <c r="N79" s="66"/>
      <c r="O79" s="64"/>
      <c r="P79" s="60"/>
      <c r="Q79" s="10"/>
    </row>
    <row r="80" spans="1:17" x14ac:dyDescent="0.7">
      <c r="A80" s="64"/>
      <c r="B80" s="60"/>
      <c r="C80" s="65"/>
      <c r="D80" s="64"/>
      <c r="E80" s="67" t="s">
        <v>265</v>
      </c>
      <c r="F80" s="69">
        <f>F78+F79</f>
        <v>9303.49</v>
      </c>
      <c r="G80" s="10"/>
      <c r="H80" s="134"/>
      <c r="I80" s="143"/>
      <c r="J80" s="143"/>
      <c r="K80" s="66"/>
      <c r="L80" s="66"/>
      <c r="M80" s="55"/>
      <c r="N80" s="66"/>
      <c r="O80" s="64"/>
      <c r="P80" s="60"/>
      <c r="Q80" s="10"/>
    </row>
    <row r="81" spans="1:17" x14ac:dyDescent="0.7">
      <c r="A81" s="60"/>
      <c r="B81" s="60"/>
      <c r="C81" s="60"/>
      <c r="D81" s="64"/>
      <c r="E81" s="64"/>
      <c r="F81" s="10"/>
      <c r="G81" s="10"/>
      <c r="H81" s="134"/>
      <c r="I81" s="34"/>
      <c r="J81" s="33"/>
      <c r="K81" s="66"/>
      <c r="L81" s="66"/>
      <c r="M81" s="55"/>
      <c r="N81" s="66"/>
      <c r="O81" s="64"/>
      <c r="P81" s="60"/>
      <c r="Q81" s="10"/>
    </row>
    <row r="82" spans="1:17" x14ac:dyDescent="0.7">
      <c r="A82" s="60"/>
      <c r="B82" s="63" t="s">
        <v>235</v>
      </c>
      <c r="C82" s="60"/>
      <c r="D82" s="64"/>
      <c r="E82" s="64"/>
      <c r="F82" s="10"/>
      <c r="G82" s="10"/>
      <c r="H82" s="134"/>
      <c r="I82" s="34"/>
      <c r="J82" s="33"/>
      <c r="K82" s="66"/>
      <c r="L82" s="66"/>
      <c r="M82" s="55"/>
      <c r="N82" s="66"/>
      <c r="O82" s="64"/>
      <c r="P82" s="60"/>
      <c r="Q82" s="10"/>
    </row>
    <row r="83" spans="1:17" x14ac:dyDescent="0.7">
      <c r="A83" s="64">
        <v>1</v>
      </c>
      <c r="B83" s="60" t="s">
        <v>97</v>
      </c>
      <c r="C83" s="60" t="s">
        <v>20</v>
      </c>
      <c r="D83" s="64" t="s">
        <v>36</v>
      </c>
      <c r="E83" s="64">
        <v>58489</v>
      </c>
      <c r="F83" s="10">
        <v>21990</v>
      </c>
      <c r="G83" s="10">
        <v>23930</v>
      </c>
      <c r="H83" s="134"/>
      <c r="I83" s="34">
        <f>G83*H83/100</f>
        <v>0</v>
      </c>
      <c r="J83" s="33">
        <f t="shared" si="3"/>
        <v>0</v>
      </c>
      <c r="K83" s="66"/>
      <c r="L83" s="66"/>
      <c r="M83" s="55">
        <v>92.74</v>
      </c>
      <c r="N83" s="66">
        <f>K83+L83</f>
        <v>0</v>
      </c>
      <c r="O83" s="64"/>
      <c r="P83" s="60"/>
      <c r="Q83" s="10">
        <v>43600</v>
      </c>
    </row>
    <row r="84" spans="1:17" x14ac:dyDescent="0.7">
      <c r="A84" s="64">
        <v>2</v>
      </c>
      <c r="B84" s="60" t="s">
        <v>98</v>
      </c>
      <c r="C84" s="60" t="s">
        <v>20</v>
      </c>
      <c r="D84" s="64" t="s">
        <v>36</v>
      </c>
      <c r="E84" s="64">
        <v>235211</v>
      </c>
      <c r="F84" s="10">
        <v>19320</v>
      </c>
      <c r="G84" s="10">
        <v>17980</v>
      </c>
      <c r="H84" s="134"/>
      <c r="I84" s="34">
        <f t="shared" si="5"/>
        <v>0</v>
      </c>
      <c r="J84" s="33">
        <f t="shared" si="3"/>
        <v>0</v>
      </c>
      <c r="K84" s="66"/>
      <c r="L84" s="66"/>
      <c r="M84" s="55">
        <v>92.1</v>
      </c>
      <c r="N84" s="66">
        <f>K84+L84</f>
        <v>0</v>
      </c>
      <c r="O84" s="64"/>
      <c r="P84" s="64"/>
      <c r="Q84" s="10">
        <v>43600</v>
      </c>
    </row>
    <row r="85" spans="1:17" x14ac:dyDescent="0.7">
      <c r="A85" s="64"/>
      <c r="B85" s="60"/>
      <c r="C85" s="60"/>
      <c r="D85" s="64"/>
      <c r="E85" s="67" t="s">
        <v>24</v>
      </c>
      <c r="F85" s="68">
        <f>SUM(F83:F84)</f>
        <v>41310</v>
      </c>
      <c r="G85" s="10"/>
      <c r="H85" s="134"/>
      <c r="I85" s="21" t="s">
        <v>10</v>
      </c>
      <c r="J85" s="58">
        <f>SUM(J83:J84)</f>
        <v>0</v>
      </c>
      <c r="K85" s="66"/>
      <c r="L85" s="66"/>
      <c r="M85" s="55"/>
      <c r="N85" s="66"/>
      <c r="O85" s="64"/>
      <c r="P85" s="60"/>
      <c r="Q85" s="10"/>
    </row>
    <row r="86" spans="1:17" x14ac:dyDescent="0.7">
      <c r="A86" s="64"/>
      <c r="B86" s="60"/>
      <c r="C86" s="60"/>
      <c r="D86" s="64"/>
      <c r="E86" s="67">
        <v>2.9</v>
      </c>
      <c r="F86" s="69">
        <f>F85*E86/100</f>
        <v>1197.99</v>
      </c>
      <c r="G86" s="10"/>
      <c r="H86" s="134"/>
      <c r="I86" s="21" t="s">
        <v>25</v>
      </c>
      <c r="J86" s="21">
        <f>F88-J85</f>
        <v>1397.99</v>
      </c>
      <c r="K86" s="66"/>
      <c r="L86" s="66"/>
      <c r="M86" s="55"/>
      <c r="N86" s="66"/>
      <c r="O86" s="64"/>
      <c r="P86" s="60"/>
      <c r="Q86" s="10"/>
    </row>
    <row r="87" spans="1:17" x14ac:dyDescent="0.7">
      <c r="A87" s="64"/>
      <c r="B87" s="60"/>
      <c r="C87" s="60"/>
      <c r="D87" s="64"/>
      <c r="E87" s="67" t="s">
        <v>264</v>
      </c>
      <c r="F87" s="69">
        <v>200</v>
      </c>
      <c r="G87" s="10"/>
      <c r="H87" s="134"/>
      <c r="I87" s="143"/>
      <c r="J87" s="143"/>
      <c r="K87" s="66"/>
      <c r="L87" s="66"/>
      <c r="M87" s="55"/>
      <c r="N87" s="66"/>
      <c r="O87" s="64"/>
      <c r="P87" s="60"/>
      <c r="Q87" s="10"/>
    </row>
    <row r="88" spans="1:17" x14ac:dyDescent="0.7">
      <c r="A88" s="64"/>
      <c r="B88" s="60"/>
      <c r="C88" s="60"/>
      <c r="D88" s="64"/>
      <c r="E88" s="67" t="s">
        <v>265</v>
      </c>
      <c r="F88" s="69">
        <f>F86+F87</f>
        <v>1397.99</v>
      </c>
      <c r="G88" s="10"/>
      <c r="H88" s="134"/>
      <c r="I88" s="143"/>
      <c r="J88" s="143"/>
      <c r="K88" s="66"/>
      <c r="L88" s="66"/>
      <c r="M88" s="55"/>
      <c r="N88" s="66"/>
      <c r="O88" s="64"/>
      <c r="P88" s="60"/>
      <c r="Q88" s="10"/>
    </row>
    <row r="89" spans="1:17" x14ac:dyDescent="0.7">
      <c r="A89" s="64"/>
      <c r="B89" s="60"/>
      <c r="C89" s="60"/>
      <c r="D89" s="64"/>
      <c r="E89" s="64"/>
      <c r="F89" s="10"/>
      <c r="G89" s="10"/>
      <c r="H89" s="134"/>
      <c r="I89" s="34"/>
      <c r="J89" s="33"/>
      <c r="K89" s="66"/>
      <c r="L89" s="66"/>
      <c r="M89" s="55"/>
      <c r="N89" s="66"/>
      <c r="O89" s="64"/>
      <c r="P89" s="60"/>
      <c r="Q89" s="10"/>
    </row>
    <row r="90" spans="1:17" x14ac:dyDescent="0.7">
      <c r="A90" s="60"/>
      <c r="B90" s="63" t="s">
        <v>99</v>
      </c>
      <c r="C90" s="60"/>
      <c r="D90" s="64"/>
      <c r="E90" s="64"/>
      <c r="F90" s="10"/>
      <c r="G90" s="10"/>
      <c r="H90" s="134"/>
      <c r="I90" s="34"/>
      <c r="J90" s="33"/>
      <c r="K90" s="66"/>
      <c r="L90" s="66"/>
      <c r="M90" s="55"/>
      <c r="N90" s="66"/>
      <c r="O90" s="64"/>
      <c r="P90" s="60"/>
      <c r="Q90" s="10"/>
    </row>
    <row r="91" spans="1:17" x14ac:dyDescent="0.7">
      <c r="A91" s="64">
        <v>1</v>
      </c>
      <c r="B91" s="60" t="s">
        <v>100</v>
      </c>
      <c r="C91" s="60" t="s">
        <v>20</v>
      </c>
      <c r="D91" s="64" t="s">
        <v>36</v>
      </c>
      <c r="E91" s="64">
        <v>33753</v>
      </c>
      <c r="F91" s="10">
        <v>21280</v>
      </c>
      <c r="G91" s="10">
        <v>23930</v>
      </c>
      <c r="H91" s="134"/>
      <c r="I91" s="34">
        <f t="shared" si="5"/>
        <v>0</v>
      </c>
      <c r="J91" s="33">
        <f t="shared" si="3"/>
        <v>0</v>
      </c>
      <c r="K91" s="66"/>
      <c r="L91" s="66"/>
      <c r="M91" s="55">
        <v>93.49</v>
      </c>
      <c r="N91" s="66">
        <f t="shared" ref="N91:N98" si="7">K91+L91</f>
        <v>0</v>
      </c>
      <c r="O91" s="64"/>
      <c r="P91" s="60"/>
      <c r="Q91" s="10">
        <v>43600</v>
      </c>
    </row>
    <row r="92" spans="1:17" x14ac:dyDescent="0.7">
      <c r="A92" s="64">
        <v>2</v>
      </c>
      <c r="B92" s="60" t="s">
        <v>101</v>
      </c>
      <c r="C92" s="60" t="s">
        <v>20</v>
      </c>
      <c r="D92" s="64" t="s">
        <v>36</v>
      </c>
      <c r="E92" s="64">
        <v>235181</v>
      </c>
      <c r="F92" s="10">
        <v>16070</v>
      </c>
      <c r="G92" s="10">
        <v>17980</v>
      </c>
      <c r="H92" s="134"/>
      <c r="I92" s="34">
        <f t="shared" si="5"/>
        <v>0</v>
      </c>
      <c r="J92" s="33">
        <f t="shared" si="3"/>
        <v>0</v>
      </c>
      <c r="K92" s="66"/>
      <c r="L92" s="66"/>
      <c r="M92" s="55">
        <v>93</v>
      </c>
      <c r="N92" s="66">
        <f t="shared" si="7"/>
        <v>0</v>
      </c>
      <c r="O92" s="64"/>
      <c r="P92" s="60"/>
      <c r="Q92" s="10">
        <v>43600</v>
      </c>
    </row>
    <row r="93" spans="1:17" x14ac:dyDescent="0.7">
      <c r="A93" s="64">
        <v>3</v>
      </c>
      <c r="B93" s="60" t="s">
        <v>102</v>
      </c>
      <c r="C93" s="60" t="s">
        <v>103</v>
      </c>
      <c r="D93" s="64" t="s">
        <v>104</v>
      </c>
      <c r="E93" s="64">
        <v>33290</v>
      </c>
      <c r="F93" s="10">
        <v>35040</v>
      </c>
      <c r="G93" s="10">
        <v>32250</v>
      </c>
      <c r="H93" s="134"/>
      <c r="I93" s="34">
        <f t="shared" si="5"/>
        <v>0</v>
      </c>
      <c r="J93" s="33">
        <f t="shared" si="3"/>
        <v>0</v>
      </c>
      <c r="K93" s="66"/>
      <c r="L93" s="66"/>
      <c r="M93" s="55">
        <v>92.38</v>
      </c>
      <c r="N93" s="66">
        <f t="shared" si="7"/>
        <v>0</v>
      </c>
      <c r="O93" s="64"/>
      <c r="P93" s="60"/>
      <c r="Q93" s="10">
        <v>69040</v>
      </c>
    </row>
    <row r="94" spans="1:17" x14ac:dyDescent="0.7">
      <c r="A94" s="64">
        <v>4</v>
      </c>
      <c r="B94" s="60" t="s">
        <v>105</v>
      </c>
      <c r="C94" s="60" t="s">
        <v>106</v>
      </c>
      <c r="D94" s="64" t="s">
        <v>72</v>
      </c>
      <c r="E94" s="64">
        <v>33264</v>
      </c>
      <c r="F94" s="10">
        <v>40320</v>
      </c>
      <c r="G94" s="10">
        <v>31610</v>
      </c>
      <c r="H94" s="134"/>
      <c r="I94" s="34">
        <f t="shared" si="5"/>
        <v>0</v>
      </c>
      <c r="J94" s="33">
        <f t="shared" si="3"/>
        <v>0</v>
      </c>
      <c r="K94" s="66"/>
      <c r="L94" s="66"/>
      <c r="M94" s="55">
        <v>92.3</v>
      </c>
      <c r="N94" s="66">
        <f t="shared" si="7"/>
        <v>0</v>
      </c>
      <c r="O94" s="64"/>
      <c r="P94" s="60"/>
      <c r="Q94" s="10">
        <v>54820</v>
      </c>
    </row>
    <row r="95" spans="1:17" x14ac:dyDescent="0.7">
      <c r="A95" s="64">
        <v>5</v>
      </c>
      <c r="B95" s="60" t="s">
        <v>107</v>
      </c>
      <c r="C95" s="60" t="s">
        <v>108</v>
      </c>
      <c r="D95" s="64" t="s">
        <v>72</v>
      </c>
      <c r="E95" s="64">
        <v>34020</v>
      </c>
      <c r="F95" s="10">
        <v>48880</v>
      </c>
      <c r="G95" s="10">
        <v>31610</v>
      </c>
      <c r="H95" s="134"/>
      <c r="I95" s="34">
        <f t="shared" si="5"/>
        <v>0</v>
      </c>
      <c r="J95" s="33">
        <f t="shared" si="3"/>
        <v>0</v>
      </c>
      <c r="K95" s="66"/>
      <c r="L95" s="66"/>
      <c r="M95" s="55">
        <v>92.03</v>
      </c>
      <c r="N95" s="66">
        <f t="shared" si="7"/>
        <v>0</v>
      </c>
      <c r="O95" s="64"/>
      <c r="P95" s="64"/>
      <c r="Q95" s="10">
        <v>54820</v>
      </c>
    </row>
    <row r="96" spans="1:17" x14ac:dyDescent="0.7">
      <c r="A96" s="64">
        <v>6</v>
      </c>
      <c r="B96" s="60" t="s">
        <v>109</v>
      </c>
      <c r="C96" s="60" t="s">
        <v>110</v>
      </c>
      <c r="D96" s="64" t="s">
        <v>36</v>
      </c>
      <c r="E96" s="64">
        <v>242076</v>
      </c>
      <c r="F96" s="10">
        <v>18570</v>
      </c>
      <c r="G96" s="10">
        <v>17980</v>
      </c>
      <c r="H96" s="134"/>
      <c r="I96" s="34">
        <f t="shared" si="5"/>
        <v>0</v>
      </c>
      <c r="J96" s="33">
        <f t="shared" si="3"/>
        <v>0</v>
      </c>
      <c r="K96" s="66"/>
      <c r="L96" s="66"/>
      <c r="M96" s="55">
        <v>86.27</v>
      </c>
      <c r="N96" s="66">
        <f t="shared" si="7"/>
        <v>0</v>
      </c>
      <c r="O96" s="64"/>
      <c r="P96" s="60"/>
      <c r="Q96" s="10">
        <v>43600</v>
      </c>
    </row>
    <row r="97" spans="1:17" x14ac:dyDescent="0.7">
      <c r="A97" s="64">
        <v>7</v>
      </c>
      <c r="B97" s="60" t="s">
        <v>111</v>
      </c>
      <c r="C97" s="60" t="s">
        <v>106</v>
      </c>
      <c r="D97" s="64" t="s">
        <v>76</v>
      </c>
      <c r="E97" s="64">
        <v>33265</v>
      </c>
      <c r="F97" s="10">
        <v>11900</v>
      </c>
      <c r="G97" s="10">
        <v>12310</v>
      </c>
      <c r="H97" s="134"/>
      <c r="I97" s="34">
        <f t="shared" si="5"/>
        <v>0</v>
      </c>
      <c r="J97" s="33">
        <f t="shared" si="3"/>
        <v>0</v>
      </c>
      <c r="K97" s="66"/>
      <c r="L97" s="66"/>
      <c r="M97" s="55">
        <v>85.53</v>
      </c>
      <c r="N97" s="66">
        <f t="shared" si="7"/>
        <v>0</v>
      </c>
      <c r="O97" s="64"/>
      <c r="P97" s="60"/>
      <c r="Q97" s="10">
        <v>38750</v>
      </c>
    </row>
    <row r="98" spans="1:17" x14ac:dyDescent="0.7">
      <c r="A98" s="64">
        <v>8</v>
      </c>
      <c r="B98" s="60" t="s">
        <v>112</v>
      </c>
      <c r="C98" s="60" t="s">
        <v>110</v>
      </c>
      <c r="D98" s="64" t="s">
        <v>36</v>
      </c>
      <c r="E98" s="64">
        <v>242079</v>
      </c>
      <c r="F98" s="10">
        <v>16330</v>
      </c>
      <c r="G98" s="10">
        <v>17980</v>
      </c>
      <c r="H98" s="134"/>
      <c r="I98" s="34">
        <f t="shared" si="5"/>
        <v>0</v>
      </c>
      <c r="J98" s="33">
        <f t="shared" si="3"/>
        <v>0</v>
      </c>
      <c r="K98" s="66"/>
      <c r="L98" s="66"/>
      <c r="M98" s="55">
        <v>85.4</v>
      </c>
      <c r="N98" s="66">
        <f t="shared" si="7"/>
        <v>0</v>
      </c>
      <c r="O98" s="64"/>
      <c r="P98" s="60"/>
      <c r="Q98" s="10">
        <v>43600</v>
      </c>
    </row>
    <row r="99" spans="1:17" x14ac:dyDescent="0.7">
      <c r="A99" s="64"/>
      <c r="B99" s="60"/>
      <c r="C99" s="60"/>
      <c r="D99" s="64"/>
      <c r="E99" s="67" t="s">
        <v>24</v>
      </c>
      <c r="F99" s="68">
        <f>SUM(F91:F98)</f>
        <v>208390</v>
      </c>
      <c r="G99" s="10"/>
      <c r="H99" s="134"/>
      <c r="I99" s="21" t="s">
        <v>10</v>
      </c>
      <c r="J99" s="58">
        <f>SUM(J91:J98)</f>
        <v>0</v>
      </c>
      <c r="K99" s="66"/>
      <c r="L99" s="66"/>
      <c r="M99" s="55"/>
      <c r="N99" s="66"/>
      <c r="O99" s="64"/>
      <c r="P99" s="60"/>
      <c r="Q99" s="10"/>
    </row>
    <row r="100" spans="1:17" x14ac:dyDescent="0.7">
      <c r="A100" s="64"/>
      <c r="B100" s="60"/>
      <c r="C100" s="60"/>
      <c r="D100" s="64"/>
      <c r="E100" s="67">
        <v>2.9</v>
      </c>
      <c r="F100" s="69">
        <f>F99*E100/100</f>
        <v>6043.31</v>
      </c>
      <c r="G100" s="10"/>
      <c r="H100" s="134"/>
      <c r="I100" s="21" t="s">
        <v>25</v>
      </c>
      <c r="J100" s="21">
        <f>F102-J99</f>
        <v>6173.31</v>
      </c>
      <c r="K100" s="66"/>
      <c r="L100" s="66"/>
      <c r="M100" s="55"/>
      <c r="N100" s="66"/>
      <c r="O100" s="64"/>
      <c r="P100" s="60"/>
      <c r="Q100" s="10"/>
    </row>
    <row r="101" spans="1:17" x14ac:dyDescent="0.7">
      <c r="A101" s="64"/>
      <c r="B101" s="60"/>
      <c r="C101" s="60"/>
      <c r="D101" s="64"/>
      <c r="E101" s="67" t="s">
        <v>264</v>
      </c>
      <c r="F101" s="69">
        <v>130</v>
      </c>
      <c r="G101" s="10"/>
      <c r="H101" s="134"/>
      <c r="I101" s="143"/>
      <c r="J101" s="143"/>
      <c r="K101" s="66"/>
      <c r="L101" s="66"/>
      <c r="M101" s="55"/>
      <c r="N101" s="66"/>
      <c r="O101" s="64"/>
      <c r="P101" s="60"/>
      <c r="Q101" s="10"/>
    </row>
    <row r="102" spans="1:17" x14ac:dyDescent="0.7">
      <c r="A102" s="64"/>
      <c r="B102" s="60"/>
      <c r="C102" s="60"/>
      <c r="D102" s="64"/>
      <c r="E102" s="67" t="s">
        <v>265</v>
      </c>
      <c r="F102" s="69">
        <f>F100+F101</f>
        <v>6173.31</v>
      </c>
      <c r="G102" s="10"/>
      <c r="H102" s="134"/>
      <c r="I102" s="143"/>
      <c r="J102" s="143"/>
      <c r="K102" s="66"/>
      <c r="L102" s="66"/>
      <c r="M102" s="55"/>
      <c r="N102" s="66"/>
      <c r="O102" s="64"/>
      <c r="P102" s="60"/>
      <c r="Q102" s="10"/>
    </row>
    <row r="103" spans="1:17" x14ac:dyDescent="0.7">
      <c r="A103" s="60"/>
      <c r="B103" s="60"/>
      <c r="C103" s="60"/>
      <c r="D103" s="64"/>
      <c r="E103" s="64"/>
      <c r="F103" s="10"/>
      <c r="G103" s="10"/>
      <c r="H103" s="134"/>
      <c r="I103" s="34"/>
      <c r="J103" s="33"/>
      <c r="K103" s="64"/>
      <c r="L103" s="64"/>
      <c r="M103" s="70"/>
      <c r="N103" s="64"/>
      <c r="O103" s="64"/>
      <c r="P103" s="60"/>
      <c r="Q103" s="10"/>
    </row>
    <row r="104" spans="1:17" ht="21.75" customHeight="1" x14ac:dyDescent="0.7">
      <c r="A104" s="60"/>
      <c r="B104" s="63" t="s">
        <v>113</v>
      </c>
      <c r="C104" s="60"/>
      <c r="D104" s="64"/>
      <c r="E104" s="64"/>
      <c r="F104" s="10"/>
      <c r="G104" s="10"/>
      <c r="H104" s="134"/>
      <c r="I104" s="34"/>
      <c r="J104" s="33"/>
      <c r="K104" s="64"/>
      <c r="L104" s="64"/>
      <c r="M104" s="70"/>
      <c r="N104" s="64"/>
      <c r="O104" s="64"/>
      <c r="P104" s="60"/>
      <c r="Q104" s="10"/>
    </row>
    <row r="105" spans="1:17" x14ac:dyDescent="0.7">
      <c r="A105" s="64">
        <v>1</v>
      </c>
      <c r="B105" s="60" t="s">
        <v>114</v>
      </c>
      <c r="C105" s="60" t="s">
        <v>103</v>
      </c>
      <c r="D105" s="64" t="s">
        <v>72</v>
      </c>
      <c r="E105" s="64">
        <v>6076</v>
      </c>
      <c r="F105" s="10">
        <v>27990</v>
      </c>
      <c r="G105" s="10">
        <v>31610</v>
      </c>
      <c r="H105" s="134"/>
      <c r="I105" s="34">
        <f t="shared" si="5"/>
        <v>0</v>
      </c>
      <c r="J105" s="33">
        <f t="shared" si="3"/>
        <v>0</v>
      </c>
      <c r="K105" s="66"/>
      <c r="L105" s="66"/>
      <c r="M105" s="55">
        <v>93.06</v>
      </c>
      <c r="N105" s="66">
        <f>K105+L105</f>
        <v>0</v>
      </c>
      <c r="O105" s="64"/>
      <c r="P105" s="60"/>
      <c r="Q105" s="10">
        <v>54820</v>
      </c>
    </row>
    <row r="106" spans="1:17" x14ac:dyDescent="0.7">
      <c r="A106" s="64">
        <v>2</v>
      </c>
      <c r="B106" s="60" t="s">
        <v>115</v>
      </c>
      <c r="C106" s="60" t="s">
        <v>103</v>
      </c>
      <c r="D106" s="64" t="s">
        <v>76</v>
      </c>
      <c r="E106" s="64">
        <v>238399</v>
      </c>
      <c r="F106" s="10">
        <v>14630</v>
      </c>
      <c r="G106" s="10">
        <v>12310</v>
      </c>
      <c r="H106" s="134"/>
      <c r="I106" s="34">
        <f t="shared" si="5"/>
        <v>0</v>
      </c>
      <c r="J106" s="33">
        <f t="shared" si="3"/>
        <v>0</v>
      </c>
      <c r="K106" s="66"/>
      <c r="L106" s="66"/>
      <c r="M106" s="55">
        <v>87</v>
      </c>
      <c r="N106" s="66">
        <f>K106+L106</f>
        <v>0</v>
      </c>
      <c r="O106" s="64"/>
      <c r="P106" s="60"/>
      <c r="Q106" s="10">
        <v>38750</v>
      </c>
    </row>
    <row r="107" spans="1:17" x14ac:dyDescent="0.7">
      <c r="A107" s="64"/>
      <c r="B107" s="60"/>
      <c r="C107" s="60"/>
      <c r="D107" s="64"/>
      <c r="E107" s="67" t="s">
        <v>24</v>
      </c>
      <c r="F107" s="68">
        <f>SUM(F105:F106)</f>
        <v>42620</v>
      </c>
      <c r="G107" s="10"/>
      <c r="H107" s="134"/>
      <c r="I107" s="21" t="s">
        <v>10</v>
      </c>
      <c r="J107" s="58">
        <f>SUM(J105:J106)</f>
        <v>0</v>
      </c>
      <c r="K107" s="66"/>
      <c r="L107" s="66"/>
      <c r="M107" s="55"/>
      <c r="N107" s="66"/>
      <c r="O107" s="64"/>
      <c r="P107" s="60"/>
      <c r="Q107" s="10"/>
    </row>
    <row r="108" spans="1:17" x14ac:dyDescent="0.7">
      <c r="A108" s="64"/>
      <c r="B108" s="60"/>
      <c r="C108" s="60"/>
      <c r="D108" s="64"/>
      <c r="E108" s="67">
        <v>2.9</v>
      </c>
      <c r="F108" s="69">
        <f>F107*E108/100</f>
        <v>1235.98</v>
      </c>
      <c r="G108" s="10"/>
      <c r="H108" s="134"/>
      <c r="I108" s="21" t="s">
        <v>25</v>
      </c>
      <c r="J108" s="21">
        <f>F110-J107</f>
        <v>1465.98</v>
      </c>
      <c r="K108" s="66"/>
      <c r="L108" s="66"/>
      <c r="M108" s="55"/>
      <c r="N108" s="66"/>
      <c r="O108" s="64"/>
      <c r="P108" s="60"/>
      <c r="Q108" s="10"/>
    </row>
    <row r="109" spans="1:17" x14ac:dyDescent="0.7">
      <c r="A109" s="64"/>
      <c r="B109" s="60"/>
      <c r="C109" s="60"/>
      <c r="D109" s="64"/>
      <c r="E109" s="67" t="s">
        <v>264</v>
      </c>
      <c r="F109" s="69">
        <v>230</v>
      </c>
      <c r="G109" s="10"/>
      <c r="H109" s="134"/>
      <c r="I109" s="143"/>
      <c r="J109" s="143"/>
      <c r="K109" s="66"/>
      <c r="L109" s="66"/>
      <c r="M109" s="55"/>
      <c r="N109" s="66"/>
      <c r="O109" s="64"/>
      <c r="P109" s="60"/>
      <c r="Q109" s="10"/>
    </row>
    <row r="110" spans="1:17" x14ac:dyDescent="0.7">
      <c r="A110" s="64"/>
      <c r="B110" s="60"/>
      <c r="C110" s="60"/>
      <c r="D110" s="64"/>
      <c r="E110" s="67" t="s">
        <v>265</v>
      </c>
      <c r="F110" s="69">
        <f>F108+F109</f>
        <v>1465.98</v>
      </c>
      <c r="G110" s="10"/>
      <c r="H110" s="134"/>
      <c r="I110" s="143"/>
      <c r="J110" s="143"/>
      <c r="K110" s="66"/>
      <c r="L110" s="66"/>
      <c r="M110" s="55"/>
      <c r="N110" s="66"/>
      <c r="O110" s="64"/>
      <c r="P110" s="60"/>
      <c r="Q110" s="10"/>
    </row>
    <row r="111" spans="1:17" x14ac:dyDescent="0.7">
      <c r="A111" s="64"/>
      <c r="B111" s="60"/>
      <c r="C111" s="60"/>
      <c r="D111" s="64"/>
      <c r="E111" s="64"/>
      <c r="F111" s="10"/>
      <c r="G111" s="10"/>
      <c r="H111" s="134"/>
      <c r="I111" s="34"/>
      <c r="J111" s="33"/>
      <c r="K111" s="66"/>
      <c r="L111" s="66"/>
      <c r="M111" s="55"/>
      <c r="N111" s="66"/>
      <c r="O111" s="64"/>
      <c r="P111" s="60"/>
      <c r="Q111" s="10"/>
    </row>
    <row r="112" spans="1:17" x14ac:dyDescent="0.7">
      <c r="A112" s="64"/>
      <c r="B112" s="63" t="s">
        <v>116</v>
      </c>
      <c r="C112" s="60"/>
      <c r="D112" s="64"/>
      <c r="E112" s="64"/>
      <c r="F112" s="10"/>
      <c r="G112" s="10"/>
      <c r="H112" s="134"/>
      <c r="I112" s="34"/>
      <c r="J112" s="33"/>
      <c r="K112" s="66"/>
      <c r="L112" s="66"/>
      <c r="M112" s="55"/>
      <c r="N112" s="66"/>
      <c r="O112" s="64"/>
      <c r="P112" s="60"/>
      <c r="Q112" s="10"/>
    </row>
    <row r="113" spans="1:19" x14ac:dyDescent="0.7">
      <c r="A113" s="64">
        <v>1</v>
      </c>
      <c r="B113" s="60" t="s">
        <v>117</v>
      </c>
      <c r="C113" s="60" t="s">
        <v>20</v>
      </c>
      <c r="D113" s="64" t="s">
        <v>34</v>
      </c>
      <c r="E113" s="64">
        <v>33272</v>
      </c>
      <c r="F113" s="10">
        <v>56590</v>
      </c>
      <c r="G113" s="10">
        <v>36470</v>
      </c>
      <c r="H113" s="134"/>
      <c r="I113" s="34">
        <f t="shared" si="5"/>
        <v>0</v>
      </c>
      <c r="J113" s="33">
        <f t="shared" si="3"/>
        <v>0</v>
      </c>
      <c r="K113" s="66"/>
      <c r="L113" s="66"/>
      <c r="M113" s="55">
        <v>95.05</v>
      </c>
      <c r="N113" s="66">
        <f>K113+L113</f>
        <v>0</v>
      </c>
      <c r="O113" s="64"/>
      <c r="P113" s="60"/>
      <c r="Q113" s="10">
        <v>58390</v>
      </c>
    </row>
    <row r="114" spans="1:19" x14ac:dyDescent="0.7">
      <c r="A114" s="64">
        <v>2</v>
      </c>
      <c r="B114" s="60" t="s">
        <v>118</v>
      </c>
      <c r="C114" s="60" t="s">
        <v>119</v>
      </c>
      <c r="D114" s="64" t="s">
        <v>72</v>
      </c>
      <c r="E114" s="64">
        <v>146884</v>
      </c>
      <c r="F114" s="10">
        <v>30230</v>
      </c>
      <c r="G114" s="10">
        <v>31610</v>
      </c>
      <c r="H114" s="134"/>
      <c r="I114" s="34">
        <f t="shared" si="5"/>
        <v>0</v>
      </c>
      <c r="J114" s="33">
        <f t="shared" si="3"/>
        <v>0</v>
      </c>
      <c r="K114" s="66"/>
      <c r="L114" s="66"/>
      <c r="M114" s="55">
        <v>92.16</v>
      </c>
      <c r="N114" s="66">
        <f>K114+L114</f>
        <v>0</v>
      </c>
      <c r="O114" s="64"/>
      <c r="P114" s="60"/>
      <c r="Q114" s="10">
        <v>54820</v>
      </c>
    </row>
    <row r="115" spans="1:19" x14ac:dyDescent="0.7">
      <c r="A115" s="64">
        <v>3</v>
      </c>
      <c r="B115" s="60" t="s">
        <v>236</v>
      </c>
      <c r="C115" s="60" t="s">
        <v>120</v>
      </c>
      <c r="D115" s="64" t="s">
        <v>36</v>
      </c>
      <c r="E115" s="64">
        <v>255359</v>
      </c>
      <c r="F115" s="10">
        <v>18750</v>
      </c>
      <c r="G115" s="10">
        <v>17980</v>
      </c>
      <c r="H115" s="134"/>
      <c r="I115" s="34">
        <f t="shared" si="5"/>
        <v>0</v>
      </c>
      <c r="J115" s="33">
        <f t="shared" si="3"/>
        <v>0</v>
      </c>
      <c r="K115" s="66"/>
      <c r="L115" s="54"/>
      <c r="M115" s="55">
        <v>87.8</v>
      </c>
      <c r="N115" s="54">
        <f>K115+L115</f>
        <v>0</v>
      </c>
      <c r="O115" s="64"/>
      <c r="P115" s="5"/>
      <c r="Q115" s="10">
        <v>43600</v>
      </c>
      <c r="S115" s="1" t="s">
        <v>121</v>
      </c>
    </row>
    <row r="116" spans="1:19" x14ac:dyDescent="0.7">
      <c r="A116" s="64">
        <v>4</v>
      </c>
      <c r="B116" s="60" t="s">
        <v>237</v>
      </c>
      <c r="C116" s="60" t="s">
        <v>120</v>
      </c>
      <c r="D116" s="64" t="s">
        <v>36</v>
      </c>
      <c r="E116" s="64">
        <v>255360</v>
      </c>
      <c r="F116" s="10">
        <v>18750</v>
      </c>
      <c r="G116" s="10">
        <v>17980</v>
      </c>
      <c r="H116" s="134"/>
      <c r="I116" s="34">
        <f t="shared" si="5"/>
        <v>0</v>
      </c>
      <c r="J116" s="33">
        <f t="shared" si="3"/>
        <v>0</v>
      </c>
      <c r="K116" s="66"/>
      <c r="L116" s="54"/>
      <c r="M116" s="55">
        <v>87.5</v>
      </c>
      <c r="N116" s="54">
        <f>K116+L116</f>
        <v>0</v>
      </c>
      <c r="O116" s="64"/>
      <c r="P116" s="60"/>
      <c r="Q116" s="10">
        <v>43600</v>
      </c>
    </row>
    <row r="117" spans="1:19" x14ac:dyDescent="0.7">
      <c r="A117" s="64"/>
      <c r="B117" s="60"/>
      <c r="C117" s="60"/>
      <c r="D117" s="64"/>
      <c r="E117" s="67" t="s">
        <v>24</v>
      </c>
      <c r="F117" s="68">
        <f>SUM(F113:F116)</f>
        <v>124320</v>
      </c>
      <c r="G117" s="10"/>
      <c r="H117" s="134"/>
      <c r="I117" s="21" t="s">
        <v>10</v>
      </c>
      <c r="J117" s="58">
        <f>SUM(J113:J116)</f>
        <v>0</v>
      </c>
      <c r="K117" s="66"/>
      <c r="L117" s="54"/>
      <c r="M117" s="55"/>
      <c r="N117" s="54"/>
      <c r="O117" s="64"/>
      <c r="P117" s="60"/>
      <c r="Q117" s="10"/>
    </row>
    <row r="118" spans="1:19" x14ac:dyDescent="0.7">
      <c r="A118" s="64"/>
      <c r="B118" s="60"/>
      <c r="C118" s="60"/>
      <c r="D118" s="64"/>
      <c r="E118" s="67">
        <v>2.9</v>
      </c>
      <c r="F118" s="69">
        <f>F117*E118/100</f>
        <v>3605.28</v>
      </c>
      <c r="G118" s="10"/>
      <c r="H118" s="134"/>
      <c r="I118" s="21" t="s">
        <v>25</v>
      </c>
      <c r="J118" s="21">
        <f>F120-J117</f>
        <v>3605.28</v>
      </c>
      <c r="K118" s="66"/>
      <c r="L118" s="54"/>
      <c r="M118" s="55"/>
      <c r="N118" s="54"/>
      <c r="O118" s="64"/>
      <c r="P118" s="60"/>
      <c r="Q118" s="10"/>
    </row>
    <row r="119" spans="1:19" x14ac:dyDescent="0.7">
      <c r="A119" s="64"/>
      <c r="B119" s="60"/>
      <c r="C119" s="60"/>
      <c r="D119" s="64"/>
      <c r="E119" s="67" t="s">
        <v>264</v>
      </c>
      <c r="F119" s="69">
        <v>0</v>
      </c>
      <c r="G119" s="10"/>
      <c r="H119" s="134"/>
      <c r="I119" s="143"/>
      <c r="J119" s="143"/>
      <c r="K119" s="66"/>
      <c r="L119" s="54"/>
      <c r="M119" s="55"/>
      <c r="N119" s="54"/>
      <c r="O119" s="64"/>
      <c r="P119" s="60"/>
      <c r="Q119" s="10"/>
    </row>
    <row r="120" spans="1:19" x14ac:dyDescent="0.7">
      <c r="A120" s="64"/>
      <c r="B120" s="60"/>
      <c r="C120" s="60"/>
      <c r="D120" s="64"/>
      <c r="E120" s="67" t="s">
        <v>265</v>
      </c>
      <c r="F120" s="69">
        <f>F118+F119</f>
        <v>3605.28</v>
      </c>
      <c r="G120" s="10"/>
      <c r="H120" s="134"/>
      <c r="I120" s="143"/>
      <c r="J120" s="143"/>
      <c r="K120" s="66"/>
      <c r="L120" s="54"/>
      <c r="M120" s="55"/>
      <c r="N120" s="54"/>
      <c r="O120" s="64"/>
      <c r="P120" s="60"/>
      <c r="Q120" s="10"/>
    </row>
    <row r="121" spans="1:19" x14ac:dyDescent="0.7">
      <c r="A121" s="64"/>
      <c r="B121" s="60"/>
      <c r="C121" s="60"/>
      <c r="D121" s="64"/>
      <c r="E121" s="64"/>
      <c r="F121" s="10"/>
      <c r="G121" s="10"/>
      <c r="H121" s="134"/>
      <c r="I121" s="34"/>
      <c r="J121" s="33"/>
      <c r="K121" s="66"/>
      <c r="L121" s="66"/>
      <c r="M121" s="55"/>
      <c r="N121" s="66"/>
      <c r="O121" s="64"/>
      <c r="P121" s="60"/>
      <c r="Q121" s="10"/>
    </row>
    <row r="122" spans="1:19" x14ac:dyDescent="0.7">
      <c r="A122" s="64"/>
      <c r="B122" s="63" t="s">
        <v>238</v>
      </c>
      <c r="C122" s="60"/>
      <c r="D122" s="64"/>
      <c r="E122" s="64"/>
      <c r="F122" s="10"/>
      <c r="G122" s="10"/>
      <c r="H122" s="134"/>
      <c r="I122" s="34"/>
      <c r="J122" s="33"/>
      <c r="K122" s="66"/>
      <c r="L122" s="66"/>
      <c r="M122" s="55"/>
      <c r="N122" s="66"/>
      <c r="O122" s="64"/>
      <c r="P122" s="60"/>
      <c r="Q122" s="10"/>
    </row>
    <row r="123" spans="1:19" x14ac:dyDescent="0.7">
      <c r="A123" s="64">
        <v>1</v>
      </c>
      <c r="B123" s="60" t="s">
        <v>122</v>
      </c>
      <c r="C123" s="60" t="s">
        <v>20</v>
      </c>
      <c r="D123" s="64" t="s">
        <v>34</v>
      </c>
      <c r="E123" s="64">
        <v>33305</v>
      </c>
      <c r="F123" s="10">
        <v>50620</v>
      </c>
      <c r="G123" s="10">
        <v>36470</v>
      </c>
      <c r="H123" s="134"/>
      <c r="I123" s="34">
        <f t="shared" si="5"/>
        <v>0</v>
      </c>
      <c r="J123" s="33">
        <f t="shared" ref="J123:J203" si="8">CEILING(I123,10)</f>
        <v>0</v>
      </c>
      <c r="K123" s="66"/>
      <c r="L123" s="66"/>
      <c r="M123" s="55">
        <v>92.37</v>
      </c>
      <c r="N123" s="66">
        <f>K123+L123</f>
        <v>0</v>
      </c>
      <c r="O123" s="64"/>
      <c r="P123" s="60"/>
      <c r="Q123" s="10">
        <v>58390</v>
      </c>
    </row>
    <row r="124" spans="1:19" x14ac:dyDescent="0.7">
      <c r="A124" s="64">
        <v>2</v>
      </c>
      <c r="B124" s="60" t="s">
        <v>125</v>
      </c>
      <c r="C124" s="60" t="s">
        <v>20</v>
      </c>
      <c r="D124" s="64" t="s">
        <v>34</v>
      </c>
      <c r="E124" s="64">
        <v>33268</v>
      </c>
      <c r="F124" s="10">
        <v>44620</v>
      </c>
      <c r="G124" s="10">
        <v>36470</v>
      </c>
      <c r="H124" s="134"/>
      <c r="I124" s="34">
        <f>G124*H124/100</f>
        <v>0</v>
      </c>
      <c r="J124" s="33">
        <f>CEILING(I124,10)</f>
        <v>0</v>
      </c>
      <c r="K124" s="66"/>
      <c r="L124" s="66"/>
      <c r="M124" s="55">
        <v>89.61</v>
      </c>
      <c r="N124" s="66">
        <f>K124+L124</f>
        <v>0</v>
      </c>
      <c r="O124" s="64"/>
      <c r="P124" s="64"/>
      <c r="Q124" s="10">
        <v>58390</v>
      </c>
    </row>
    <row r="125" spans="1:19" x14ac:dyDescent="0.7">
      <c r="A125" s="64">
        <v>3</v>
      </c>
      <c r="B125" s="60" t="s">
        <v>239</v>
      </c>
      <c r="C125" s="60" t="s">
        <v>103</v>
      </c>
      <c r="D125" s="64" t="s">
        <v>72</v>
      </c>
      <c r="E125" s="64">
        <v>33755</v>
      </c>
      <c r="F125" s="10">
        <v>29590</v>
      </c>
      <c r="G125" s="10">
        <v>31610</v>
      </c>
      <c r="H125" s="134"/>
      <c r="I125" s="34">
        <f t="shared" si="5"/>
        <v>0</v>
      </c>
      <c r="J125" s="33">
        <f t="shared" si="8"/>
        <v>0</v>
      </c>
      <c r="K125" s="66"/>
      <c r="L125" s="66"/>
      <c r="M125" s="55">
        <v>82.09</v>
      </c>
      <c r="N125" s="66">
        <f>K125+L125</f>
        <v>0</v>
      </c>
      <c r="O125" s="64"/>
      <c r="P125" s="64"/>
      <c r="Q125" s="10">
        <v>54820</v>
      </c>
    </row>
    <row r="126" spans="1:19" x14ac:dyDescent="0.7">
      <c r="A126" s="64"/>
      <c r="B126" s="60"/>
      <c r="C126" s="60"/>
      <c r="D126" s="64"/>
      <c r="E126" s="67" t="s">
        <v>24</v>
      </c>
      <c r="F126" s="68">
        <f>SUM(F123:F125)</f>
        <v>124830</v>
      </c>
      <c r="G126" s="10"/>
      <c r="H126" s="134"/>
      <c r="I126" s="21" t="s">
        <v>10</v>
      </c>
      <c r="J126" s="58">
        <f>SUM(J123:J125)</f>
        <v>0</v>
      </c>
      <c r="K126" s="66"/>
      <c r="L126" s="66"/>
      <c r="M126" s="55"/>
      <c r="N126" s="66"/>
      <c r="O126" s="64"/>
      <c r="P126" s="64"/>
      <c r="Q126" s="10"/>
    </row>
    <row r="127" spans="1:19" x14ac:dyDescent="0.7">
      <c r="A127" s="64"/>
      <c r="B127" s="60"/>
      <c r="C127" s="60"/>
      <c r="D127" s="64"/>
      <c r="E127" s="67">
        <v>2.9</v>
      </c>
      <c r="F127" s="69">
        <f>F126*E127/100</f>
        <v>3620.07</v>
      </c>
      <c r="G127" s="10"/>
      <c r="H127" s="134"/>
      <c r="I127" s="21" t="s">
        <v>25</v>
      </c>
      <c r="J127" s="21">
        <f>F129-J126</f>
        <v>3620.07</v>
      </c>
      <c r="K127" s="66"/>
      <c r="L127" s="66"/>
      <c r="M127" s="55"/>
      <c r="N127" s="66"/>
      <c r="O127" s="64"/>
      <c r="P127" s="64"/>
      <c r="Q127" s="10"/>
    </row>
    <row r="128" spans="1:19" x14ac:dyDescent="0.7">
      <c r="A128" s="64"/>
      <c r="B128" s="60"/>
      <c r="C128" s="60"/>
      <c r="D128" s="64"/>
      <c r="E128" s="67" t="s">
        <v>264</v>
      </c>
      <c r="F128" s="69">
        <v>0</v>
      </c>
      <c r="G128" s="10"/>
      <c r="H128" s="134"/>
      <c r="I128" s="143"/>
      <c r="J128" s="143"/>
      <c r="K128" s="66"/>
      <c r="L128" s="66"/>
      <c r="M128" s="55"/>
      <c r="N128" s="66"/>
      <c r="O128" s="64"/>
      <c r="P128" s="64"/>
      <c r="Q128" s="10"/>
    </row>
    <row r="129" spans="1:17" x14ac:dyDescent="0.7">
      <c r="A129" s="64"/>
      <c r="B129" s="60"/>
      <c r="C129" s="60"/>
      <c r="D129" s="64"/>
      <c r="E129" s="67" t="s">
        <v>265</v>
      </c>
      <c r="F129" s="69">
        <f>F127+F128</f>
        <v>3620.07</v>
      </c>
      <c r="G129" s="10"/>
      <c r="H129" s="134"/>
      <c r="I129" s="143"/>
      <c r="J129" s="143"/>
      <c r="K129" s="66"/>
      <c r="L129" s="66"/>
      <c r="M129" s="55"/>
      <c r="N129" s="66"/>
      <c r="O129" s="64"/>
      <c r="P129" s="64"/>
      <c r="Q129" s="10"/>
    </row>
    <row r="130" spans="1:17" x14ac:dyDescent="0.7">
      <c r="A130" s="64"/>
      <c r="B130" s="60"/>
      <c r="C130" s="60"/>
      <c r="D130" s="64"/>
      <c r="E130" s="64"/>
      <c r="F130" s="10"/>
      <c r="G130" s="10"/>
      <c r="H130" s="134"/>
      <c r="I130" s="34"/>
      <c r="J130" s="33"/>
      <c r="K130" s="66"/>
      <c r="L130" s="66"/>
      <c r="M130" s="55"/>
      <c r="N130" s="66"/>
      <c r="O130" s="64"/>
      <c r="P130" s="60"/>
      <c r="Q130" s="10"/>
    </row>
    <row r="131" spans="1:17" x14ac:dyDescent="0.7">
      <c r="A131" s="64"/>
      <c r="B131" s="63" t="s">
        <v>240</v>
      </c>
      <c r="C131" s="60"/>
      <c r="D131" s="64"/>
      <c r="E131" s="64"/>
      <c r="F131" s="10"/>
      <c r="G131" s="10"/>
      <c r="H131" s="134"/>
      <c r="I131" s="34"/>
      <c r="J131" s="33"/>
      <c r="K131" s="66"/>
      <c r="L131" s="66"/>
      <c r="M131" s="55"/>
      <c r="N131" s="66"/>
      <c r="O131" s="64"/>
      <c r="P131" s="60"/>
      <c r="Q131" s="10"/>
    </row>
    <row r="132" spans="1:17" x14ac:dyDescent="0.7">
      <c r="A132" s="64">
        <v>1</v>
      </c>
      <c r="B132" s="60" t="s">
        <v>123</v>
      </c>
      <c r="C132" s="60" t="s">
        <v>20</v>
      </c>
      <c r="D132" s="64" t="s">
        <v>34</v>
      </c>
      <c r="E132" s="64">
        <v>196803</v>
      </c>
      <c r="F132" s="10">
        <v>23720</v>
      </c>
      <c r="G132" s="10">
        <v>24410</v>
      </c>
      <c r="H132" s="134"/>
      <c r="I132" s="34">
        <f t="shared" si="5"/>
        <v>0</v>
      </c>
      <c r="J132" s="33">
        <f t="shared" si="8"/>
        <v>0</v>
      </c>
      <c r="K132" s="66"/>
      <c r="L132" s="66"/>
      <c r="M132" s="55">
        <v>93.63</v>
      </c>
      <c r="N132" s="66">
        <f>K132+L132</f>
        <v>0</v>
      </c>
      <c r="O132" s="64"/>
      <c r="P132" s="60"/>
      <c r="Q132" s="10">
        <v>58390</v>
      </c>
    </row>
    <row r="133" spans="1:17" x14ac:dyDescent="0.7">
      <c r="A133" s="64">
        <v>2</v>
      </c>
      <c r="B133" s="60" t="s">
        <v>124</v>
      </c>
      <c r="C133" s="60" t="s">
        <v>20</v>
      </c>
      <c r="D133" s="64" t="s">
        <v>34</v>
      </c>
      <c r="E133" s="64">
        <v>33287</v>
      </c>
      <c r="F133" s="10">
        <v>47720</v>
      </c>
      <c r="G133" s="10">
        <v>36470</v>
      </c>
      <c r="H133" s="134"/>
      <c r="I133" s="34">
        <f t="shared" si="5"/>
        <v>0</v>
      </c>
      <c r="J133" s="33">
        <f t="shared" si="8"/>
        <v>0</v>
      </c>
      <c r="K133" s="66"/>
      <c r="L133" s="66"/>
      <c r="M133" s="55">
        <v>95.42</v>
      </c>
      <c r="N133" s="66">
        <f>K133+L133</f>
        <v>0</v>
      </c>
      <c r="O133" s="64"/>
      <c r="P133" s="60"/>
      <c r="Q133" s="10">
        <v>58390</v>
      </c>
    </row>
    <row r="134" spans="1:17" x14ac:dyDescent="0.7">
      <c r="A134" s="64"/>
      <c r="B134" s="60"/>
      <c r="C134" s="60"/>
      <c r="D134" s="64"/>
      <c r="E134" s="67" t="s">
        <v>24</v>
      </c>
      <c r="F134" s="68">
        <f>SUM(F132:F133)</f>
        <v>71440</v>
      </c>
      <c r="G134" s="10"/>
      <c r="H134" s="134"/>
      <c r="I134" s="21" t="s">
        <v>10</v>
      </c>
      <c r="J134" s="58">
        <f>SUM(J132:J133)</f>
        <v>0</v>
      </c>
      <c r="K134" s="66"/>
      <c r="L134" s="66"/>
      <c r="M134" s="55"/>
      <c r="N134" s="66"/>
      <c r="O134" s="64"/>
      <c r="P134" s="64"/>
      <c r="Q134" s="10"/>
    </row>
    <row r="135" spans="1:17" x14ac:dyDescent="0.7">
      <c r="A135" s="64"/>
      <c r="B135" s="60"/>
      <c r="C135" s="60"/>
      <c r="D135" s="64"/>
      <c r="E135" s="67">
        <v>2.9</v>
      </c>
      <c r="F135" s="69">
        <f>F134*E135/100</f>
        <v>2071.7600000000002</v>
      </c>
      <c r="G135" s="10"/>
      <c r="H135" s="134"/>
      <c r="I135" s="21" t="s">
        <v>25</v>
      </c>
      <c r="J135" s="21">
        <f>F137-J134</f>
        <v>2071.7600000000002</v>
      </c>
      <c r="K135" s="66"/>
      <c r="L135" s="66"/>
      <c r="M135" s="55"/>
      <c r="N135" s="66"/>
      <c r="O135" s="64"/>
      <c r="P135" s="64"/>
      <c r="Q135" s="10"/>
    </row>
    <row r="136" spans="1:17" x14ac:dyDescent="0.7">
      <c r="A136" s="64"/>
      <c r="B136" s="60"/>
      <c r="C136" s="60"/>
      <c r="D136" s="64"/>
      <c r="E136" s="67" t="s">
        <v>264</v>
      </c>
      <c r="F136" s="69">
        <v>0</v>
      </c>
      <c r="G136" s="10"/>
      <c r="H136" s="134"/>
      <c r="I136" s="143"/>
      <c r="J136" s="143"/>
      <c r="K136" s="66"/>
      <c r="L136" s="66"/>
      <c r="M136" s="55"/>
      <c r="N136" s="66"/>
      <c r="O136" s="64"/>
      <c r="P136" s="64"/>
      <c r="Q136" s="10"/>
    </row>
    <row r="137" spans="1:17" x14ac:dyDescent="0.7">
      <c r="A137" s="64"/>
      <c r="B137" s="60"/>
      <c r="C137" s="60"/>
      <c r="D137" s="64"/>
      <c r="E137" s="67" t="s">
        <v>265</v>
      </c>
      <c r="F137" s="69">
        <f>F135+F136</f>
        <v>2071.7600000000002</v>
      </c>
      <c r="G137" s="10"/>
      <c r="H137" s="134"/>
      <c r="I137" s="143"/>
      <c r="J137" s="143"/>
      <c r="K137" s="66"/>
      <c r="L137" s="66"/>
      <c r="M137" s="55"/>
      <c r="N137" s="66"/>
      <c r="O137" s="64"/>
      <c r="P137" s="64"/>
      <c r="Q137" s="10"/>
    </row>
    <row r="138" spans="1:17" x14ac:dyDescent="0.7">
      <c r="A138" s="64"/>
      <c r="B138" s="60"/>
      <c r="C138" s="60"/>
      <c r="D138" s="64"/>
      <c r="E138" s="64"/>
      <c r="F138" s="10"/>
      <c r="G138" s="10"/>
      <c r="H138" s="134"/>
      <c r="I138" s="34"/>
      <c r="J138" s="33"/>
      <c r="K138" s="66"/>
      <c r="L138" s="66"/>
      <c r="M138" s="55"/>
      <c r="N138" s="66"/>
      <c r="O138" s="64"/>
      <c r="P138" s="60"/>
      <c r="Q138" s="10"/>
    </row>
    <row r="139" spans="1:17" x14ac:dyDescent="0.7">
      <c r="A139" s="64"/>
      <c r="B139" s="63" t="s">
        <v>126</v>
      </c>
      <c r="C139" s="60"/>
      <c r="D139" s="64"/>
      <c r="E139" s="64"/>
      <c r="F139" s="10"/>
      <c r="G139" s="10"/>
      <c r="H139" s="134"/>
      <c r="I139" s="34"/>
      <c r="J139" s="33"/>
      <c r="K139" s="66"/>
      <c r="L139" s="66"/>
      <c r="M139" s="55"/>
      <c r="N139" s="66"/>
      <c r="O139" s="64"/>
      <c r="P139" s="60"/>
      <c r="Q139" s="10"/>
    </row>
    <row r="140" spans="1:17" x14ac:dyDescent="0.7">
      <c r="A140" s="64">
        <v>1</v>
      </c>
      <c r="B140" s="60" t="s">
        <v>127</v>
      </c>
      <c r="C140" s="60" t="s">
        <v>20</v>
      </c>
      <c r="D140" s="64" t="s">
        <v>34</v>
      </c>
      <c r="E140" s="64">
        <v>33743</v>
      </c>
      <c r="F140" s="10">
        <v>45910</v>
      </c>
      <c r="G140" s="10">
        <v>36470</v>
      </c>
      <c r="H140" s="134"/>
      <c r="I140" s="34">
        <f t="shared" si="5"/>
        <v>0</v>
      </c>
      <c r="J140" s="33">
        <f t="shared" si="8"/>
        <v>0</v>
      </c>
      <c r="K140" s="66"/>
      <c r="L140" s="66"/>
      <c r="M140" s="55">
        <v>92.3</v>
      </c>
      <c r="N140" s="66">
        <f>K140+L140</f>
        <v>0</v>
      </c>
      <c r="O140" s="64"/>
      <c r="P140" s="60"/>
      <c r="Q140" s="10">
        <v>58390</v>
      </c>
    </row>
    <row r="141" spans="1:17" x14ac:dyDescent="0.7">
      <c r="A141" s="64">
        <v>2</v>
      </c>
      <c r="B141" s="60" t="s">
        <v>128</v>
      </c>
      <c r="C141" s="60" t="s">
        <v>20</v>
      </c>
      <c r="D141" s="64" t="s">
        <v>34</v>
      </c>
      <c r="E141" s="64">
        <v>33300</v>
      </c>
      <c r="F141" s="10">
        <v>36060</v>
      </c>
      <c r="G141" s="10">
        <v>36470</v>
      </c>
      <c r="H141" s="134"/>
      <c r="I141" s="34">
        <f t="shared" si="5"/>
        <v>0</v>
      </c>
      <c r="J141" s="33">
        <f t="shared" si="8"/>
        <v>0</v>
      </c>
      <c r="K141" s="66"/>
      <c r="L141" s="66"/>
      <c r="M141" s="55">
        <v>90</v>
      </c>
      <c r="N141" s="66">
        <f>K141+L141</f>
        <v>0</v>
      </c>
      <c r="O141" s="64"/>
      <c r="P141" s="5"/>
      <c r="Q141" s="10">
        <v>58390</v>
      </c>
    </row>
    <row r="142" spans="1:17" x14ac:dyDescent="0.7">
      <c r="A142" s="64">
        <v>3</v>
      </c>
      <c r="B142" s="60" t="s">
        <v>129</v>
      </c>
      <c r="C142" s="60" t="s">
        <v>20</v>
      </c>
      <c r="D142" s="64" t="s">
        <v>36</v>
      </c>
      <c r="E142" s="64">
        <v>235177</v>
      </c>
      <c r="F142" s="10">
        <v>16030</v>
      </c>
      <c r="G142" s="10">
        <v>17980</v>
      </c>
      <c r="H142" s="134"/>
      <c r="I142" s="34">
        <f t="shared" si="5"/>
        <v>0</v>
      </c>
      <c r="J142" s="33">
        <f t="shared" si="8"/>
        <v>0</v>
      </c>
      <c r="K142" s="66"/>
      <c r="L142" s="66"/>
      <c r="M142" s="55">
        <v>87.4</v>
      </c>
      <c r="N142" s="66">
        <f>K142+L142</f>
        <v>0</v>
      </c>
      <c r="O142" s="64"/>
      <c r="P142" s="60"/>
      <c r="Q142" s="10">
        <v>43600</v>
      </c>
    </row>
    <row r="143" spans="1:17" x14ac:dyDescent="0.7">
      <c r="A143" s="64">
        <v>4</v>
      </c>
      <c r="B143" s="60" t="s">
        <v>130</v>
      </c>
      <c r="C143" s="60" t="s">
        <v>20</v>
      </c>
      <c r="D143" s="64" t="s">
        <v>36</v>
      </c>
      <c r="E143" s="64">
        <v>235160</v>
      </c>
      <c r="F143" s="10">
        <v>16030</v>
      </c>
      <c r="G143" s="10">
        <v>17980</v>
      </c>
      <c r="H143" s="134"/>
      <c r="I143" s="34">
        <f t="shared" si="5"/>
        <v>0</v>
      </c>
      <c r="J143" s="33">
        <f t="shared" si="8"/>
        <v>0</v>
      </c>
      <c r="K143" s="66"/>
      <c r="L143" s="66"/>
      <c r="M143" s="55">
        <v>86.7</v>
      </c>
      <c r="N143" s="66">
        <f>K143+L143</f>
        <v>0</v>
      </c>
      <c r="O143" s="64"/>
      <c r="P143" s="60"/>
      <c r="Q143" s="10">
        <v>43600</v>
      </c>
    </row>
    <row r="144" spans="1:17" x14ac:dyDescent="0.7">
      <c r="A144" s="64"/>
      <c r="B144" s="60"/>
      <c r="C144" s="60"/>
      <c r="D144" s="64"/>
      <c r="E144" s="67" t="s">
        <v>24</v>
      </c>
      <c r="F144" s="68">
        <f>SUM(F140:F143)</f>
        <v>114030</v>
      </c>
      <c r="G144" s="10"/>
      <c r="H144" s="134"/>
      <c r="I144" s="21" t="s">
        <v>10</v>
      </c>
      <c r="J144" s="58">
        <f>SUM(J140:J143)</f>
        <v>0</v>
      </c>
      <c r="K144" s="66"/>
      <c r="L144" s="66"/>
      <c r="M144" s="55"/>
      <c r="N144" s="66"/>
      <c r="O144" s="64"/>
      <c r="P144" s="60"/>
      <c r="Q144" s="10"/>
    </row>
    <row r="145" spans="1:17" x14ac:dyDescent="0.7">
      <c r="A145" s="64"/>
      <c r="B145" s="60"/>
      <c r="C145" s="60"/>
      <c r="D145" s="64"/>
      <c r="E145" s="67">
        <v>2.9</v>
      </c>
      <c r="F145" s="69">
        <f>F144*E145/100</f>
        <v>3306.87</v>
      </c>
      <c r="G145" s="10"/>
      <c r="H145" s="134"/>
      <c r="I145" s="21" t="s">
        <v>25</v>
      </c>
      <c r="J145" s="21">
        <f>F147-J144</f>
        <v>3626.87</v>
      </c>
      <c r="K145" s="66"/>
      <c r="L145" s="66"/>
      <c r="M145" s="55"/>
      <c r="N145" s="66"/>
      <c r="O145" s="64"/>
      <c r="P145" s="60"/>
      <c r="Q145" s="10"/>
    </row>
    <row r="146" spans="1:17" x14ac:dyDescent="0.7">
      <c r="A146" s="64"/>
      <c r="B146" s="60"/>
      <c r="C146" s="60"/>
      <c r="D146" s="64"/>
      <c r="E146" s="67" t="s">
        <v>264</v>
      </c>
      <c r="F146" s="69">
        <v>320</v>
      </c>
      <c r="G146" s="10"/>
      <c r="H146" s="134"/>
      <c r="I146" s="143"/>
      <c r="J146" s="143"/>
      <c r="K146" s="66"/>
      <c r="L146" s="66"/>
      <c r="M146" s="55"/>
      <c r="N146" s="66"/>
      <c r="O146" s="64"/>
      <c r="P146" s="60"/>
      <c r="Q146" s="10"/>
    </row>
    <row r="147" spans="1:17" x14ac:dyDescent="0.7">
      <c r="A147" s="64"/>
      <c r="B147" s="60"/>
      <c r="C147" s="60"/>
      <c r="D147" s="64"/>
      <c r="E147" s="67" t="s">
        <v>265</v>
      </c>
      <c r="F147" s="69">
        <f>F145+F146</f>
        <v>3626.87</v>
      </c>
      <c r="G147" s="10"/>
      <c r="H147" s="134"/>
      <c r="I147" s="143"/>
      <c r="J147" s="143"/>
      <c r="K147" s="66"/>
      <c r="L147" s="66"/>
      <c r="M147" s="55"/>
      <c r="N147" s="66"/>
      <c r="O147" s="64"/>
      <c r="P147" s="60"/>
      <c r="Q147" s="10"/>
    </row>
    <row r="148" spans="1:17" x14ac:dyDescent="0.7">
      <c r="A148" s="64"/>
      <c r="B148" s="60"/>
      <c r="C148" s="60"/>
      <c r="D148" s="64"/>
      <c r="E148" s="64"/>
      <c r="F148" s="10"/>
      <c r="G148" s="10"/>
      <c r="H148" s="134"/>
      <c r="I148" s="34"/>
      <c r="J148" s="33"/>
      <c r="K148" s="66"/>
      <c r="L148" s="66"/>
      <c r="M148" s="55"/>
      <c r="N148" s="66"/>
      <c r="O148" s="64"/>
      <c r="P148" s="60"/>
      <c r="Q148" s="10"/>
    </row>
    <row r="149" spans="1:17" x14ac:dyDescent="0.7">
      <c r="A149" s="64"/>
      <c r="B149" s="63" t="s">
        <v>241</v>
      </c>
      <c r="C149" s="60"/>
      <c r="D149" s="64"/>
      <c r="E149" s="64"/>
      <c r="F149" s="10"/>
      <c r="G149" s="10"/>
      <c r="H149" s="134"/>
      <c r="I149" s="34"/>
      <c r="J149" s="33"/>
      <c r="K149" s="66"/>
      <c r="L149" s="66"/>
      <c r="M149" s="55"/>
      <c r="N149" s="66"/>
      <c r="O149" s="64"/>
      <c r="P149" s="60"/>
      <c r="Q149" s="10"/>
    </row>
    <row r="150" spans="1:17" x14ac:dyDescent="0.7">
      <c r="A150" s="64">
        <v>1</v>
      </c>
      <c r="B150" s="60" t="s">
        <v>131</v>
      </c>
      <c r="C150" s="60" t="s">
        <v>55</v>
      </c>
      <c r="D150" s="64" t="s">
        <v>36</v>
      </c>
      <c r="E150" s="64">
        <v>33270</v>
      </c>
      <c r="F150" s="10">
        <v>20690</v>
      </c>
      <c r="G150" s="10">
        <v>17980</v>
      </c>
      <c r="H150" s="134"/>
      <c r="I150" s="34">
        <f t="shared" ref="I150:I203" si="9">G150*H150/100</f>
        <v>0</v>
      </c>
      <c r="J150" s="33">
        <f t="shared" si="8"/>
        <v>0</v>
      </c>
      <c r="K150" s="66"/>
      <c r="L150" s="66"/>
      <c r="M150" s="55">
        <v>93.55</v>
      </c>
      <c r="N150" s="66">
        <f t="shared" ref="N150:N158" si="10">K150+L150</f>
        <v>0</v>
      </c>
      <c r="O150" s="64"/>
      <c r="P150" s="60"/>
      <c r="Q150" s="10">
        <v>43600</v>
      </c>
    </row>
    <row r="151" spans="1:17" x14ac:dyDescent="0.7">
      <c r="A151" s="64">
        <v>2</v>
      </c>
      <c r="B151" s="60" t="s">
        <v>132</v>
      </c>
      <c r="C151" s="60" t="s">
        <v>55</v>
      </c>
      <c r="D151" s="64" t="s">
        <v>34</v>
      </c>
      <c r="E151" s="64">
        <v>86950</v>
      </c>
      <c r="F151" s="10">
        <v>34090</v>
      </c>
      <c r="G151" s="10">
        <v>36470</v>
      </c>
      <c r="H151" s="134"/>
      <c r="I151" s="34">
        <f t="shared" si="9"/>
        <v>0</v>
      </c>
      <c r="J151" s="33">
        <f t="shared" si="8"/>
        <v>0</v>
      </c>
      <c r="K151" s="66"/>
      <c r="L151" s="66"/>
      <c r="M151" s="55">
        <v>93.52</v>
      </c>
      <c r="N151" s="66">
        <f>K151+L151</f>
        <v>0</v>
      </c>
      <c r="O151" s="64"/>
      <c r="P151" s="60"/>
      <c r="Q151" s="10">
        <v>58390</v>
      </c>
    </row>
    <row r="152" spans="1:17" x14ac:dyDescent="0.7">
      <c r="A152" s="64">
        <v>3</v>
      </c>
      <c r="B152" s="60" t="s">
        <v>133</v>
      </c>
      <c r="C152" s="60" t="s">
        <v>55</v>
      </c>
      <c r="D152" s="64" t="s">
        <v>34</v>
      </c>
      <c r="E152" s="64">
        <v>102043</v>
      </c>
      <c r="F152" s="10">
        <v>44430</v>
      </c>
      <c r="G152" s="10">
        <v>36470</v>
      </c>
      <c r="H152" s="134"/>
      <c r="I152" s="34">
        <f t="shared" si="9"/>
        <v>0</v>
      </c>
      <c r="J152" s="33">
        <f t="shared" si="8"/>
        <v>0</v>
      </c>
      <c r="K152" s="66"/>
      <c r="L152" s="66"/>
      <c r="M152" s="55">
        <v>93.04</v>
      </c>
      <c r="N152" s="66">
        <f t="shared" si="10"/>
        <v>0</v>
      </c>
      <c r="O152" s="64"/>
      <c r="P152" s="60"/>
      <c r="Q152" s="10">
        <v>58390</v>
      </c>
    </row>
    <row r="153" spans="1:17" x14ac:dyDescent="0.7">
      <c r="A153" s="64">
        <v>4</v>
      </c>
      <c r="B153" s="60" t="s">
        <v>134</v>
      </c>
      <c r="C153" s="60" t="s">
        <v>55</v>
      </c>
      <c r="D153" s="64" t="s">
        <v>36</v>
      </c>
      <c r="E153" s="64">
        <v>54558</v>
      </c>
      <c r="F153" s="10">
        <v>22160</v>
      </c>
      <c r="G153" s="10">
        <v>23930</v>
      </c>
      <c r="H153" s="134"/>
      <c r="I153" s="34">
        <f t="shared" si="9"/>
        <v>0</v>
      </c>
      <c r="J153" s="33">
        <f t="shared" si="8"/>
        <v>0</v>
      </c>
      <c r="K153" s="66"/>
      <c r="L153" s="66"/>
      <c r="M153" s="55">
        <v>93.02</v>
      </c>
      <c r="N153" s="66">
        <f>K153+L153</f>
        <v>0</v>
      </c>
      <c r="O153" s="64"/>
      <c r="P153" s="60"/>
      <c r="Q153" s="10">
        <v>43600</v>
      </c>
    </row>
    <row r="154" spans="1:17" x14ac:dyDescent="0.7">
      <c r="A154" s="64">
        <v>5</v>
      </c>
      <c r="B154" s="60" t="s">
        <v>135</v>
      </c>
      <c r="C154" s="60" t="s">
        <v>55</v>
      </c>
      <c r="D154" s="64" t="s">
        <v>36</v>
      </c>
      <c r="E154" s="64">
        <v>129898</v>
      </c>
      <c r="F154" s="10">
        <v>20650</v>
      </c>
      <c r="G154" s="10">
        <v>17980</v>
      </c>
      <c r="H154" s="134"/>
      <c r="I154" s="34">
        <f t="shared" si="9"/>
        <v>0</v>
      </c>
      <c r="J154" s="33">
        <f t="shared" si="8"/>
        <v>0</v>
      </c>
      <c r="K154" s="66"/>
      <c r="L154" s="66"/>
      <c r="M154" s="55">
        <v>90.84</v>
      </c>
      <c r="N154" s="66">
        <f t="shared" si="10"/>
        <v>0</v>
      </c>
      <c r="O154" s="64"/>
      <c r="P154" s="5"/>
      <c r="Q154" s="10">
        <v>43600</v>
      </c>
    </row>
    <row r="155" spans="1:17" x14ac:dyDescent="0.7">
      <c r="A155" s="64">
        <v>6</v>
      </c>
      <c r="B155" s="60" t="s">
        <v>136</v>
      </c>
      <c r="C155" s="60" t="s">
        <v>137</v>
      </c>
      <c r="D155" s="64" t="s">
        <v>72</v>
      </c>
      <c r="E155" s="64">
        <v>33303</v>
      </c>
      <c r="F155" s="10">
        <v>34910</v>
      </c>
      <c r="G155" s="10">
        <v>31610</v>
      </c>
      <c r="H155" s="134"/>
      <c r="I155" s="34">
        <f t="shared" si="9"/>
        <v>0</v>
      </c>
      <c r="J155" s="33">
        <f t="shared" si="8"/>
        <v>0</v>
      </c>
      <c r="K155" s="66"/>
      <c r="L155" s="66"/>
      <c r="M155" s="55">
        <v>88.91</v>
      </c>
      <c r="N155" s="66">
        <f t="shared" si="10"/>
        <v>0</v>
      </c>
      <c r="O155" s="64"/>
      <c r="P155" s="60"/>
      <c r="Q155" s="10">
        <v>54820</v>
      </c>
    </row>
    <row r="156" spans="1:17" x14ac:dyDescent="0.7">
      <c r="A156" s="64">
        <v>7</v>
      </c>
      <c r="B156" s="60" t="s">
        <v>138</v>
      </c>
      <c r="C156" s="60" t="s">
        <v>55</v>
      </c>
      <c r="D156" s="64" t="s">
        <v>36</v>
      </c>
      <c r="E156" s="64">
        <v>59724</v>
      </c>
      <c r="F156" s="10">
        <v>23730</v>
      </c>
      <c r="G156" s="10">
        <v>23930</v>
      </c>
      <c r="H156" s="134"/>
      <c r="I156" s="34">
        <f t="shared" si="9"/>
        <v>0</v>
      </c>
      <c r="J156" s="33">
        <f t="shared" si="8"/>
        <v>0</v>
      </c>
      <c r="K156" s="66"/>
      <c r="L156" s="66"/>
      <c r="M156" s="55">
        <v>86.42</v>
      </c>
      <c r="N156" s="66">
        <f t="shared" si="10"/>
        <v>0</v>
      </c>
      <c r="O156" s="64"/>
      <c r="P156" s="60"/>
      <c r="Q156" s="10">
        <v>43600</v>
      </c>
    </row>
    <row r="157" spans="1:17" x14ac:dyDescent="0.7">
      <c r="A157" s="64">
        <v>8</v>
      </c>
      <c r="B157" s="60" t="s">
        <v>139</v>
      </c>
      <c r="C157" s="60" t="s">
        <v>137</v>
      </c>
      <c r="D157" s="64" t="s">
        <v>72</v>
      </c>
      <c r="E157" s="64">
        <v>33302</v>
      </c>
      <c r="F157" s="10">
        <v>36760</v>
      </c>
      <c r="G157" s="10">
        <v>31610</v>
      </c>
      <c r="H157" s="134"/>
      <c r="I157" s="34">
        <f t="shared" si="9"/>
        <v>0</v>
      </c>
      <c r="J157" s="33">
        <f t="shared" si="8"/>
        <v>0</v>
      </c>
      <c r="K157" s="66"/>
      <c r="L157" s="66"/>
      <c r="M157" s="55">
        <v>86.18</v>
      </c>
      <c r="N157" s="66">
        <f t="shared" si="10"/>
        <v>0</v>
      </c>
      <c r="O157" s="64"/>
      <c r="P157" s="60"/>
      <c r="Q157" s="10">
        <v>54820</v>
      </c>
    </row>
    <row r="158" spans="1:17" x14ac:dyDescent="0.7">
      <c r="A158" s="64">
        <v>9</v>
      </c>
      <c r="B158" s="60" t="s">
        <v>140</v>
      </c>
      <c r="C158" s="60" t="s">
        <v>137</v>
      </c>
      <c r="D158" s="64" t="s">
        <v>76</v>
      </c>
      <c r="E158" s="64">
        <v>38569</v>
      </c>
      <c r="F158" s="10">
        <v>19290</v>
      </c>
      <c r="G158" s="10">
        <v>18110</v>
      </c>
      <c r="H158" s="134"/>
      <c r="I158" s="34">
        <f t="shared" si="9"/>
        <v>0</v>
      </c>
      <c r="J158" s="33">
        <f t="shared" si="8"/>
        <v>0</v>
      </c>
      <c r="K158" s="66"/>
      <c r="L158" s="66"/>
      <c r="M158" s="55">
        <v>86.12</v>
      </c>
      <c r="N158" s="66">
        <f t="shared" si="10"/>
        <v>0</v>
      </c>
      <c r="O158" s="64"/>
      <c r="P158" s="5"/>
      <c r="Q158" s="10">
        <v>38750</v>
      </c>
    </row>
    <row r="159" spans="1:17" x14ac:dyDescent="0.7">
      <c r="A159" s="64"/>
      <c r="B159" s="60"/>
      <c r="C159" s="60"/>
      <c r="D159" s="64"/>
      <c r="E159" s="67" t="s">
        <v>24</v>
      </c>
      <c r="F159" s="68">
        <f>SUM(F150:F158)</f>
        <v>256710</v>
      </c>
      <c r="G159" s="10"/>
      <c r="H159" s="134"/>
      <c r="I159" s="21" t="s">
        <v>10</v>
      </c>
      <c r="J159" s="58">
        <f>SUM(J150:J158)</f>
        <v>0</v>
      </c>
      <c r="K159" s="66"/>
      <c r="L159" s="66"/>
      <c r="M159" s="55"/>
      <c r="N159" s="66"/>
      <c r="O159" s="64"/>
      <c r="P159" s="60"/>
      <c r="Q159" s="10"/>
    </row>
    <row r="160" spans="1:17" x14ac:dyDescent="0.7">
      <c r="A160" s="64"/>
      <c r="B160" s="60"/>
      <c r="C160" s="60"/>
      <c r="D160" s="64"/>
      <c r="E160" s="67">
        <v>2.9</v>
      </c>
      <c r="F160" s="69">
        <f>F159*E160/100</f>
        <v>7444.59</v>
      </c>
      <c r="G160" s="10"/>
      <c r="H160" s="134"/>
      <c r="I160" s="21" t="s">
        <v>25</v>
      </c>
      <c r="J160" s="21">
        <f>F162-J159</f>
        <v>7904.59</v>
      </c>
      <c r="K160" s="66"/>
      <c r="L160" s="66"/>
      <c r="M160" s="55"/>
      <c r="N160" s="66"/>
      <c r="O160" s="64"/>
      <c r="P160" s="60"/>
      <c r="Q160" s="10"/>
    </row>
    <row r="161" spans="1:17" x14ac:dyDescent="0.7">
      <c r="A161" s="64"/>
      <c r="B161" s="60"/>
      <c r="C161" s="60"/>
      <c r="D161" s="64"/>
      <c r="E161" s="67" t="s">
        <v>264</v>
      </c>
      <c r="F161" s="69">
        <v>460</v>
      </c>
      <c r="G161" s="10"/>
      <c r="H161" s="134"/>
      <c r="I161" s="143"/>
      <c r="J161" s="143"/>
      <c r="K161" s="66"/>
      <c r="L161" s="66"/>
      <c r="M161" s="55"/>
      <c r="N161" s="66"/>
      <c r="O161" s="64"/>
      <c r="P161" s="60"/>
      <c r="Q161" s="10"/>
    </row>
    <row r="162" spans="1:17" x14ac:dyDescent="0.7">
      <c r="A162" s="64"/>
      <c r="B162" s="60"/>
      <c r="C162" s="60"/>
      <c r="D162" s="64"/>
      <c r="E162" s="67" t="s">
        <v>265</v>
      </c>
      <c r="F162" s="69">
        <f>F160+F161</f>
        <v>7904.59</v>
      </c>
      <c r="G162" s="10"/>
      <c r="H162" s="134"/>
      <c r="I162" s="143"/>
      <c r="J162" s="143"/>
      <c r="K162" s="66"/>
      <c r="L162" s="66"/>
      <c r="M162" s="55"/>
      <c r="N162" s="66"/>
      <c r="O162" s="64"/>
      <c r="P162" s="60"/>
      <c r="Q162" s="10"/>
    </row>
    <row r="163" spans="1:17" x14ac:dyDescent="0.7">
      <c r="A163" s="64"/>
      <c r="B163" s="60"/>
      <c r="C163" s="60"/>
      <c r="D163" s="64"/>
      <c r="E163" s="64"/>
      <c r="F163" s="10"/>
      <c r="G163" s="10"/>
      <c r="H163" s="134"/>
      <c r="I163" s="34"/>
      <c r="J163" s="33"/>
      <c r="K163" s="66"/>
      <c r="L163" s="66"/>
      <c r="M163" s="55"/>
      <c r="N163" s="66"/>
      <c r="O163" s="64"/>
      <c r="P163" s="60"/>
      <c r="Q163" s="10"/>
    </row>
    <row r="164" spans="1:17" x14ac:dyDescent="0.7">
      <c r="A164" s="64"/>
      <c r="B164" s="63" t="s">
        <v>141</v>
      </c>
      <c r="C164" s="60"/>
      <c r="D164" s="64"/>
      <c r="E164" s="64"/>
      <c r="F164" s="10"/>
      <c r="G164" s="10"/>
      <c r="H164" s="134"/>
      <c r="I164" s="34"/>
      <c r="J164" s="33"/>
      <c r="K164" s="66"/>
      <c r="L164" s="66"/>
      <c r="M164" s="55"/>
      <c r="N164" s="66"/>
      <c r="O164" s="64"/>
      <c r="P164" s="60"/>
      <c r="Q164" s="10"/>
    </row>
    <row r="165" spans="1:17" x14ac:dyDescent="0.7">
      <c r="A165" s="64">
        <v>1</v>
      </c>
      <c r="B165" s="60" t="s">
        <v>142</v>
      </c>
      <c r="C165" s="60" t="s">
        <v>62</v>
      </c>
      <c r="D165" s="64" t="s">
        <v>36</v>
      </c>
      <c r="E165" s="64">
        <v>205165</v>
      </c>
      <c r="F165" s="10">
        <v>20310</v>
      </c>
      <c r="G165" s="10">
        <v>17980</v>
      </c>
      <c r="H165" s="134"/>
      <c r="I165" s="34">
        <f t="shared" si="9"/>
        <v>0</v>
      </c>
      <c r="J165" s="33">
        <f t="shared" si="8"/>
        <v>0</v>
      </c>
      <c r="K165" s="66"/>
      <c r="L165" s="66"/>
      <c r="M165" s="55">
        <v>93.3</v>
      </c>
      <c r="N165" s="66">
        <f>K165+L165</f>
        <v>0</v>
      </c>
      <c r="O165" s="64"/>
      <c r="P165" s="60"/>
      <c r="Q165" s="10">
        <v>43600</v>
      </c>
    </row>
    <row r="166" spans="1:17" x14ac:dyDescent="0.7">
      <c r="A166" s="64">
        <v>2</v>
      </c>
      <c r="B166" s="60" t="s">
        <v>143</v>
      </c>
      <c r="C166" s="60" t="s">
        <v>62</v>
      </c>
      <c r="D166" s="64" t="s">
        <v>34</v>
      </c>
      <c r="E166" s="64">
        <v>31483</v>
      </c>
      <c r="F166" s="10">
        <v>38300</v>
      </c>
      <c r="G166" s="10">
        <v>36470</v>
      </c>
      <c r="H166" s="134"/>
      <c r="I166" s="34">
        <f t="shared" si="9"/>
        <v>0</v>
      </c>
      <c r="J166" s="33">
        <f t="shared" si="8"/>
        <v>0</v>
      </c>
      <c r="K166" s="66"/>
      <c r="L166" s="66"/>
      <c r="M166" s="55">
        <v>92.55</v>
      </c>
      <c r="N166" s="66">
        <f>K166+L166</f>
        <v>0</v>
      </c>
      <c r="O166" s="64"/>
      <c r="P166" s="60"/>
      <c r="Q166" s="10">
        <v>58390</v>
      </c>
    </row>
    <row r="167" spans="1:17" x14ac:dyDescent="0.7">
      <c r="A167" s="64">
        <v>3</v>
      </c>
      <c r="B167" s="60" t="s">
        <v>144</v>
      </c>
      <c r="C167" s="60" t="s">
        <v>103</v>
      </c>
      <c r="D167" s="64" t="s">
        <v>76</v>
      </c>
      <c r="E167" s="64">
        <v>196818</v>
      </c>
      <c r="F167" s="10">
        <v>15430</v>
      </c>
      <c r="G167" s="10">
        <v>18110</v>
      </c>
      <c r="H167" s="134"/>
      <c r="I167" s="34">
        <f t="shared" si="9"/>
        <v>0</v>
      </c>
      <c r="J167" s="33">
        <f t="shared" si="8"/>
        <v>0</v>
      </c>
      <c r="K167" s="66"/>
      <c r="L167" s="66"/>
      <c r="M167" s="55">
        <v>89.11</v>
      </c>
      <c r="N167" s="66">
        <f>K167+L167</f>
        <v>0</v>
      </c>
      <c r="O167" s="51"/>
      <c r="P167" s="51"/>
      <c r="Q167" s="10">
        <v>38750</v>
      </c>
    </row>
    <row r="168" spans="1:17" x14ac:dyDescent="0.7">
      <c r="A168" s="64">
        <v>4</v>
      </c>
      <c r="B168" s="60" t="s">
        <v>145</v>
      </c>
      <c r="C168" s="60" t="s">
        <v>62</v>
      </c>
      <c r="D168" s="64" t="s">
        <v>34</v>
      </c>
      <c r="E168" s="64">
        <v>146924</v>
      </c>
      <c r="F168" s="10">
        <v>37150</v>
      </c>
      <c r="G168" s="10">
        <v>36470</v>
      </c>
      <c r="H168" s="134"/>
      <c r="I168" s="34">
        <f t="shared" si="9"/>
        <v>0</v>
      </c>
      <c r="J168" s="33">
        <f t="shared" si="8"/>
        <v>0</v>
      </c>
      <c r="K168" s="66"/>
      <c r="L168" s="66"/>
      <c r="M168" s="55">
        <v>87.15</v>
      </c>
      <c r="N168" s="66">
        <f>K168+L168</f>
        <v>0</v>
      </c>
      <c r="O168" s="64"/>
      <c r="P168" s="60"/>
      <c r="Q168" s="10">
        <v>58390</v>
      </c>
    </row>
    <row r="169" spans="1:17" x14ac:dyDescent="0.7">
      <c r="A169" s="64"/>
      <c r="B169" s="60"/>
      <c r="C169" s="60"/>
      <c r="D169" s="64"/>
      <c r="E169" s="67" t="s">
        <v>24</v>
      </c>
      <c r="F169" s="68">
        <f>SUM(F165:F168)</f>
        <v>111190</v>
      </c>
      <c r="G169" s="10"/>
      <c r="H169" s="134"/>
      <c r="I169" s="21" t="s">
        <v>10</v>
      </c>
      <c r="J169" s="58">
        <f>SUM(J165:J168)</f>
        <v>0</v>
      </c>
      <c r="K169" s="66"/>
      <c r="L169" s="66"/>
      <c r="M169" s="55"/>
      <c r="N169" s="66"/>
      <c r="O169" s="64"/>
      <c r="P169" s="60"/>
      <c r="Q169" s="10"/>
    </row>
    <row r="170" spans="1:17" x14ac:dyDescent="0.7">
      <c r="A170" s="64"/>
      <c r="B170" s="60"/>
      <c r="C170" s="60"/>
      <c r="D170" s="64"/>
      <c r="E170" s="67">
        <v>2.9</v>
      </c>
      <c r="F170" s="69">
        <f>F169*E170/100</f>
        <v>3224.51</v>
      </c>
      <c r="G170" s="10"/>
      <c r="H170" s="134"/>
      <c r="I170" s="21" t="s">
        <v>25</v>
      </c>
      <c r="J170" s="21">
        <f>F172-J169</f>
        <v>3624.51</v>
      </c>
      <c r="K170" s="66"/>
      <c r="L170" s="66"/>
      <c r="M170" s="55"/>
      <c r="N170" s="66"/>
      <c r="O170" s="64"/>
      <c r="P170" s="60"/>
      <c r="Q170" s="10"/>
    </row>
    <row r="171" spans="1:17" x14ac:dyDescent="0.7">
      <c r="A171" s="64"/>
      <c r="B171" s="60"/>
      <c r="C171" s="60"/>
      <c r="D171" s="64"/>
      <c r="E171" s="67" t="s">
        <v>264</v>
      </c>
      <c r="F171" s="69">
        <v>400</v>
      </c>
      <c r="G171" s="10"/>
      <c r="H171" s="134"/>
      <c r="I171" s="143"/>
      <c r="J171" s="143"/>
      <c r="K171" s="66"/>
      <c r="L171" s="66"/>
      <c r="M171" s="55"/>
      <c r="N171" s="66"/>
      <c r="O171" s="64"/>
      <c r="P171" s="60"/>
      <c r="Q171" s="10"/>
    </row>
    <row r="172" spans="1:17" x14ac:dyDescent="0.7">
      <c r="A172" s="64"/>
      <c r="B172" s="60"/>
      <c r="C172" s="60"/>
      <c r="D172" s="64"/>
      <c r="E172" s="67" t="s">
        <v>265</v>
      </c>
      <c r="F172" s="69">
        <f>F170+F171</f>
        <v>3624.51</v>
      </c>
      <c r="G172" s="10"/>
      <c r="H172" s="134"/>
      <c r="I172" s="143"/>
      <c r="J172" s="143"/>
      <c r="K172" s="66"/>
      <c r="L172" s="66"/>
      <c r="M172" s="55"/>
      <c r="N172" s="66"/>
      <c r="O172" s="64"/>
      <c r="P172" s="60"/>
      <c r="Q172" s="10"/>
    </row>
    <row r="173" spans="1:17" x14ac:dyDescent="0.7">
      <c r="A173" s="64"/>
      <c r="B173" s="60"/>
      <c r="C173" s="60"/>
      <c r="D173" s="64"/>
      <c r="E173" s="64"/>
      <c r="F173" s="10"/>
      <c r="G173" s="10"/>
      <c r="H173" s="134"/>
      <c r="I173" s="34"/>
      <c r="J173" s="33"/>
      <c r="K173" s="66"/>
      <c r="L173" s="66"/>
      <c r="M173" s="55"/>
      <c r="N173" s="66"/>
      <c r="O173" s="64"/>
      <c r="P173" s="60"/>
      <c r="Q173" s="10"/>
    </row>
    <row r="174" spans="1:17" x14ac:dyDescent="0.7">
      <c r="A174" s="64"/>
      <c r="B174" s="63" t="s">
        <v>146</v>
      </c>
      <c r="C174" s="60"/>
      <c r="D174" s="64"/>
      <c r="E174" s="64"/>
      <c r="F174" s="10"/>
      <c r="G174" s="10"/>
      <c r="H174" s="134"/>
      <c r="I174" s="34"/>
      <c r="J174" s="33"/>
      <c r="K174" s="66"/>
      <c r="L174" s="66"/>
      <c r="M174" s="55"/>
      <c r="N174" s="66"/>
      <c r="O174" s="64"/>
      <c r="P174" s="60"/>
      <c r="Q174" s="10"/>
    </row>
    <row r="175" spans="1:17" x14ac:dyDescent="0.7">
      <c r="A175" s="64">
        <v>1</v>
      </c>
      <c r="B175" s="60" t="s">
        <v>147</v>
      </c>
      <c r="C175" s="60" t="s">
        <v>52</v>
      </c>
      <c r="D175" s="64" t="s">
        <v>34</v>
      </c>
      <c r="E175" s="64">
        <v>33260</v>
      </c>
      <c r="F175" s="10">
        <v>45480</v>
      </c>
      <c r="G175" s="10">
        <v>36470</v>
      </c>
      <c r="H175" s="134"/>
      <c r="I175" s="34">
        <f t="shared" si="9"/>
        <v>0</v>
      </c>
      <c r="J175" s="33">
        <f t="shared" si="8"/>
        <v>0</v>
      </c>
      <c r="K175" s="66"/>
      <c r="L175" s="66"/>
      <c r="M175" s="55">
        <v>92.69</v>
      </c>
      <c r="N175" s="66">
        <f>K175+L175</f>
        <v>0</v>
      </c>
      <c r="O175" s="64"/>
      <c r="P175" s="60"/>
      <c r="Q175" s="10">
        <v>58390</v>
      </c>
    </row>
    <row r="176" spans="1:17" x14ac:dyDescent="0.7">
      <c r="A176" s="64">
        <v>2</v>
      </c>
      <c r="B176" s="60" t="s">
        <v>148</v>
      </c>
      <c r="C176" s="60" t="s">
        <v>149</v>
      </c>
      <c r="D176" s="64" t="s">
        <v>72</v>
      </c>
      <c r="E176" s="64">
        <v>33250</v>
      </c>
      <c r="F176" s="10">
        <v>40720</v>
      </c>
      <c r="G176" s="10">
        <v>31610</v>
      </c>
      <c r="H176" s="134"/>
      <c r="I176" s="34">
        <f t="shared" si="9"/>
        <v>0</v>
      </c>
      <c r="J176" s="33">
        <f t="shared" si="8"/>
        <v>0</v>
      </c>
      <c r="K176" s="66"/>
      <c r="L176" s="66"/>
      <c r="M176" s="55">
        <v>89.8</v>
      </c>
      <c r="N176" s="66">
        <f>K176+L176</f>
        <v>0</v>
      </c>
      <c r="O176" s="64"/>
      <c r="P176" s="64"/>
      <c r="Q176" s="10">
        <v>54820</v>
      </c>
    </row>
    <row r="177" spans="1:17" x14ac:dyDescent="0.7">
      <c r="A177" s="64"/>
      <c r="B177" s="60"/>
      <c r="C177" s="60"/>
      <c r="D177" s="64"/>
      <c r="E177" s="67" t="s">
        <v>24</v>
      </c>
      <c r="F177" s="68">
        <f>SUM(F175:F176)</f>
        <v>86200</v>
      </c>
      <c r="G177" s="10"/>
      <c r="H177" s="134"/>
      <c r="I177" s="21" t="s">
        <v>10</v>
      </c>
      <c r="J177" s="58">
        <f>SUM(J175:J176)</f>
        <v>0</v>
      </c>
      <c r="K177" s="66"/>
      <c r="L177" s="66"/>
      <c r="M177" s="55"/>
      <c r="N177" s="66"/>
      <c r="O177" s="64"/>
      <c r="P177" s="64"/>
      <c r="Q177" s="10"/>
    </row>
    <row r="178" spans="1:17" x14ac:dyDescent="0.7">
      <c r="A178" s="64"/>
      <c r="B178" s="60"/>
      <c r="C178" s="60"/>
      <c r="D178" s="64"/>
      <c r="E178" s="67">
        <v>2.9</v>
      </c>
      <c r="F178" s="69">
        <f>F177*E178/100</f>
        <v>2499.8000000000002</v>
      </c>
      <c r="G178" s="10"/>
      <c r="H178" s="134"/>
      <c r="I178" s="21" t="s">
        <v>25</v>
      </c>
      <c r="J178" s="21">
        <f>F180-J177</f>
        <v>2499.8000000000002</v>
      </c>
      <c r="K178" s="66"/>
      <c r="L178" s="66"/>
      <c r="M178" s="55"/>
      <c r="N178" s="66"/>
      <c r="O178" s="64"/>
      <c r="P178" s="64"/>
      <c r="Q178" s="10"/>
    </row>
    <row r="179" spans="1:17" x14ac:dyDescent="0.7">
      <c r="A179" s="64"/>
      <c r="B179" s="60"/>
      <c r="C179" s="60"/>
      <c r="D179" s="64"/>
      <c r="E179" s="67" t="s">
        <v>264</v>
      </c>
      <c r="F179" s="69">
        <v>0</v>
      </c>
      <c r="G179" s="10"/>
      <c r="H179" s="134"/>
      <c r="I179" s="143"/>
      <c r="J179" s="143"/>
      <c r="K179" s="66"/>
      <c r="L179" s="66"/>
      <c r="M179" s="55"/>
      <c r="N179" s="66"/>
      <c r="O179" s="64"/>
      <c r="P179" s="64"/>
      <c r="Q179" s="10"/>
    </row>
    <row r="180" spans="1:17" x14ac:dyDescent="0.7">
      <c r="A180" s="64"/>
      <c r="B180" s="60"/>
      <c r="C180" s="60"/>
      <c r="D180" s="64"/>
      <c r="E180" s="67" t="s">
        <v>265</v>
      </c>
      <c r="F180" s="69">
        <f>F178+F179</f>
        <v>2499.8000000000002</v>
      </c>
      <c r="G180" s="10"/>
      <c r="H180" s="134"/>
      <c r="I180" s="143"/>
      <c r="J180" s="143"/>
      <c r="K180" s="66"/>
      <c r="L180" s="66"/>
      <c r="M180" s="55"/>
      <c r="N180" s="66"/>
      <c r="O180" s="64"/>
      <c r="P180" s="64"/>
      <c r="Q180" s="10"/>
    </row>
    <row r="181" spans="1:17" x14ac:dyDescent="0.7">
      <c r="A181" s="64"/>
      <c r="B181" s="60"/>
      <c r="C181" s="60"/>
      <c r="D181" s="64"/>
      <c r="E181" s="64"/>
      <c r="F181" s="10"/>
      <c r="G181" s="10"/>
      <c r="H181" s="134"/>
      <c r="I181" s="34"/>
      <c r="J181" s="33"/>
      <c r="K181" s="66"/>
      <c r="L181" s="66"/>
      <c r="M181" s="55"/>
      <c r="N181" s="66"/>
      <c r="O181" s="64"/>
      <c r="P181" s="60"/>
      <c r="Q181" s="10"/>
    </row>
    <row r="182" spans="1:17" x14ac:dyDescent="0.7">
      <c r="A182" s="64"/>
      <c r="B182" s="63" t="s">
        <v>150</v>
      </c>
      <c r="C182" s="60"/>
      <c r="D182" s="64"/>
      <c r="E182" s="64"/>
      <c r="F182" s="10"/>
      <c r="G182" s="10"/>
      <c r="H182" s="134"/>
      <c r="I182" s="34"/>
      <c r="J182" s="33"/>
      <c r="K182" s="66"/>
      <c r="L182" s="66"/>
      <c r="M182" s="55"/>
      <c r="N182" s="66"/>
      <c r="O182" s="64"/>
      <c r="P182" s="60"/>
      <c r="Q182" s="10"/>
    </row>
    <row r="183" spans="1:17" x14ac:dyDescent="0.7">
      <c r="A183" s="64">
        <v>1</v>
      </c>
      <c r="B183" s="60" t="s">
        <v>151</v>
      </c>
      <c r="C183" s="60" t="s">
        <v>152</v>
      </c>
      <c r="D183" s="64" t="s">
        <v>72</v>
      </c>
      <c r="E183" s="64">
        <v>33254</v>
      </c>
      <c r="F183" s="10">
        <v>33660</v>
      </c>
      <c r="G183" s="10">
        <v>31610</v>
      </c>
      <c r="H183" s="134"/>
      <c r="I183" s="34">
        <f t="shared" si="9"/>
        <v>0</v>
      </c>
      <c r="J183" s="33">
        <f t="shared" si="8"/>
        <v>0</v>
      </c>
      <c r="K183" s="66"/>
      <c r="L183" s="66"/>
      <c r="M183" s="55">
        <v>93</v>
      </c>
      <c r="N183" s="66">
        <f t="shared" ref="N183:N188" si="11">K183+L183</f>
        <v>0</v>
      </c>
      <c r="O183" s="64"/>
      <c r="P183" s="60"/>
      <c r="Q183" s="10">
        <v>54820</v>
      </c>
    </row>
    <row r="184" spans="1:17" x14ac:dyDescent="0.7">
      <c r="A184" s="64">
        <v>2</v>
      </c>
      <c r="B184" s="60" t="s">
        <v>153</v>
      </c>
      <c r="C184" s="60" t="s">
        <v>154</v>
      </c>
      <c r="D184" s="64" t="s">
        <v>36</v>
      </c>
      <c r="E184" s="64">
        <v>24307</v>
      </c>
      <c r="F184" s="10">
        <v>20510</v>
      </c>
      <c r="G184" s="10">
        <v>17980</v>
      </c>
      <c r="H184" s="134"/>
      <c r="I184" s="34">
        <f t="shared" si="9"/>
        <v>0</v>
      </c>
      <c r="J184" s="33">
        <f t="shared" si="8"/>
        <v>0</v>
      </c>
      <c r="K184" s="66"/>
      <c r="L184" s="66"/>
      <c r="M184" s="55">
        <v>92.79</v>
      </c>
      <c r="N184" s="66">
        <f t="shared" si="11"/>
        <v>0</v>
      </c>
      <c r="O184" s="64"/>
      <c r="P184" s="60"/>
      <c r="Q184" s="10">
        <v>43600</v>
      </c>
    </row>
    <row r="185" spans="1:17" x14ac:dyDescent="0.7">
      <c r="A185" s="64">
        <v>3</v>
      </c>
      <c r="B185" s="50" t="s">
        <v>155</v>
      </c>
      <c r="C185" s="50" t="s">
        <v>154</v>
      </c>
      <c r="D185" s="51" t="s">
        <v>36</v>
      </c>
      <c r="E185" s="51">
        <v>33240</v>
      </c>
      <c r="F185" s="52">
        <v>24320</v>
      </c>
      <c r="G185" s="10">
        <v>23930</v>
      </c>
      <c r="H185" s="134"/>
      <c r="I185" s="34">
        <f t="shared" si="9"/>
        <v>0</v>
      </c>
      <c r="J185" s="33">
        <f t="shared" si="8"/>
        <v>0</v>
      </c>
      <c r="K185" s="66"/>
      <c r="L185" s="66"/>
      <c r="M185" s="55">
        <v>92.13</v>
      </c>
      <c r="N185" s="66">
        <f t="shared" si="11"/>
        <v>0</v>
      </c>
      <c r="O185" s="64"/>
      <c r="P185" s="60"/>
      <c r="Q185" s="10">
        <v>43600</v>
      </c>
    </row>
    <row r="186" spans="1:17" x14ac:dyDescent="0.7">
      <c r="A186" s="64">
        <v>4</v>
      </c>
      <c r="B186" s="60" t="s">
        <v>156</v>
      </c>
      <c r="C186" s="60" t="s">
        <v>20</v>
      </c>
      <c r="D186" s="64" t="s">
        <v>36</v>
      </c>
      <c r="E186" s="64">
        <v>235166</v>
      </c>
      <c r="F186" s="10">
        <v>16030</v>
      </c>
      <c r="G186" s="10">
        <v>17980</v>
      </c>
      <c r="H186" s="134"/>
      <c r="I186" s="34">
        <f t="shared" si="9"/>
        <v>0</v>
      </c>
      <c r="J186" s="33">
        <f t="shared" si="8"/>
        <v>0</v>
      </c>
      <c r="K186" s="66"/>
      <c r="L186" s="66"/>
      <c r="M186" s="55">
        <v>89.3</v>
      </c>
      <c r="N186" s="66">
        <f t="shared" si="11"/>
        <v>0</v>
      </c>
      <c r="O186" s="64"/>
      <c r="P186" s="60"/>
      <c r="Q186" s="10">
        <v>43600</v>
      </c>
    </row>
    <row r="187" spans="1:17" x14ac:dyDescent="0.7">
      <c r="A187" s="64">
        <v>5</v>
      </c>
      <c r="B187" s="60" t="s">
        <v>157</v>
      </c>
      <c r="C187" s="60" t="s">
        <v>20</v>
      </c>
      <c r="D187" s="64" t="s">
        <v>34</v>
      </c>
      <c r="E187" s="64">
        <v>33959</v>
      </c>
      <c r="F187" s="10">
        <v>56680</v>
      </c>
      <c r="G187" s="10">
        <v>36470</v>
      </c>
      <c r="H187" s="134"/>
      <c r="I187" s="34">
        <f t="shared" si="9"/>
        <v>0</v>
      </c>
      <c r="J187" s="33">
        <f t="shared" si="8"/>
        <v>0</v>
      </c>
      <c r="K187" s="66"/>
      <c r="L187" s="66"/>
      <c r="M187" s="55">
        <v>89.17</v>
      </c>
      <c r="N187" s="66">
        <f t="shared" si="11"/>
        <v>0</v>
      </c>
      <c r="O187" s="64"/>
      <c r="P187" s="60"/>
      <c r="Q187" s="10">
        <v>58390</v>
      </c>
    </row>
    <row r="188" spans="1:17" x14ac:dyDescent="0.7">
      <c r="A188" s="64">
        <v>6</v>
      </c>
      <c r="B188" s="60" t="s">
        <v>158</v>
      </c>
      <c r="C188" s="60" t="s">
        <v>20</v>
      </c>
      <c r="D188" s="64" t="s">
        <v>34</v>
      </c>
      <c r="E188" s="64">
        <v>146892</v>
      </c>
      <c r="F188" s="10">
        <v>40830</v>
      </c>
      <c r="G188" s="10">
        <v>36470</v>
      </c>
      <c r="H188" s="134"/>
      <c r="I188" s="34">
        <f t="shared" si="9"/>
        <v>0</v>
      </c>
      <c r="J188" s="33">
        <f t="shared" si="8"/>
        <v>0</v>
      </c>
      <c r="K188" s="66"/>
      <c r="L188" s="66"/>
      <c r="M188" s="55">
        <v>85.45</v>
      </c>
      <c r="N188" s="66">
        <f t="shared" si="11"/>
        <v>0</v>
      </c>
      <c r="O188" s="64"/>
      <c r="P188" s="60"/>
      <c r="Q188" s="10">
        <v>58390</v>
      </c>
    </row>
    <row r="189" spans="1:17" x14ac:dyDescent="0.7">
      <c r="A189" s="64"/>
      <c r="B189" s="60"/>
      <c r="C189" s="60"/>
      <c r="D189" s="64"/>
      <c r="E189" s="67" t="s">
        <v>24</v>
      </c>
      <c r="F189" s="68">
        <f>SUM(F183:F188)</f>
        <v>192030</v>
      </c>
      <c r="G189" s="10"/>
      <c r="H189" s="134"/>
      <c r="I189" s="21" t="s">
        <v>10</v>
      </c>
      <c r="J189" s="58">
        <f>SUM(J183:J188)</f>
        <v>0</v>
      </c>
      <c r="K189" s="66"/>
      <c r="L189" s="66"/>
      <c r="M189" s="55"/>
      <c r="N189" s="66"/>
      <c r="O189" s="64"/>
      <c r="P189" s="60"/>
      <c r="Q189" s="10"/>
    </row>
    <row r="190" spans="1:17" x14ac:dyDescent="0.7">
      <c r="A190" s="64"/>
      <c r="B190" s="60"/>
      <c r="C190" s="60"/>
      <c r="D190" s="64"/>
      <c r="E190" s="67">
        <v>2.9</v>
      </c>
      <c r="F190" s="69">
        <f>F189*E190/100</f>
        <v>5568.87</v>
      </c>
      <c r="G190" s="10"/>
      <c r="H190" s="134"/>
      <c r="I190" s="21" t="s">
        <v>25</v>
      </c>
      <c r="J190" s="21">
        <f>F192-J189</f>
        <v>5568.87</v>
      </c>
      <c r="K190" s="66"/>
      <c r="L190" s="66"/>
      <c r="M190" s="55"/>
      <c r="N190" s="66"/>
      <c r="O190" s="64"/>
      <c r="P190" s="60"/>
      <c r="Q190" s="10"/>
    </row>
    <row r="191" spans="1:17" x14ac:dyDescent="0.7">
      <c r="A191" s="64"/>
      <c r="B191" s="60"/>
      <c r="C191" s="60"/>
      <c r="D191" s="64"/>
      <c r="E191" s="67" t="s">
        <v>264</v>
      </c>
      <c r="F191" s="69">
        <v>0</v>
      </c>
      <c r="G191" s="10"/>
      <c r="H191" s="134"/>
      <c r="I191" s="143"/>
      <c r="J191" s="143"/>
      <c r="K191" s="66"/>
      <c r="L191" s="66"/>
      <c r="M191" s="55"/>
      <c r="N191" s="66"/>
      <c r="O191" s="64"/>
      <c r="P191" s="60"/>
      <c r="Q191" s="10"/>
    </row>
    <row r="192" spans="1:17" x14ac:dyDescent="0.7">
      <c r="A192" s="64"/>
      <c r="B192" s="60"/>
      <c r="C192" s="60"/>
      <c r="D192" s="64"/>
      <c r="E192" s="67" t="s">
        <v>265</v>
      </c>
      <c r="F192" s="69">
        <f>F190+F191</f>
        <v>5568.87</v>
      </c>
      <c r="G192" s="10"/>
      <c r="H192" s="134"/>
      <c r="I192" s="143"/>
      <c r="J192" s="143"/>
      <c r="K192" s="66"/>
      <c r="L192" s="66"/>
      <c r="M192" s="55"/>
      <c r="N192" s="66"/>
      <c r="O192" s="64"/>
      <c r="P192" s="60"/>
      <c r="Q192" s="10"/>
    </row>
    <row r="193" spans="1:17" x14ac:dyDescent="0.7">
      <c r="A193" s="64"/>
      <c r="B193" s="60"/>
      <c r="C193" s="60"/>
      <c r="D193" s="64"/>
      <c r="E193" s="64"/>
      <c r="F193" s="10"/>
      <c r="G193" s="10"/>
      <c r="H193" s="134"/>
      <c r="I193" s="34"/>
      <c r="J193" s="33"/>
      <c r="K193" s="66"/>
      <c r="L193" s="66"/>
      <c r="M193" s="55"/>
      <c r="N193" s="66"/>
      <c r="O193" s="64"/>
      <c r="P193" s="60"/>
      <c r="Q193" s="10"/>
    </row>
    <row r="194" spans="1:17" x14ac:dyDescent="0.7">
      <c r="A194" s="64"/>
      <c r="B194" s="63" t="s">
        <v>243</v>
      </c>
      <c r="C194" s="60"/>
      <c r="D194" s="64"/>
      <c r="E194" s="64"/>
      <c r="F194" s="10"/>
      <c r="G194" s="10"/>
      <c r="H194" s="134"/>
      <c r="I194" s="34"/>
      <c r="J194" s="33"/>
      <c r="K194" s="66"/>
      <c r="L194" s="66"/>
      <c r="M194" s="55"/>
      <c r="N194" s="66"/>
      <c r="O194" s="64"/>
      <c r="P194" s="60"/>
      <c r="Q194" s="10"/>
    </row>
    <row r="195" spans="1:17" x14ac:dyDescent="0.7">
      <c r="A195" s="64">
        <v>1</v>
      </c>
      <c r="B195" s="60" t="s">
        <v>159</v>
      </c>
      <c r="C195" s="60" t="s">
        <v>20</v>
      </c>
      <c r="D195" s="64" t="s">
        <v>36</v>
      </c>
      <c r="E195" s="64">
        <v>235161</v>
      </c>
      <c r="F195" s="10">
        <v>18380</v>
      </c>
      <c r="G195" s="10">
        <v>17980</v>
      </c>
      <c r="H195" s="134"/>
      <c r="I195" s="34">
        <f>G195*H195/100</f>
        <v>0</v>
      </c>
      <c r="J195" s="33">
        <f t="shared" si="8"/>
        <v>0</v>
      </c>
      <c r="K195" s="66"/>
      <c r="L195" s="66"/>
      <c r="M195" s="55">
        <v>88</v>
      </c>
      <c r="N195" s="66">
        <f>K195+L195</f>
        <v>0</v>
      </c>
      <c r="O195" s="64"/>
      <c r="P195" s="64"/>
      <c r="Q195" s="10">
        <v>43600</v>
      </c>
    </row>
    <row r="196" spans="1:17" x14ac:dyDescent="0.7">
      <c r="A196" s="64">
        <v>2</v>
      </c>
      <c r="B196" s="60" t="s">
        <v>242</v>
      </c>
      <c r="C196" s="60" t="s">
        <v>62</v>
      </c>
      <c r="D196" s="64" t="s">
        <v>34</v>
      </c>
      <c r="E196" s="64">
        <v>34033</v>
      </c>
      <c r="F196" s="10">
        <v>37060</v>
      </c>
      <c r="G196" s="10">
        <v>36470</v>
      </c>
      <c r="H196" s="134"/>
      <c r="I196" s="34">
        <f t="shared" si="9"/>
        <v>0</v>
      </c>
      <c r="J196" s="33">
        <f t="shared" si="8"/>
        <v>0</v>
      </c>
      <c r="K196" s="66"/>
      <c r="L196" s="66"/>
      <c r="M196" s="55"/>
      <c r="N196" s="66"/>
      <c r="O196" s="64"/>
      <c r="P196" s="64"/>
      <c r="Q196" s="10">
        <v>58390</v>
      </c>
    </row>
    <row r="197" spans="1:17" x14ac:dyDescent="0.7">
      <c r="A197" s="64"/>
      <c r="B197" s="60"/>
      <c r="C197" s="60"/>
      <c r="D197" s="64"/>
      <c r="E197" s="67" t="s">
        <v>24</v>
      </c>
      <c r="F197" s="68">
        <f>SUM(F195:F196)</f>
        <v>55440</v>
      </c>
      <c r="G197" s="10"/>
      <c r="H197" s="134"/>
      <c r="I197" s="21" t="s">
        <v>10</v>
      </c>
      <c r="J197" s="58">
        <f>SUM(J195:J196)</f>
        <v>0</v>
      </c>
      <c r="K197" s="66"/>
      <c r="L197" s="66"/>
      <c r="M197" s="55"/>
      <c r="N197" s="66"/>
      <c r="O197" s="64"/>
      <c r="P197" s="64"/>
      <c r="Q197" s="10"/>
    </row>
    <row r="198" spans="1:17" x14ac:dyDescent="0.7">
      <c r="A198" s="64"/>
      <c r="B198" s="60"/>
      <c r="C198" s="60"/>
      <c r="D198" s="64"/>
      <c r="E198" s="67">
        <v>2.9</v>
      </c>
      <c r="F198" s="69">
        <f>F197*E198/100</f>
        <v>1607.76</v>
      </c>
      <c r="G198" s="10"/>
      <c r="H198" s="134"/>
      <c r="I198" s="21" t="s">
        <v>25</v>
      </c>
      <c r="J198" s="21">
        <f>F200-J197</f>
        <v>1817.76</v>
      </c>
      <c r="K198" s="66"/>
      <c r="L198" s="66"/>
      <c r="M198" s="55"/>
      <c r="N198" s="66"/>
      <c r="O198" s="64"/>
      <c r="P198" s="64"/>
      <c r="Q198" s="10"/>
    </row>
    <row r="199" spans="1:17" x14ac:dyDescent="0.7">
      <c r="A199" s="64"/>
      <c r="B199" s="60"/>
      <c r="C199" s="60"/>
      <c r="D199" s="64"/>
      <c r="E199" s="67" t="s">
        <v>264</v>
      </c>
      <c r="F199" s="69">
        <v>210</v>
      </c>
      <c r="G199" s="10"/>
      <c r="H199" s="134"/>
      <c r="I199" s="143"/>
      <c r="J199" s="143"/>
      <c r="K199" s="66"/>
      <c r="L199" s="66"/>
      <c r="M199" s="55"/>
      <c r="N199" s="66"/>
      <c r="O199" s="64"/>
      <c r="P199" s="64"/>
      <c r="Q199" s="10"/>
    </row>
    <row r="200" spans="1:17" x14ac:dyDescent="0.7">
      <c r="A200" s="64"/>
      <c r="B200" s="60"/>
      <c r="C200" s="60"/>
      <c r="D200" s="64"/>
      <c r="E200" s="67" t="s">
        <v>265</v>
      </c>
      <c r="F200" s="69">
        <f>F198+F199</f>
        <v>1817.76</v>
      </c>
      <c r="G200" s="10"/>
      <c r="H200" s="134"/>
      <c r="I200" s="143"/>
      <c r="J200" s="143"/>
      <c r="K200" s="66"/>
      <c r="L200" s="66"/>
      <c r="M200" s="55"/>
      <c r="N200" s="66"/>
      <c r="O200" s="64"/>
      <c r="P200" s="64"/>
      <c r="Q200" s="10"/>
    </row>
    <row r="201" spans="1:17" x14ac:dyDescent="0.7">
      <c r="A201" s="64"/>
      <c r="B201" s="60"/>
      <c r="C201" s="60"/>
      <c r="D201" s="64"/>
      <c r="E201" s="64"/>
      <c r="F201" s="10"/>
      <c r="G201" s="10"/>
      <c r="H201" s="134"/>
      <c r="I201" s="34"/>
      <c r="J201" s="33"/>
      <c r="K201" s="66"/>
      <c r="L201" s="66"/>
      <c r="M201" s="55"/>
      <c r="N201" s="66"/>
      <c r="O201" s="64"/>
      <c r="P201" s="60"/>
      <c r="Q201" s="10"/>
    </row>
    <row r="202" spans="1:17" x14ac:dyDescent="0.7">
      <c r="A202" s="60"/>
      <c r="B202" s="63" t="s">
        <v>160</v>
      </c>
      <c r="C202" s="60"/>
      <c r="D202" s="64"/>
      <c r="E202" s="64"/>
      <c r="F202" s="10"/>
      <c r="G202" s="10"/>
      <c r="H202" s="134"/>
      <c r="I202" s="34"/>
      <c r="J202" s="33"/>
      <c r="K202" s="66"/>
      <c r="L202" s="66"/>
      <c r="M202" s="55"/>
      <c r="N202" s="66"/>
      <c r="O202" s="64"/>
      <c r="P202" s="60"/>
      <c r="Q202" s="10"/>
    </row>
    <row r="203" spans="1:17" x14ac:dyDescent="0.7">
      <c r="A203" s="64">
        <v>1</v>
      </c>
      <c r="B203" s="60" t="s">
        <v>161</v>
      </c>
      <c r="C203" s="60" t="s">
        <v>103</v>
      </c>
      <c r="D203" s="64" t="s">
        <v>76</v>
      </c>
      <c r="E203" s="64">
        <v>251456</v>
      </c>
      <c r="F203" s="10">
        <v>15200</v>
      </c>
      <c r="G203" s="10">
        <v>12310</v>
      </c>
      <c r="H203" s="134"/>
      <c r="I203" s="34">
        <f t="shared" si="9"/>
        <v>0</v>
      </c>
      <c r="J203" s="33">
        <f t="shared" si="8"/>
        <v>0</v>
      </c>
      <c r="K203" s="66"/>
      <c r="L203" s="66"/>
      <c r="M203" s="55">
        <v>88</v>
      </c>
      <c r="N203" s="66">
        <f>K203+L203</f>
        <v>0</v>
      </c>
      <c r="O203" s="64"/>
      <c r="P203" s="47"/>
      <c r="Q203" s="10">
        <v>38750</v>
      </c>
    </row>
    <row r="204" spans="1:17" x14ac:dyDescent="0.7">
      <c r="A204" s="64"/>
      <c r="B204" s="60"/>
      <c r="C204" s="60"/>
      <c r="D204" s="64"/>
      <c r="E204" s="67" t="s">
        <v>24</v>
      </c>
      <c r="F204" s="68">
        <f>SUM(F203)</f>
        <v>15200</v>
      </c>
      <c r="G204" s="10"/>
      <c r="H204" s="134"/>
      <c r="I204" s="21" t="s">
        <v>10</v>
      </c>
      <c r="J204" s="58">
        <f>SUM(J203)</f>
        <v>0</v>
      </c>
      <c r="K204" s="66"/>
      <c r="L204" s="66"/>
      <c r="M204" s="55"/>
      <c r="N204" s="66"/>
      <c r="O204" s="64"/>
      <c r="P204" s="64"/>
      <c r="Q204" s="10"/>
    </row>
    <row r="205" spans="1:17" x14ac:dyDescent="0.7">
      <c r="A205" s="64"/>
      <c r="B205" s="60"/>
      <c r="C205" s="60"/>
      <c r="D205" s="64"/>
      <c r="E205" s="67">
        <v>2.9</v>
      </c>
      <c r="F205" s="69">
        <f>F204*E205/100</f>
        <v>440.8</v>
      </c>
      <c r="G205" s="10"/>
      <c r="H205" s="134"/>
      <c r="I205" s="21" t="s">
        <v>25</v>
      </c>
      <c r="J205" s="21">
        <f>F207-J204</f>
        <v>440.8</v>
      </c>
      <c r="K205" s="66"/>
      <c r="L205" s="66"/>
      <c r="M205" s="55"/>
      <c r="N205" s="66"/>
      <c r="O205" s="64"/>
      <c r="P205" s="64"/>
      <c r="Q205" s="10"/>
    </row>
    <row r="206" spans="1:17" x14ac:dyDescent="0.7">
      <c r="A206" s="64"/>
      <c r="B206" s="60"/>
      <c r="C206" s="60"/>
      <c r="D206" s="64"/>
      <c r="E206" s="67" t="s">
        <v>264</v>
      </c>
      <c r="F206" s="69">
        <v>0</v>
      </c>
      <c r="G206" s="10"/>
      <c r="H206" s="134"/>
      <c r="I206" s="143"/>
      <c r="J206" s="143"/>
      <c r="K206" s="66"/>
      <c r="L206" s="66"/>
      <c r="M206" s="55"/>
      <c r="N206" s="66"/>
      <c r="O206" s="64"/>
      <c r="P206" s="64"/>
      <c r="Q206" s="10"/>
    </row>
    <row r="207" spans="1:17" x14ac:dyDescent="0.7">
      <c r="A207" s="64"/>
      <c r="B207" s="60"/>
      <c r="C207" s="60"/>
      <c r="D207" s="64"/>
      <c r="E207" s="67" t="s">
        <v>265</v>
      </c>
      <c r="F207" s="69">
        <f>F205+F206</f>
        <v>440.8</v>
      </c>
      <c r="G207" s="10"/>
      <c r="H207" s="134"/>
      <c r="I207" s="143"/>
      <c r="J207" s="143"/>
      <c r="K207" s="66"/>
      <c r="L207" s="66"/>
      <c r="M207" s="55"/>
      <c r="N207" s="66"/>
      <c r="O207" s="64"/>
      <c r="P207" s="64"/>
      <c r="Q207" s="10"/>
    </row>
    <row r="208" spans="1:17" x14ac:dyDescent="0.7">
      <c r="A208" s="64"/>
      <c r="B208" s="60"/>
      <c r="C208" s="60"/>
      <c r="D208" s="64"/>
      <c r="E208" s="64"/>
      <c r="F208" s="10"/>
      <c r="G208" s="10"/>
      <c r="H208" s="134"/>
      <c r="I208" s="10"/>
      <c r="J208" s="52"/>
      <c r="K208" s="66"/>
      <c r="L208" s="66"/>
      <c r="M208" s="55"/>
      <c r="N208" s="66"/>
      <c r="O208" s="64"/>
      <c r="P208" s="60"/>
      <c r="Q208" s="64"/>
    </row>
    <row r="209" spans="1:19" x14ac:dyDescent="0.7">
      <c r="D209" s="2"/>
      <c r="E209" s="2"/>
      <c r="F209" s="2"/>
      <c r="G209" s="2"/>
      <c r="H209" s="2"/>
      <c r="I209" s="2"/>
      <c r="J209" s="71"/>
      <c r="K209" s="2"/>
      <c r="L209" s="2"/>
      <c r="M209" s="72"/>
      <c r="N209" s="2"/>
      <c r="O209" s="2"/>
    </row>
    <row r="210" spans="1:19" x14ac:dyDescent="0.7">
      <c r="E210" s="73" t="s">
        <v>162</v>
      </c>
      <c r="F210" s="74"/>
      <c r="H210" s="137"/>
      <c r="I210" s="76" t="s">
        <v>6</v>
      </c>
      <c r="J210" s="77">
        <f>F7+F17+F30+F48+F61+F77+F85+F99+F107+F117+F126+F134+F144+F159+F169+F177+F189+F197+F204</f>
        <v>3757810</v>
      </c>
      <c r="K210" s="137"/>
      <c r="L210" s="78"/>
      <c r="M210" s="79"/>
      <c r="N210" s="80"/>
      <c r="O210" s="81">
        <v>2.9</v>
      </c>
      <c r="P210" s="137"/>
    </row>
    <row r="211" spans="1:19" x14ac:dyDescent="0.7">
      <c r="B211" s="73"/>
      <c r="D211" s="2"/>
      <c r="E211" s="64" t="s">
        <v>12</v>
      </c>
      <c r="F211" s="51" t="s">
        <v>163</v>
      </c>
      <c r="G211" s="64" t="s">
        <v>8</v>
      </c>
      <c r="H211" s="137"/>
      <c r="I211" s="76">
        <v>2.9</v>
      </c>
      <c r="J211" s="77">
        <f>F8+F18+F31+F49+F62+F78+F86+F100+F108+F118+F127+F135+F145+F160+F170+F178+F190+F198+F205</f>
        <v>108976.48999999999</v>
      </c>
      <c r="K211" s="137"/>
      <c r="L211" s="80" t="s">
        <v>6</v>
      </c>
      <c r="M211" s="82"/>
      <c r="N211" s="83">
        <f>J210</f>
        <v>3757810</v>
      </c>
      <c r="O211" s="81">
        <f>N211*O210/100</f>
        <v>108976.49</v>
      </c>
      <c r="P211" s="84"/>
    </row>
    <row r="212" spans="1:19" x14ac:dyDescent="0.7">
      <c r="A212" s="85"/>
      <c r="B212" s="85"/>
      <c r="C212" s="85"/>
      <c r="D212" s="85"/>
      <c r="E212" s="64" t="s">
        <v>22</v>
      </c>
      <c r="F212" s="51" t="s">
        <v>164</v>
      </c>
      <c r="G212" s="66">
        <v>5</v>
      </c>
      <c r="H212" s="137"/>
      <c r="I212" s="76" t="s">
        <v>264</v>
      </c>
      <c r="J212" s="77">
        <f>F63+F79+F87+F101+F109+F119+F128+F136+F146+F161+F171+F179+F191+F199+F206</f>
        <v>2000</v>
      </c>
      <c r="K212" s="137"/>
      <c r="L212" s="80" t="s">
        <v>165</v>
      </c>
      <c r="M212" s="82"/>
      <c r="N212" s="83">
        <f>F273</f>
        <v>922940</v>
      </c>
      <c r="O212" s="81">
        <f>N212*O210/100</f>
        <v>26765.26</v>
      </c>
      <c r="P212" s="137"/>
    </row>
    <row r="213" spans="1:19" x14ac:dyDescent="0.7">
      <c r="A213" s="85"/>
      <c r="B213" s="85"/>
      <c r="C213" s="85"/>
      <c r="D213" s="85"/>
      <c r="E213" s="64" t="s">
        <v>49</v>
      </c>
      <c r="F213" s="51" t="s">
        <v>166</v>
      </c>
      <c r="G213" s="66">
        <v>4.5</v>
      </c>
      <c r="H213" s="137"/>
      <c r="I213" s="76" t="s">
        <v>265</v>
      </c>
      <c r="J213" s="77">
        <f>F8+F18+F31+F49+F64+F80+F88+F102+F110+F120+F129+F137+F147+F162+F172+F180+F192+F200+F207</f>
        <v>110976.48999999999</v>
      </c>
      <c r="K213" s="84"/>
      <c r="L213" s="80" t="s">
        <v>17</v>
      </c>
      <c r="M213" s="82"/>
      <c r="N213" s="86">
        <f>SUM(N211:N212)</f>
        <v>4680750</v>
      </c>
      <c r="O213" s="81">
        <f>SUM(O211:O212)</f>
        <v>135741.75</v>
      </c>
      <c r="P213" s="137"/>
    </row>
    <row r="214" spans="1:19" x14ac:dyDescent="0.7">
      <c r="A214" s="85"/>
      <c r="D214" s="2"/>
      <c r="E214" s="64" t="s">
        <v>67</v>
      </c>
      <c r="F214" s="51" t="s">
        <v>167</v>
      </c>
      <c r="G214" s="66">
        <v>3.7</v>
      </c>
      <c r="H214" s="2"/>
      <c r="I214" s="76" t="s">
        <v>10</v>
      </c>
      <c r="J214" s="77">
        <f>J7+J17+J30+J48+J61+J77+J85+J99+J107+J117+J126+J134+J144+J159+J169+J177+J189+J197+J204</f>
        <v>0</v>
      </c>
      <c r="K214" s="2"/>
      <c r="L214" s="80" t="s">
        <v>10</v>
      </c>
      <c r="M214" s="82"/>
      <c r="N214" s="78"/>
      <c r="O214" s="81">
        <f>J214</f>
        <v>0</v>
      </c>
    </row>
    <row r="215" spans="1:19" x14ac:dyDescent="0.7">
      <c r="A215" s="85"/>
      <c r="D215" s="2"/>
      <c r="E215" s="64" t="s">
        <v>168</v>
      </c>
      <c r="F215" s="51" t="s">
        <v>169</v>
      </c>
      <c r="G215" s="66">
        <v>3.4</v>
      </c>
      <c r="H215" s="2"/>
      <c r="I215" s="76" t="s">
        <v>25</v>
      </c>
      <c r="J215" s="77">
        <f>J8+J18+J31+J49+J62+J78+J86+J100+J108+J118+J127+J135+J145+J160+J170+J178+J190+J198+J205</f>
        <v>110976.48999999999</v>
      </c>
      <c r="K215" s="2"/>
      <c r="L215" s="80" t="s">
        <v>25</v>
      </c>
      <c r="M215" s="82"/>
      <c r="N215" s="78"/>
      <c r="O215" s="81">
        <f>O213-O214</f>
        <v>135741.75</v>
      </c>
    </row>
    <row r="216" spans="1:19" x14ac:dyDescent="0.7">
      <c r="A216" s="85"/>
      <c r="D216" s="2"/>
      <c r="E216" s="64" t="s">
        <v>170</v>
      </c>
      <c r="F216" s="51" t="s">
        <v>171</v>
      </c>
      <c r="G216" s="66">
        <v>3.2</v>
      </c>
      <c r="H216" s="2"/>
      <c r="I216" s="73"/>
      <c r="M216" s="88"/>
      <c r="N216" s="2"/>
      <c r="O216" s="2"/>
    </row>
    <row r="217" spans="1:19" x14ac:dyDescent="0.7">
      <c r="A217" s="85"/>
      <c r="D217" s="2"/>
      <c r="E217" s="64" t="s">
        <v>172</v>
      </c>
      <c r="F217" s="51" t="s">
        <v>173</v>
      </c>
      <c r="G217" s="66">
        <v>3.19</v>
      </c>
      <c r="H217" s="2"/>
      <c r="I217" s="2"/>
      <c r="J217" s="87"/>
      <c r="K217" s="2"/>
      <c r="L217" s="2"/>
      <c r="M217" s="72"/>
      <c r="N217" s="2"/>
      <c r="O217" s="2"/>
    </row>
    <row r="218" spans="1:19" x14ac:dyDescent="0.7">
      <c r="A218" s="85"/>
      <c r="D218" s="2"/>
      <c r="E218" s="64" t="s">
        <v>95</v>
      </c>
      <c r="F218" s="51" t="s">
        <v>174</v>
      </c>
      <c r="G218" s="66">
        <v>2.4900000000000002</v>
      </c>
      <c r="H218" s="2"/>
      <c r="I218" s="2"/>
      <c r="J218" s="87"/>
      <c r="K218" s="89"/>
      <c r="M218" s="88"/>
      <c r="N218" s="2"/>
      <c r="O218" s="2"/>
    </row>
    <row r="219" spans="1:19" x14ac:dyDescent="0.7">
      <c r="A219" s="85"/>
      <c r="D219" s="2"/>
      <c r="E219" s="64" t="s">
        <v>175</v>
      </c>
      <c r="F219" s="51" t="s">
        <v>176</v>
      </c>
      <c r="G219" s="66">
        <v>1.99</v>
      </c>
      <c r="H219" s="2"/>
      <c r="I219" s="2"/>
      <c r="J219" s="71"/>
      <c r="K219" s="89"/>
      <c r="M219" s="88"/>
      <c r="N219" s="2"/>
      <c r="O219" s="2"/>
    </row>
    <row r="220" spans="1:19" x14ac:dyDescent="0.7">
      <c r="A220" s="85"/>
      <c r="D220" s="2"/>
      <c r="E220" s="2"/>
      <c r="F220" s="90"/>
      <c r="G220" s="2"/>
      <c r="H220" s="2"/>
      <c r="I220" s="2"/>
      <c r="J220" s="71"/>
      <c r="K220" s="89"/>
      <c r="M220" s="88"/>
      <c r="N220" s="2"/>
      <c r="O220" s="2"/>
    </row>
    <row r="221" spans="1:19" hidden="1" x14ac:dyDescent="0.7">
      <c r="A221" s="85"/>
      <c r="D221" s="2"/>
      <c r="E221" s="2"/>
      <c r="F221" s="90"/>
      <c r="G221" s="2"/>
      <c r="H221" s="2"/>
      <c r="I221" s="2"/>
      <c r="J221" s="71"/>
      <c r="K221" s="89"/>
      <c r="M221" s="88"/>
      <c r="N221" s="2"/>
      <c r="O221" s="2"/>
    </row>
    <row r="222" spans="1:19" hidden="1" x14ac:dyDescent="0.7">
      <c r="A222" s="85"/>
      <c r="F222" s="91"/>
      <c r="G222" s="2"/>
      <c r="H222" s="2"/>
      <c r="I222" s="2"/>
      <c r="J222" s="71"/>
      <c r="K222" s="89"/>
      <c r="M222" s="88"/>
      <c r="N222" s="2"/>
      <c r="O222" s="2"/>
    </row>
    <row r="223" spans="1:19" s="2" customFormat="1" hidden="1" x14ac:dyDescent="0.7">
      <c r="A223" s="85"/>
      <c r="B223" s="1"/>
      <c r="C223" s="1"/>
      <c r="D223" s="1"/>
      <c r="E223" s="1"/>
      <c r="F223" s="91"/>
      <c r="J223" s="71"/>
      <c r="K223" s="89"/>
      <c r="L223" s="1"/>
      <c r="M223" s="88"/>
      <c r="P223" s="1"/>
      <c r="R223" s="1"/>
      <c r="S223" s="1"/>
    </row>
    <row r="224" spans="1:19" s="2" customFormat="1" hidden="1" x14ac:dyDescent="0.7">
      <c r="A224" s="85"/>
      <c r="B224" s="1"/>
      <c r="C224" s="1"/>
      <c r="F224" s="90"/>
      <c r="J224" s="71"/>
      <c r="M224" s="72"/>
      <c r="P224" s="1"/>
      <c r="R224" s="1"/>
      <c r="S224" s="1"/>
    </row>
    <row r="225" spans="1:19" s="2" customFormat="1" hidden="1" x14ac:dyDescent="0.7">
      <c r="A225" s="85"/>
      <c r="B225" s="1"/>
      <c r="C225" s="1"/>
      <c r="F225" s="90"/>
      <c r="I225" s="92"/>
      <c r="J225" s="92"/>
      <c r="K225" s="92"/>
      <c r="M225" s="72"/>
      <c r="N225" s="93"/>
      <c r="O225" s="93"/>
      <c r="P225" s="93"/>
      <c r="R225" s="1"/>
      <c r="S225" s="1"/>
    </row>
    <row r="226" spans="1:19" s="2" customFormat="1" hidden="1" x14ac:dyDescent="0.7">
      <c r="A226" s="85"/>
      <c r="B226" s="1"/>
      <c r="C226" s="1"/>
      <c r="F226" s="90"/>
      <c r="I226" s="140"/>
      <c r="J226" s="140"/>
      <c r="K226" s="95"/>
      <c r="M226" s="72"/>
      <c r="N226" s="96"/>
      <c r="O226" s="96"/>
      <c r="P226" s="96"/>
      <c r="R226" s="1"/>
      <c r="S226" s="1"/>
    </row>
    <row r="227" spans="1:19" s="2" customFormat="1" x14ac:dyDescent="0.7">
      <c r="A227" s="1"/>
      <c r="B227" s="73" t="s">
        <v>177</v>
      </c>
      <c r="C227" s="1"/>
      <c r="I227" s="151"/>
      <c r="J227" s="151"/>
      <c r="K227" s="151"/>
      <c r="M227" s="72"/>
      <c r="N227" s="152"/>
      <c r="O227" s="152"/>
      <c r="P227" s="152"/>
      <c r="R227" s="1"/>
      <c r="S227" s="1"/>
    </row>
    <row r="228" spans="1:19" s="2" customFormat="1" x14ac:dyDescent="0.7">
      <c r="A228" s="144" t="s">
        <v>1</v>
      </c>
      <c r="B228" s="144" t="s">
        <v>2</v>
      </c>
      <c r="C228" s="144" t="s">
        <v>3</v>
      </c>
      <c r="D228" s="144" t="s">
        <v>4</v>
      </c>
      <c r="E228" s="144" t="s">
        <v>5</v>
      </c>
      <c r="F228" s="145" t="s">
        <v>6</v>
      </c>
      <c r="G228" s="1"/>
      <c r="H228" s="97" t="s">
        <v>178</v>
      </c>
      <c r="I228" s="97"/>
      <c r="J228" s="97"/>
      <c r="K228" s="95"/>
      <c r="M228" s="72"/>
      <c r="N228" s="96"/>
      <c r="O228" s="96"/>
      <c r="P228" s="96"/>
      <c r="R228" s="1"/>
      <c r="S228" s="1"/>
    </row>
    <row r="229" spans="1:19" s="2" customFormat="1" x14ac:dyDescent="0.7">
      <c r="A229" s="144"/>
      <c r="B229" s="144"/>
      <c r="C229" s="144"/>
      <c r="D229" s="144"/>
      <c r="E229" s="144"/>
      <c r="F229" s="145"/>
      <c r="G229" s="1"/>
      <c r="H229" s="98" t="s">
        <v>12</v>
      </c>
      <c r="I229" s="98" t="s">
        <v>163</v>
      </c>
      <c r="J229" s="99" t="s">
        <v>8</v>
      </c>
      <c r="K229" s="100"/>
      <c r="M229" s="72"/>
      <c r="N229" s="96"/>
      <c r="O229" s="96"/>
      <c r="P229" s="101"/>
      <c r="R229" s="1"/>
      <c r="S229" s="1"/>
    </row>
    <row r="230" spans="1:19" s="2" customFormat="1" x14ac:dyDescent="0.7">
      <c r="A230" s="102">
        <v>1</v>
      </c>
      <c r="B230" s="60" t="s">
        <v>244</v>
      </c>
      <c r="C230" s="60" t="s">
        <v>120</v>
      </c>
      <c r="D230" s="64" t="s">
        <v>36</v>
      </c>
      <c r="E230" s="64">
        <v>143389</v>
      </c>
      <c r="F230" s="10">
        <v>20660</v>
      </c>
      <c r="G230" s="1"/>
      <c r="H230" s="103" t="s">
        <v>181</v>
      </c>
      <c r="I230" s="104" t="s">
        <v>182</v>
      </c>
      <c r="J230" s="105" t="s">
        <v>183</v>
      </c>
      <c r="K230" s="106"/>
      <c r="L230" s="1"/>
      <c r="M230" s="88"/>
      <c r="N230" s="96"/>
      <c r="O230" s="96"/>
      <c r="P230" s="101"/>
      <c r="R230" s="1"/>
      <c r="S230" s="1"/>
    </row>
    <row r="231" spans="1:19" s="2" customFormat="1" x14ac:dyDescent="0.7">
      <c r="A231" s="102">
        <v>2</v>
      </c>
      <c r="B231" s="60" t="s">
        <v>245</v>
      </c>
      <c r="C231" s="60" t="s">
        <v>28</v>
      </c>
      <c r="D231" s="64" t="s">
        <v>36</v>
      </c>
      <c r="E231" s="64" t="s">
        <v>246</v>
      </c>
      <c r="F231" s="10">
        <v>23680</v>
      </c>
      <c r="G231" s="1"/>
      <c r="H231" s="107" t="s">
        <v>184</v>
      </c>
      <c r="I231" s="108" t="s">
        <v>185</v>
      </c>
      <c r="J231" s="109">
        <v>4.3499999999999996</v>
      </c>
      <c r="K231" s="1"/>
      <c r="M231" s="72"/>
      <c r="N231" s="1"/>
      <c r="O231" s="1"/>
      <c r="P231" s="1"/>
      <c r="R231" s="1"/>
      <c r="S231" s="1"/>
    </row>
    <row r="232" spans="1:19" s="2" customFormat="1" x14ac:dyDescent="0.7">
      <c r="A232" s="102">
        <v>3</v>
      </c>
      <c r="B232" s="60" t="s">
        <v>221</v>
      </c>
      <c r="C232" s="60" t="s">
        <v>28</v>
      </c>
      <c r="D232" s="64" t="s">
        <v>34</v>
      </c>
      <c r="E232" s="64">
        <v>192384</v>
      </c>
      <c r="F232" s="10">
        <v>22220</v>
      </c>
      <c r="G232" s="1"/>
      <c r="H232" s="107" t="s">
        <v>187</v>
      </c>
      <c r="I232" s="108" t="s">
        <v>188</v>
      </c>
      <c r="J232" s="109">
        <v>4.1399999999999997</v>
      </c>
      <c r="K232" s="1"/>
      <c r="M232" s="72"/>
      <c r="N232" s="1"/>
      <c r="O232" s="1"/>
      <c r="P232" s="1"/>
      <c r="R232" s="1"/>
      <c r="S232" s="1"/>
    </row>
    <row r="233" spans="1:19" s="2" customFormat="1" x14ac:dyDescent="0.7">
      <c r="A233" s="102">
        <v>4</v>
      </c>
      <c r="B233" s="60" t="s">
        <v>214</v>
      </c>
      <c r="C233" s="60" t="s">
        <v>28</v>
      </c>
      <c r="D233" s="64" t="s">
        <v>36</v>
      </c>
      <c r="E233" s="64">
        <v>181323</v>
      </c>
      <c r="F233" s="10">
        <v>19830</v>
      </c>
      <c r="G233" s="1"/>
      <c r="H233" s="110" t="s">
        <v>190</v>
      </c>
      <c r="I233" s="111" t="s">
        <v>191</v>
      </c>
      <c r="J233" s="112">
        <v>3.9</v>
      </c>
      <c r="K233" s="1"/>
      <c r="M233" s="72"/>
      <c r="N233" s="1"/>
      <c r="O233" s="1"/>
      <c r="P233" s="1"/>
      <c r="R233" s="1"/>
      <c r="S233" s="1"/>
    </row>
    <row r="234" spans="1:19" s="2" customFormat="1" x14ac:dyDescent="0.7">
      <c r="A234" s="102">
        <v>5</v>
      </c>
      <c r="B234" s="60" t="s">
        <v>247</v>
      </c>
      <c r="C234" s="60" t="s">
        <v>28</v>
      </c>
      <c r="D234" s="64" t="s">
        <v>36</v>
      </c>
      <c r="E234" s="64">
        <v>181985</v>
      </c>
      <c r="F234" s="10">
        <v>22530</v>
      </c>
      <c r="G234" s="1"/>
      <c r="H234" s="113" t="s">
        <v>77</v>
      </c>
      <c r="I234" s="114" t="s">
        <v>193</v>
      </c>
      <c r="J234" s="115" t="s">
        <v>194</v>
      </c>
      <c r="K234" s="1"/>
      <c r="L234" s="1"/>
      <c r="M234" s="88"/>
      <c r="N234" s="1"/>
      <c r="O234" s="1"/>
      <c r="P234" s="1"/>
      <c r="R234" s="1"/>
      <c r="S234" s="1"/>
    </row>
    <row r="235" spans="1:19" s="2" customFormat="1" x14ac:dyDescent="0.7">
      <c r="A235" s="102">
        <v>6</v>
      </c>
      <c r="B235" s="60" t="s">
        <v>217</v>
      </c>
      <c r="C235" s="60" t="s">
        <v>28</v>
      </c>
      <c r="D235" s="64" t="s">
        <v>36</v>
      </c>
      <c r="E235" s="64">
        <v>181250</v>
      </c>
      <c r="F235" s="10">
        <v>19810</v>
      </c>
      <c r="G235" s="1"/>
      <c r="H235" s="113" t="s">
        <v>95</v>
      </c>
      <c r="I235" s="114" t="s">
        <v>196</v>
      </c>
      <c r="J235" s="115" t="s">
        <v>197</v>
      </c>
      <c r="K235" s="1"/>
      <c r="L235" s="1"/>
      <c r="M235" s="88"/>
      <c r="N235" s="1"/>
      <c r="O235" s="1"/>
      <c r="P235" s="1"/>
      <c r="R235" s="1"/>
      <c r="S235" s="1"/>
    </row>
    <row r="236" spans="1:19" s="2" customFormat="1" x14ac:dyDescent="0.7">
      <c r="A236" s="102">
        <v>7</v>
      </c>
      <c r="B236" s="60" t="s">
        <v>248</v>
      </c>
      <c r="C236" s="60" t="s">
        <v>28</v>
      </c>
      <c r="D236" s="64" t="s">
        <v>36</v>
      </c>
      <c r="E236" s="64">
        <v>214832</v>
      </c>
      <c r="F236" s="10">
        <v>19790</v>
      </c>
      <c r="G236" s="1"/>
      <c r="H236" s="113" t="s">
        <v>175</v>
      </c>
      <c r="I236" s="114" t="s">
        <v>199</v>
      </c>
      <c r="J236" s="115" t="s">
        <v>200</v>
      </c>
      <c r="K236" s="1"/>
      <c r="L236" s="1"/>
      <c r="M236" s="88"/>
      <c r="N236" s="1"/>
      <c r="O236" s="1"/>
      <c r="P236" s="1"/>
      <c r="R236" s="1"/>
      <c r="S236" s="1"/>
    </row>
    <row r="237" spans="1:19" s="2" customFormat="1" x14ac:dyDescent="0.7">
      <c r="A237" s="102">
        <v>8</v>
      </c>
      <c r="B237" s="60" t="s">
        <v>179</v>
      </c>
      <c r="C237" s="60" t="s">
        <v>180</v>
      </c>
      <c r="D237" s="64" t="s">
        <v>76</v>
      </c>
      <c r="E237" s="64">
        <v>187161</v>
      </c>
      <c r="F237" s="10">
        <v>14990</v>
      </c>
      <c r="G237" s="1"/>
      <c r="H237" s="116" t="s">
        <v>202</v>
      </c>
      <c r="I237" s="117" t="s">
        <v>203</v>
      </c>
      <c r="J237" s="118" t="s">
        <v>204</v>
      </c>
      <c r="K237" s="1"/>
      <c r="L237" s="1"/>
      <c r="M237" s="88"/>
      <c r="N237" s="1"/>
      <c r="O237" s="1"/>
      <c r="P237" s="1"/>
      <c r="R237" s="1"/>
      <c r="S237" s="1"/>
    </row>
    <row r="238" spans="1:19" s="2" customFormat="1" x14ac:dyDescent="0.7">
      <c r="A238" s="102">
        <v>9</v>
      </c>
      <c r="B238" s="60" t="s">
        <v>249</v>
      </c>
      <c r="C238" s="60" t="s">
        <v>28</v>
      </c>
      <c r="D238" s="64" t="s">
        <v>36</v>
      </c>
      <c r="E238" s="64">
        <v>181887</v>
      </c>
      <c r="F238" s="10">
        <v>22690</v>
      </c>
      <c r="G238" s="1"/>
      <c r="H238" s="1"/>
      <c r="I238" s="1"/>
      <c r="J238" s="74"/>
      <c r="K238" s="1"/>
      <c r="L238" s="1"/>
      <c r="M238" s="88"/>
      <c r="N238" s="1"/>
      <c r="O238" s="1"/>
      <c r="P238" s="1"/>
      <c r="R238" s="1"/>
      <c r="S238" s="1"/>
    </row>
    <row r="239" spans="1:19" x14ac:dyDescent="0.7">
      <c r="A239" s="102">
        <v>10</v>
      </c>
      <c r="B239" s="60" t="s">
        <v>195</v>
      </c>
      <c r="C239" s="60" t="s">
        <v>28</v>
      </c>
      <c r="D239" s="64" t="s">
        <v>34</v>
      </c>
      <c r="E239" s="64">
        <v>192375</v>
      </c>
      <c r="F239" s="10">
        <v>21100</v>
      </c>
      <c r="H239" s="119" t="s">
        <v>206</v>
      </c>
      <c r="I239" s="119"/>
      <c r="J239" s="119"/>
      <c r="M239" s="88"/>
    </row>
    <row r="240" spans="1:19" x14ac:dyDescent="0.7">
      <c r="A240" s="102">
        <v>11</v>
      </c>
      <c r="B240" s="60" t="s">
        <v>250</v>
      </c>
      <c r="C240" s="60" t="s">
        <v>28</v>
      </c>
      <c r="D240" s="64" t="s">
        <v>36</v>
      </c>
      <c r="E240" s="64">
        <v>181687</v>
      </c>
      <c r="F240" s="10">
        <v>23530</v>
      </c>
      <c r="H240" s="120" t="s">
        <v>12</v>
      </c>
      <c r="I240" s="120" t="s">
        <v>163</v>
      </c>
      <c r="J240" s="120" t="s">
        <v>8</v>
      </c>
      <c r="M240" s="88"/>
    </row>
    <row r="241" spans="1:13" x14ac:dyDescent="0.7">
      <c r="A241" s="102">
        <v>12</v>
      </c>
      <c r="B241" s="60" t="s">
        <v>220</v>
      </c>
      <c r="C241" s="60" t="s">
        <v>120</v>
      </c>
      <c r="D241" s="64" t="s">
        <v>36</v>
      </c>
      <c r="E241" s="64">
        <v>214171</v>
      </c>
      <c r="F241" s="10">
        <v>21530</v>
      </c>
      <c r="H241" s="120" t="s">
        <v>181</v>
      </c>
      <c r="I241" s="120" t="s">
        <v>208</v>
      </c>
      <c r="J241" s="121"/>
      <c r="M241" s="88"/>
    </row>
    <row r="242" spans="1:13" x14ac:dyDescent="0.7">
      <c r="A242" s="102">
        <v>13</v>
      </c>
      <c r="B242" s="60" t="s">
        <v>251</v>
      </c>
      <c r="C242" s="60" t="s">
        <v>103</v>
      </c>
      <c r="D242" s="64" t="s">
        <v>72</v>
      </c>
      <c r="E242" s="64">
        <v>187177</v>
      </c>
      <c r="F242" s="10">
        <v>16220</v>
      </c>
      <c r="H242" s="120" t="s">
        <v>210</v>
      </c>
      <c r="I242" s="120" t="s">
        <v>164</v>
      </c>
      <c r="J242" s="121">
        <v>5.5</v>
      </c>
      <c r="M242" s="88"/>
    </row>
    <row r="243" spans="1:13" x14ac:dyDescent="0.7">
      <c r="A243" s="102">
        <v>14</v>
      </c>
      <c r="B243" s="60" t="s">
        <v>223</v>
      </c>
      <c r="C243" s="60" t="s">
        <v>28</v>
      </c>
      <c r="D243" s="60" t="s">
        <v>36</v>
      </c>
      <c r="E243" s="64">
        <v>182221</v>
      </c>
      <c r="F243" s="10">
        <v>22230</v>
      </c>
      <c r="H243" s="120" t="s">
        <v>212</v>
      </c>
      <c r="I243" s="120" t="s">
        <v>166</v>
      </c>
      <c r="J243" s="121">
        <v>4.75</v>
      </c>
      <c r="M243" s="88"/>
    </row>
    <row r="244" spans="1:13" x14ac:dyDescent="0.7">
      <c r="A244" s="102">
        <v>15</v>
      </c>
      <c r="B244" s="60" t="s">
        <v>186</v>
      </c>
      <c r="C244" s="60" t="s">
        <v>120</v>
      </c>
      <c r="D244" s="60" t="s">
        <v>34</v>
      </c>
      <c r="E244" s="64">
        <v>32042</v>
      </c>
      <c r="F244" s="10">
        <v>25080</v>
      </c>
      <c r="H244" s="120" t="s">
        <v>213</v>
      </c>
      <c r="I244" s="120" t="s">
        <v>167</v>
      </c>
      <c r="J244" s="121">
        <v>4.5</v>
      </c>
      <c r="M244" s="88"/>
    </row>
    <row r="245" spans="1:13" x14ac:dyDescent="0.7">
      <c r="A245" s="102">
        <v>16</v>
      </c>
      <c r="B245" s="60" t="s">
        <v>226</v>
      </c>
      <c r="C245" s="60" t="s">
        <v>28</v>
      </c>
      <c r="D245" s="60" t="s">
        <v>36</v>
      </c>
      <c r="E245" s="64">
        <v>181606</v>
      </c>
      <c r="F245" s="10">
        <v>21540</v>
      </c>
      <c r="H245" s="120" t="s">
        <v>215</v>
      </c>
      <c r="I245" s="120" t="s">
        <v>216</v>
      </c>
      <c r="J245" s="121">
        <v>4.25</v>
      </c>
      <c r="M245" s="88"/>
    </row>
    <row r="246" spans="1:13" x14ac:dyDescent="0.7">
      <c r="A246" s="102">
        <v>17</v>
      </c>
      <c r="B246" s="60" t="s">
        <v>230</v>
      </c>
      <c r="C246" s="60" t="s">
        <v>231</v>
      </c>
      <c r="D246" s="60" t="s">
        <v>34</v>
      </c>
      <c r="E246" s="64">
        <v>29233</v>
      </c>
      <c r="F246" s="10">
        <v>25030</v>
      </c>
      <c r="H246" s="120" t="s">
        <v>218</v>
      </c>
      <c r="I246" s="120" t="s">
        <v>171</v>
      </c>
      <c r="J246" s="121">
        <v>4</v>
      </c>
      <c r="M246" s="88"/>
    </row>
    <row r="247" spans="1:13" x14ac:dyDescent="0.7">
      <c r="A247" s="102">
        <v>18</v>
      </c>
      <c r="B247" s="60" t="s">
        <v>219</v>
      </c>
      <c r="C247" s="60" t="s">
        <v>28</v>
      </c>
      <c r="D247" s="60" t="s">
        <v>36</v>
      </c>
      <c r="E247" s="64">
        <v>182214</v>
      </c>
      <c r="F247" s="10">
        <v>21540</v>
      </c>
      <c r="H247" s="120" t="s">
        <v>77</v>
      </c>
      <c r="I247" s="120" t="s">
        <v>173</v>
      </c>
      <c r="J247" s="121">
        <v>3.19</v>
      </c>
      <c r="M247" s="88"/>
    </row>
    <row r="248" spans="1:13" x14ac:dyDescent="0.7">
      <c r="A248" s="102">
        <v>19</v>
      </c>
      <c r="B248" s="60" t="s">
        <v>207</v>
      </c>
      <c r="C248" s="60" t="s">
        <v>180</v>
      </c>
      <c r="D248" s="60" t="s">
        <v>72</v>
      </c>
      <c r="E248" s="64">
        <v>33746</v>
      </c>
      <c r="F248" s="10">
        <v>15010</v>
      </c>
      <c r="H248" s="120" t="s">
        <v>95</v>
      </c>
      <c r="I248" s="120" t="s">
        <v>174</v>
      </c>
      <c r="J248" s="122">
        <v>2.4900000000000002</v>
      </c>
      <c r="M248" s="88"/>
    </row>
    <row r="249" spans="1:13" x14ac:dyDescent="0.7">
      <c r="A249" s="102">
        <v>20</v>
      </c>
      <c r="B249" s="60" t="s">
        <v>198</v>
      </c>
      <c r="C249" s="60" t="s">
        <v>28</v>
      </c>
      <c r="D249" s="60" t="s">
        <v>34</v>
      </c>
      <c r="E249" s="64">
        <v>181111</v>
      </c>
      <c r="F249" s="10">
        <v>24590</v>
      </c>
      <c r="H249" s="120" t="s">
        <v>175</v>
      </c>
      <c r="I249" s="120" t="s">
        <v>176</v>
      </c>
      <c r="J249" s="120">
        <v>1.99</v>
      </c>
      <c r="M249" s="88"/>
    </row>
    <row r="250" spans="1:13" x14ac:dyDescent="0.7">
      <c r="A250" s="102">
        <v>21</v>
      </c>
      <c r="B250" s="60" t="s">
        <v>252</v>
      </c>
      <c r="C250" s="60" t="s">
        <v>28</v>
      </c>
      <c r="D250" s="60" t="s">
        <v>36</v>
      </c>
      <c r="E250" s="64">
        <v>181883</v>
      </c>
      <c r="F250" s="10">
        <v>23180</v>
      </c>
      <c r="H250" s="120" t="s">
        <v>202</v>
      </c>
      <c r="I250" s="120" t="s">
        <v>203</v>
      </c>
      <c r="J250" s="120" t="s">
        <v>183</v>
      </c>
    </row>
    <row r="251" spans="1:13" x14ac:dyDescent="0.7">
      <c r="A251" s="102">
        <v>22</v>
      </c>
      <c r="B251" s="60" t="s">
        <v>192</v>
      </c>
      <c r="C251" s="60" t="s">
        <v>28</v>
      </c>
      <c r="D251" s="60" t="s">
        <v>36</v>
      </c>
      <c r="E251" s="64">
        <v>192365</v>
      </c>
      <c r="F251" s="10">
        <v>21220</v>
      </c>
    </row>
    <row r="252" spans="1:13" x14ac:dyDescent="0.7">
      <c r="A252" s="102">
        <v>23</v>
      </c>
      <c r="B252" s="60" t="s">
        <v>229</v>
      </c>
      <c r="C252" s="60" t="s">
        <v>28</v>
      </c>
      <c r="D252" s="60" t="s">
        <v>34</v>
      </c>
      <c r="E252" s="64">
        <v>172301</v>
      </c>
      <c r="F252" s="10">
        <v>22610</v>
      </c>
    </row>
    <row r="253" spans="1:13" x14ac:dyDescent="0.7">
      <c r="A253" s="102">
        <v>24</v>
      </c>
      <c r="B253" s="60" t="s">
        <v>225</v>
      </c>
      <c r="C253" s="60" t="s">
        <v>28</v>
      </c>
      <c r="D253" s="60" t="s">
        <v>36</v>
      </c>
      <c r="E253" s="64">
        <v>192224</v>
      </c>
      <c r="F253" s="10">
        <v>22970</v>
      </c>
    </row>
    <row r="254" spans="1:13" x14ac:dyDescent="0.7">
      <c r="A254" s="102">
        <v>25</v>
      </c>
      <c r="B254" s="60" t="s">
        <v>253</v>
      </c>
      <c r="C254" s="60" t="s">
        <v>28</v>
      </c>
      <c r="D254" s="60" t="s">
        <v>36</v>
      </c>
      <c r="E254" s="64">
        <v>181981</v>
      </c>
      <c r="F254" s="10">
        <v>22930</v>
      </c>
    </row>
    <row r="255" spans="1:13" x14ac:dyDescent="0.7">
      <c r="A255" s="102">
        <v>26</v>
      </c>
      <c r="B255" s="60" t="s">
        <v>254</v>
      </c>
      <c r="C255" s="60" t="s">
        <v>28</v>
      </c>
      <c r="D255" s="60" t="s">
        <v>36</v>
      </c>
      <c r="E255" s="64">
        <v>181102</v>
      </c>
      <c r="F255" s="10">
        <v>22520</v>
      </c>
    </row>
    <row r="256" spans="1:13" x14ac:dyDescent="0.7">
      <c r="A256" s="102">
        <v>27</v>
      </c>
      <c r="B256" s="60" t="s">
        <v>255</v>
      </c>
      <c r="C256" s="60" t="s">
        <v>28</v>
      </c>
      <c r="D256" s="60" t="s">
        <v>36</v>
      </c>
      <c r="E256" s="64">
        <v>181477</v>
      </c>
      <c r="F256" s="10">
        <v>22720</v>
      </c>
    </row>
    <row r="257" spans="1:6" x14ac:dyDescent="0.7">
      <c r="A257" s="102">
        <v>28</v>
      </c>
      <c r="B257" s="60" t="s">
        <v>256</v>
      </c>
      <c r="C257" s="60" t="s">
        <v>28</v>
      </c>
      <c r="D257" s="60" t="s">
        <v>36</v>
      </c>
      <c r="E257" s="64">
        <v>149736</v>
      </c>
      <c r="F257" s="10">
        <v>24690</v>
      </c>
    </row>
    <row r="258" spans="1:6" x14ac:dyDescent="0.7">
      <c r="A258" s="102">
        <v>29</v>
      </c>
      <c r="B258" s="60" t="s">
        <v>257</v>
      </c>
      <c r="C258" s="60" t="s">
        <v>28</v>
      </c>
      <c r="D258" s="60" t="s">
        <v>36</v>
      </c>
      <c r="E258" s="64">
        <v>181485</v>
      </c>
      <c r="F258" s="10">
        <v>23270</v>
      </c>
    </row>
    <row r="259" spans="1:6" x14ac:dyDescent="0.7">
      <c r="A259" s="102">
        <v>30</v>
      </c>
      <c r="B259" s="60" t="s">
        <v>189</v>
      </c>
      <c r="C259" s="60" t="s">
        <v>120</v>
      </c>
      <c r="D259" s="60" t="s">
        <v>34</v>
      </c>
      <c r="E259" s="64">
        <v>191567</v>
      </c>
      <c r="F259" s="10">
        <v>22130</v>
      </c>
    </row>
    <row r="260" spans="1:6" x14ac:dyDescent="0.7">
      <c r="A260" s="102">
        <v>31</v>
      </c>
      <c r="B260" s="60" t="s">
        <v>258</v>
      </c>
      <c r="C260" s="60" t="s">
        <v>28</v>
      </c>
      <c r="D260" s="60" t="s">
        <v>36</v>
      </c>
      <c r="E260" s="64">
        <v>216773</v>
      </c>
      <c r="F260" s="10">
        <v>20190</v>
      </c>
    </row>
    <row r="261" spans="1:6" x14ac:dyDescent="0.7">
      <c r="A261" s="102">
        <v>32</v>
      </c>
      <c r="B261" s="60" t="s">
        <v>259</v>
      </c>
      <c r="C261" s="60" t="s">
        <v>28</v>
      </c>
      <c r="D261" s="60" t="s">
        <v>36</v>
      </c>
      <c r="E261" s="64">
        <v>213236</v>
      </c>
      <c r="F261" s="10">
        <v>21410</v>
      </c>
    </row>
    <row r="262" spans="1:6" x14ac:dyDescent="0.7">
      <c r="A262" s="102">
        <v>33</v>
      </c>
      <c r="B262" s="60" t="s">
        <v>228</v>
      </c>
      <c r="C262" s="60" t="s">
        <v>28</v>
      </c>
      <c r="D262" s="60" t="s">
        <v>36</v>
      </c>
      <c r="E262" s="64">
        <v>192321</v>
      </c>
      <c r="F262" s="10">
        <v>22970</v>
      </c>
    </row>
    <row r="263" spans="1:6" x14ac:dyDescent="0.7">
      <c r="A263" s="102">
        <v>34</v>
      </c>
      <c r="B263" s="60" t="s">
        <v>211</v>
      </c>
      <c r="C263" s="60" t="s">
        <v>28</v>
      </c>
      <c r="D263" s="60" t="s">
        <v>36</v>
      </c>
      <c r="E263" s="64">
        <v>181882</v>
      </c>
      <c r="F263" s="10">
        <v>19840</v>
      </c>
    </row>
    <row r="264" spans="1:6" x14ac:dyDescent="0.7">
      <c r="A264" s="102">
        <v>35</v>
      </c>
      <c r="B264" s="60" t="s">
        <v>260</v>
      </c>
      <c r="C264" s="60" t="s">
        <v>28</v>
      </c>
      <c r="D264" s="60" t="s">
        <v>36</v>
      </c>
      <c r="E264" s="64">
        <v>181158</v>
      </c>
      <c r="F264" s="10">
        <v>22550</v>
      </c>
    </row>
    <row r="265" spans="1:6" x14ac:dyDescent="0.7">
      <c r="A265" s="102">
        <v>36</v>
      </c>
      <c r="B265" s="60" t="s">
        <v>205</v>
      </c>
      <c r="C265" s="60" t="s">
        <v>180</v>
      </c>
      <c r="D265" s="60" t="s">
        <v>76</v>
      </c>
      <c r="E265" s="64">
        <v>196791</v>
      </c>
      <c r="F265" s="10">
        <v>13840</v>
      </c>
    </row>
    <row r="266" spans="1:6" x14ac:dyDescent="0.7">
      <c r="A266" s="102">
        <v>37</v>
      </c>
      <c r="B266" s="60" t="s">
        <v>201</v>
      </c>
      <c r="C266" s="60" t="s">
        <v>55</v>
      </c>
      <c r="D266" s="60" t="s">
        <v>36</v>
      </c>
      <c r="E266" s="64">
        <v>193438</v>
      </c>
      <c r="F266" s="10">
        <v>21840</v>
      </c>
    </row>
    <row r="267" spans="1:6" x14ac:dyDescent="0.7">
      <c r="A267" s="102">
        <v>38</v>
      </c>
      <c r="B267" s="60" t="s">
        <v>209</v>
      </c>
      <c r="C267" s="60" t="s">
        <v>28</v>
      </c>
      <c r="D267" s="60" t="s">
        <v>34</v>
      </c>
      <c r="E267" s="64">
        <v>192357</v>
      </c>
      <c r="F267" s="10">
        <v>22280</v>
      </c>
    </row>
    <row r="268" spans="1:6" x14ac:dyDescent="0.7">
      <c r="A268" s="102">
        <v>39</v>
      </c>
      <c r="B268" s="60" t="s">
        <v>261</v>
      </c>
      <c r="C268" s="60" t="s">
        <v>120</v>
      </c>
      <c r="D268" s="60" t="s">
        <v>36</v>
      </c>
      <c r="E268" s="64">
        <v>215707</v>
      </c>
      <c r="F268" s="10">
        <v>21900</v>
      </c>
    </row>
    <row r="269" spans="1:6" x14ac:dyDescent="0.7">
      <c r="A269" s="102">
        <v>40</v>
      </c>
      <c r="B269" s="60" t="s">
        <v>222</v>
      </c>
      <c r="C269" s="60" t="s">
        <v>120</v>
      </c>
      <c r="D269" s="60" t="s">
        <v>36</v>
      </c>
      <c r="E269" s="64">
        <v>214168</v>
      </c>
      <c r="F269" s="10">
        <v>21410</v>
      </c>
    </row>
    <row r="270" spans="1:6" x14ac:dyDescent="0.7">
      <c r="A270" s="102">
        <v>41</v>
      </c>
      <c r="B270" s="60" t="s">
        <v>224</v>
      </c>
      <c r="C270" s="60" t="s">
        <v>103</v>
      </c>
      <c r="D270" s="60" t="s">
        <v>72</v>
      </c>
      <c r="E270" s="64">
        <v>33435</v>
      </c>
      <c r="F270" s="10">
        <v>17310</v>
      </c>
    </row>
    <row r="271" spans="1:6" x14ac:dyDescent="0.7">
      <c r="A271" s="102">
        <v>42</v>
      </c>
      <c r="B271" s="60" t="s">
        <v>262</v>
      </c>
      <c r="C271" s="60" t="s">
        <v>28</v>
      </c>
      <c r="D271" s="60" t="s">
        <v>36</v>
      </c>
      <c r="E271" s="64">
        <v>182204</v>
      </c>
      <c r="F271" s="10">
        <v>23850</v>
      </c>
    </row>
    <row r="272" spans="1:6" x14ac:dyDescent="0.7">
      <c r="A272" s="102">
        <v>43</v>
      </c>
      <c r="B272" s="60" t="s">
        <v>227</v>
      </c>
      <c r="C272" s="60" t="s">
        <v>120</v>
      </c>
      <c r="D272" s="60" t="s">
        <v>36</v>
      </c>
      <c r="E272" s="64">
        <v>214178</v>
      </c>
      <c r="F272" s="10">
        <v>21710</v>
      </c>
    </row>
    <row r="273" spans="1:6" x14ac:dyDescent="0.7">
      <c r="A273" s="123"/>
      <c r="B273" s="124" t="s">
        <v>17</v>
      </c>
      <c r="C273" s="124"/>
      <c r="D273" s="124"/>
      <c r="E273" s="124"/>
      <c r="F273" s="68">
        <f>SUM(F230:F272)</f>
        <v>922940</v>
      </c>
    </row>
    <row r="274" spans="1:6" x14ac:dyDescent="0.7">
      <c r="E274" s="67">
        <v>2.9</v>
      </c>
      <c r="F274" s="69">
        <f>F273*E274/100</f>
        <v>26765.26</v>
      </c>
    </row>
  </sheetData>
  <protectedRanges>
    <protectedRange sqref="E32:J33 E50:H51 E34:F34 G34:G35 G37 G39 G42 G44 G46:G47 E9:H10 F7:H8 F17:G18 F30:H31 E19:G29 E11:G16 E52:G52 H45:H47 H11:H29 E4:J6 I7:J31 H34:J44 H52:H53 I45:J58 H57:H58 H59:J59 I60:J207" name="ช่วง1_1_1_1_1"/>
    <protectedRange sqref="E229" name="ช่วง1_1_1_1_1_1"/>
  </protectedRanges>
  <mergeCells count="22">
    <mergeCell ref="A228:A229"/>
    <mergeCell ref="B228:B229"/>
    <mergeCell ref="C228:C229"/>
    <mergeCell ref="D228:D229"/>
    <mergeCell ref="E228:E229"/>
    <mergeCell ref="F228:F229"/>
    <mergeCell ref="H3:H4"/>
    <mergeCell ref="I3:I4"/>
    <mergeCell ref="J3:J4"/>
    <mergeCell ref="K3:N3"/>
    <mergeCell ref="I227:K227"/>
    <mergeCell ref="N227:P227"/>
    <mergeCell ref="A1:N1"/>
    <mergeCell ref="O1:Q1"/>
    <mergeCell ref="A2:P2"/>
    <mergeCell ref="A3:A4"/>
    <mergeCell ref="B3:B4"/>
    <mergeCell ref="C3:C4"/>
    <mergeCell ref="D3:D4"/>
    <mergeCell ref="E3:E4"/>
    <mergeCell ref="F3:F4"/>
    <mergeCell ref="G3:G4"/>
  </mergeCells>
  <conditionalFormatting sqref="J251:J1048576 I228:I237 J2:J213 J216:J227">
    <cfRule type="cellIs" dxfId="2" priority="3" operator="lessThan">
      <formula>0</formula>
    </cfRule>
  </conditionalFormatting>
  <conditionalFormatting sqref="F210:F219">
    <cfRule type="cellIs" dxfId="1" priority="2" operator="lessThan">
      <formula>0</formula>
    </cfRule>
  </conditionalFormatting>
  <conditionalFormatting sqref="J214:J215">
    <cfRule type="cellIs" dxfId="0" priority="1" operator="lessThan">
      <formula>0</formula>
    </cfRule>
  </conditionalFormatting>
  <pageMargins left="0.31496062992125984" right="0.31496062992125984" top="0.59055118110236227" bottom="0.19685039370078741" header="0.31496062992125984" footer="0.31496062992125984"/>
  <pageSetup paperSize="9" scale="53" orientation="landscape" r:id="rId1"/>
  <headerFooter>
    <oddHeader>&amp;C&amp;P</oddHeader>
  </headerFooter>
  <rowBreaks count="7" manualBreakCount="7">
    <brk id="32" max="15" man="1"/>
    <brk id="65" max="15" man="1"/>
    <brk id="103" max="15" man="1"/>
    <brk id="138" max="15" man="1"/>
    <brk id="173" max="15" man="1"/>
    <brk id="209" max="16" man="1"/>
    <brk id="22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เรียงคะแนน</vt:lpstr>
      <vt:lpstr>เพิ่มเงิน</vt:lpstr>
      <vt:lpstr>เพิ่มเงิน!Print_Area</vt:lpstr>
      <vt:lpstr>เรียงคะแนน!Print_Area</vt:lpstr>
      <vt:lpstr>เพิ่มเงิน!Print_Titles</vt:lpstr>
      <vt:lpstr>เรียงคะแนน!Print_Titles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2021-08-30T06:10:02Z</cp:lastPrinted>
  <dcterms:created xsi:type="dcterms:W3CDTF">2021-08-25T08:52:03Z</dcterms:created>
  <dcterms:modified xsi:type="dcterms:W3CDTF">2021-08-30T06:11:40Z</dcterms:modified>
</cp:coreProperties>
</file>