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 64\เดือนธันวาคม 63\"/>
    </mc:Choice>
  </mc:AlternateContent>
  <xr:revisionPtr revIDLastSave="0" documentId="8_{D97728F2-7F58-4B2E-A127-431BE2DD59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.ค.2563- ก.ย.2564" sheetId="4" r:id="rId1"/>
  </sheets>
  <definedNames>
    <definedName name="_xlnm.Print_Titles" localSheetId="0">'ต.ค.2563- ก.ย.2564'!$A:$A,'ต.ค.2563- ก.ย.2564'!$3:$6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T14" i="4" l="1"/>
  <c r="B7" i="4" l="1"/>
  <c r="B14" i="4"/>
  <c r="AX17" i="4"/>
  <c r="AV17" i="4"/>
  <c r="AU17" i="4"/>
  <c r="AT17" i="4"/>
  <c r="AR17" i="4"/>
  <c r="AO17" i="4"/>
  <c r="AM17" i="4"/>
  <c r="AJ17" i="4"/>
  <c r="AH17" i="4"/>
  <c r="AE17" i="4"/>
  <c r="AC17" i="4"/>
  <c r="Z17" i="4"/>
  <c r="X17" i="4"/>
  <c r="U17" i="4"/>
  <c r="S17" i="4"/>
  <c r="P17" i="4"/>
  <c r="N17" i="4"/>
  <c r="K17" i="4"/>
  <c r="I17" i="4"/>
  <c r="F17" i="4"/>
  <c r="D17" i="4"/>
  <c r="B27" i="4" l="1"/>
  <c r="AY17" i="4"/>
  <c r="AW17" i="4"/>
  <c r="AS14" i="4"/>
  <c r="AS7" i="4"/>
  <c r="AQ14" i="4"/>
  <c r="AQ7" i="4"/>
  <c r="AN14" i="4"/>
  <c r="AN7" i="4"/>
  <c r="AL14" i="4"/>
  <c r="AL7" i="4"/>
  <c r="AI14" i="4"/>
  <c r="AI7" i="4"/>
  <c r="AG14" i="4"/>
  <c r="AG7" i="4"/>
  <c r="AD14" i="4"/>
  <c r="AD7" i="4"/>
  <c r="AB14" i="4"/>
  <c r="AB7" i="4"/>
  <c r="Y14" i="4"/>
  <c r="Y7" i="4"/>
  <c r="W14" i="4"/>
  <c r="W7" i="4"/>
  <c r="T7" i="4"/>
  <c r="O14" i="4"/>
  <c r="O7" i="4"/>
  <c r="R14" i="4"/>
  <c r="R7" i="4"/>
  <c r="M14" i="4"/>
  <c r="M7" i="4"/>
  <c r="H7" i="4"/>
  <c r="J7" i="4"/>
  <c r="I8" i="4"/>
  <c r="K8" i="4"/>
  <c r="I9" i="4"/>
  <c r="K9" i="4"/>
  <c r="I10" i="4"/>
  <c r="K10" i="4"/>
  <c r="I11" i="4"/>
  <c r="K11" i="4"/>
  <c r="I12" i="4"/>
  <c r="K12" i="4"/>
  <c r="I13" i="4"/>
  <c r="K13" i="4"/>
  <c r="H14" i="4"/>
  <c r="J14" i="4"/>
  <c r="I15" i="4"/>
  <c r="K15" i="4"/>
  <c r="I16" i="4"/>
  <c r="K16" i="4"/>
  <c r="I18" i="4"/>
  <c r="K18" i="4"/>
  <c r="I19" i="4"/>
  <c r="K19" i="4"/>
  <c r="I20" i="4"/>
  <c r="K20" i="4"/>
  <c r="I21" i="4"/>
  <c r="K21" i="4"/>
  <c r="I22" i="4"/>
  <c r="K22" i="4"/>
  <c r="I23" i="4"/>
  <c r="K23" i="4"/>
  <c r="I24" i="4"/>
  <c r="K24" i="4"/>
  <c r="I25" i="4"/>
  <c r="K25" i="4"/>
  <c r="I26" i="4"/>
  <c r="K26" i="4"/>
  <c r="E14" i="4"/>
  <c r="E7" i="4"/>
  <c r="D8" i="4"/>
  <c r="C14" i="4"/>
  <c r="C7" i="4"/>
  <c r="AS27" i="4" l="1"/>
  <c r="AD27" i="4"/>
  <c r="F14" i="4"/>
  <c r="AN27" i="4"/>
  <c r="E27" i="4"/>
  <c r="F7" i="4"/>
  <c r="C27" i="4"/>
  <c r="D27" i="4" s="1"/>
  <c r="AQ27" i="4"/>
  <c r="AL27" i="4"/>
  <c r="AI27" i="4"/>
  <c r="AG27" i="4"/>
  <c r="AB27" i="4"/>
  <c r="Y27" i="4"/>
  <c r="W27" i="4"/>
  <c r="T27" i="4"/>
  <c r="R27" i="4"/>
  <c r="M27" i="4"/>
  <c r="K7" i="4"/>
  <c r="J27" i="4"/>
  <c r="K14" i="4"/>
  <c r="H27" i="4"/>
  <c r="F27" i="4" l="1"/>
  <c r="K27" i="4"/>
  <c r="Q14" i="4" l="1"/>
  <c r="D7" i="4"/>
  <c r="AU26" i="4" l="1"/>
  <c r="AU25" i="4"/>
  <c r="AU24" i="4"/>
  <c r="AU23" i="4"/>
  <c r="AU22" i="4"/>
  <c r="AU21" i="4"/>
  <c r="AU20" i="4"/>
  <c r="AU19" i="4"/>
  <c r="AU18" i="4"/>
  <c r="AU16" i="4"/>
  <c r="AU15" i="4"/>
  <c r="AU13" i="4"/>
  <c r="AU12" i="4"/>
  <c r="AU11" i="4"/>
  <c r="AU10" i="4"/>
  <c r="AU9" i="4"/>
  <c r="AU8" i="4"/>
  <c r="AV22" i="4"/>
  <c r="AX26" i="4"/>
  <c r="AX25" i="4"/>
  <c r="AX24" i="4"/>
  <c r="AX23" i="4"/>
  <c r="AX22" i="4"/>
  <c r="AX21" i="4"/>
  <c r="AX20" i="4"/>
  <c r="AX19" i="4"/>
  <c r="AX18" i="4"/>
  <c r="AX16" i="4"/>
  <c r="AX15" i="4"/>
  <c r="AX13" i="4"/>
  <c r="AX12" i="4"/>
  <c r="AX11" i="4"/>
  <c r="AX10" i="4"/>
  <c r="AX9" i="4"/>
  <c r="AX8" i="4"/>
  <c r="AV26" i="4"/>
  <c r="AV25" i="4"/>
  <c r="AV24" i="4"/>
  <c r="AV23" i="4"/>
  <c r="AV21" i="4"/>
  <c r="AV20" i="4"/>
  <c r="AV19" i="4"/>
  <c r="AV18" i="4"/>
  <c r="AV16" i="4"/>
  <c r="AV15" i="4"/>
  <c r="AV9" i="4"/>
  <c r="AV10" i="4"/>
  <c r="AV11" i="4"/>
  <c r="AV12" i="4"/>
  <c r="AV13" i="4"/>
  <c r="AV8" i="4"/>
  <c r="AV14" i="4" l="1"/>
  <c r="AX14" i="4"/>
  <c r="AV7" i="4"/>
  <c r="AX7" i="4"/>
  <c r="F8" i="4"/>
  <c r="AX27" i="4" l="1"/>
  <c r="AV27" i="4"/>
  <c r="AT8" i="4"/>
  <c r="Z12" i="4" l="1"/>
  <c r="AT26" i="4" l="1"/>
  <c r="AT25" i="4"/>
  <c r="AT24" i="4"/>
  <c r="AT23" i="4"/>
  <c r="AT22" i="4"/>
  <c r="AT21" i="4"/>
  <c r="AT20" i="4"/>
  <c r="AT19" i="4"/>
  <c r="AT18" i="4"/>
  <c r="AT16" i="4"/>
  <c r="AT15" i="4"/>
  <c r="AT13" i="4"/>
  <c r="AT12" i="4"/>
  <c r="AT11" i="4"/>
  <c r="AT10" i="4"/>
  <c r="AT9" i="4"/>
  <c r="AO26" i="4"/>
  <c r="AO25" i="4"/>
  <c r="AO24" i="4"/>
  <c r="AO23" i="4"/>
  <c r="AO22" i="4"/>
  <c r="AO21" i="4"/>
  <c r="AO20" i="4"/>
  <c r="AO19" i="4"/>
  <c r="AO18" i="4"/>
  <c r="AO16" i="4"/>
  <c r="AO15" i="4"/>
  <c r="AO13" i="4"/>
  <c r="AO12" i="4"/>
  <c r="AO11" i="4"/>
  <c r="AO10" i="4"/>
  <c r="AO9" i="4"/>
  <c r="AO8" i="4"/>
  <c r="AJ26" i="4"/>
  <c r="AJ25" i="4"/>
  <c r="AJ24" i="4"/>
  <c r="AJ23" i="4"/>
  <c r="AJ22" i="4"/>
  <c r="AJ21" i="4"/>
  <c r="AJ20" i="4"/>
  <c r="AJ19" i="4"/>
  <c r="AJ18" i="4"/>
  <c r="AJ16" i="4"/>
  <c r="AJ15" i="4"/>
  <c r="AJ13" i="4"/>
  <c r="AJ12" i="4"/>
  <c r="AJ11" i="4"/>
  <c r="AJ10" i="4"/>
  <c r="AJ9" i="4"/>
  <c r="AJ8" i="4"/>
  <c r="AE26" i="4"/>
  <c r="AE25" i="4"/>
  <c r="AE24" i="4"/>
  <c r="AE23" i="4"/>
  <c r="AE22" i="4"/>
  <c r="AE21" i="4"/>
  <c r="AE20" i="4"/>
  <c r="AE19" i="4"/>
  <c r="AE18" i="4"/>
  <c r="AE16" i="4"/>
  <c r="AE15" i="4"/>
  <c r="AE13" i="4"/>
  <c r="AE12" i="4"/>
  <c r="AE11" i="4"/>
  <c r="AE10" i="4"/>
  <c r="AE9" i="4"/>
  <c r="AE8" i="4"/>
  <c r="Z26" i="4"/>
  <c r="Z25" i="4"/>
  <c r="Z24" i="4"/>
  <c r="Z23" i="4"/>
  <c r="Z22" i="4"/>
  <c r="Z21" i="4"/>
  <c r="Z20" i="4"/>
  <c r="Z19" i="4"/>
  <c r="Z18" i="4"/>
  <c r="Z16" i="4"/>
  <c r="Z15" i="4"/>
  <c r="Z13" i="4"/>
  <c r="Z11" i="4"/>
  <c r="Z10" i="4"/>
  <c r="Z9" i="4"/>
  <c r="Z8" i="4"/>
  <c r="U26" i="4"/>
  <c r="U25" i="4"/>
  <c r="U24" i="4"/>
  <c r="U23" i="4"/>
  <c r="U22" i="4"/>
  <c r="U21" i="4"/>
  <c r="U20" i="4"/>
  <c r="U19" i="4"/>
  <c r="U18" i="4"/>
  <c r="U16" i="4"/>
  <c r="U15" i="4"/>
  <c r="U13" i="4"/>
  <c r="U12" i="4"/>
  <c r="U11" i="4"/>
  <c r="U10" i="4"/>
  <c r="U9" i="4"/>
  <c r="U8" i="4"/>
  <c r="P26" i="4"/>
  <c r="P25" i="4"/>
  <c r="P24" i="4"/>
  <c r="P23" i="4"/>
  <c r="P22" i="4"/>
  <c r="P21" i="4"/>
  <c r="P20" i="4"/>
  <c r="P19" i="4"/>
  <c r="P18" i="4"/>
  <c r="P16" i="4"/>
  <c r="P15" i="4"/>
  <c r="P13" i="4"/>
  <c r="P12" i="4"/>
  <c r="P11" i="4"/>
  <c r="P10" i="4"/>
  <c r="P9" i="4"/>
  <c r="P8" i="4"/>
  <c r="F9" i="4"/>
  <c r="F10" i="4"/>
  <c r="F11" i="4"/>
  <c r="F12" i="4"/>
  <c r="F13" i="4"/>
  <c r="F15" i="4"/>
  <c r="F16" i="4"/>
  <c r="F18" i="4"/>
  <c r="F19" i="4"/>
  <c r="F20" i="4"/>
  <c r="F21" i="4"/>
  <c r="F22" i="4"/>
  <c r="F23" i="4"/>
  <c r="F24" i="4"/>
  <c r="F25" i="4"/>
  <c r="F26" i="4"/>
  <c r="AR26" i="4" l="1"/>
  <c r="AM26" i="4"/>
  <c r="AH26" i="4"/>
  <c r="AC26" i="4"/>
  <c r="X26" i="4"/>
  <c r="S26" i="4"/>
  <c r="N26" i="4"/>
  <c r="D26" i="4"/>
  <c r="AR25" i="4"/>
  <c r="AM25" i="4"/>
  <c r="AH25" i="4"/>
  <c r="AC25" i="4"/>
  <c r="X25" i="4"/>
  <c r="S25" i="4"/>
  <c r="N25" i="4"/>
  <c r="D25" i="4"/>
  <c r="AR24" i="4"/>
  <c r="AM24" i="4"/>
  <c r="AH24" i="4"/>
  <c r="AC24" i="4"/>
  <c r="X24" i="4"/>
  <c r="S24" i="4"/>
  <c r="N24" i="4"/>
  <c r="D24" i="4"/>
  <c r="AR23" i="4"/>
  <c r="AM23" i="4"/>
  <c r="AH23" i="4"/>
  <c r="AC23" i="4"/>
  <c r="X23" i="4"/>
  <c r="S23" i="4"/>
  <c r="N23" i="4"/>
  <c r="D23" i="4"/>
  <c r="AR22" i="4"/>
  <c r="AM22" i="4"/>
  <c r="AH22" i="4"/>
  <c r="AC22" i="4"/>
  <c r="X22" i="4"/>
  <c r="S22" i="4"/>
  <c r="N22" i="4"/>
  <c r="D22" i="4"/>
  <c r="AR21" i="4"/>
  <c r="AM21" i="4"/>
  <c r="AH21" i="4"/>
  <c r="AC21" i="4"/>
  <c r="X21" i="4"/>
  <c r="S21" i="4"/>
  <c r="N21" i="4"/>
  <c r="D21" i="4"/>
  <c r="AR20" i="4"/>
  <c r="AM20" i="4"/>
  <c r="AH20" i="4"/>
  <c r="AC20" i="4"/>
  <c r="X20" i="4"/>
  <c r="S20" i="4"/>
  <c r="N20" i="4"/>
  <c r="D20" i="4"/>
  <c r="AR19" i="4"/>
  <c r="AM19" i="4"/>
  <c r="AH19" i="4"/>
  <c r="AC19" i="4"/>
  <c r="X19" i="4"/>
  <c r="S19" i="4"/>
  <c r="N19" i="4"/>
  <c r="D19" i="4"/>
  <c r="AR18" i="4"/>
  <c r="AM18" i="4"/>
  <c r="AH18" i="4"/>
  <c r="AC18" i="4"/>
  <c r="X18" i="4"/>
  <c r="S18" i="4"/>
  <c r="N18" i="4"/>
  <c r="D18" i="4"/>
  <c r="AR16" i="4"/>
  <c r="AM16" i="4"/>
  <c r="AH16" i="4"/>
  <c r="AC16" i="4"/>
  <c r="X16" i="4"/>
  <c r="S16" i="4"/>
  <c r="N16" i="4"/>
  <c r="D16" i="4"/>
  <c r="AR15" i="4"/>
  <c r="AM15" i="4"/>
  <c r="AH15" i="4"/>
  <c r="AC15" i="4"/>
  <c r="X15" i="4"/>
  <c r="S15" i="4"/>
  <c r="N15" i="4"/>
  <c r="D15" i="4"/>
  <c r="AP14" i="4"/>
  <c r="AK14" i="4"/>
  <c r="AF14" i="4"/>
  <c r="AA14" i="4"/>
  <c r="V14" i="4"/>
  <c r="L14" i="4"/>
  <c r="G14" i="4"/>
  <c r="I14" i="4" s="1"/>
  <c r="AR13" i="4"/>
  <c r="AM13" i="4"/>
  <c r="AH13" i="4"/>
  <c r="AC13" i="4"/>
  <c r="X13" i="4"/>
  <c r="S13" i="4"/>
  <c r="N13" i="4"/>
  <c r="D13" i="4"/>
  <c r="AR12" i="4"/>
  <c r="AM12" i="4"/>
  <c r="AH12" i="4"/>
  <c r="AC12" i="4"/>
  <c r="X12" i="4"/>
  <c r="S12" i="4"/>
  <c r="N12" i="4"/>
  <c r="D12" i="4"/>
  <c r="AR11" i="4"/>
  <c r="AM11" i="4"/>
  <c r="AH11" i="4"/>
  <c r="AC11" i="4"/>
  <c r="X11" i="4"/>
  <c r="S11" i="4"/>
  <c r="N11" i="4"/>
  <c r="D11" i="4"/>
  <c r="AR10" i="4"/>
  <c r="AM10" i="4"/>
  <c r="AH10" i="4"/>
  <c r="AC10" i="4"/>
  <c r="X10" i="4"/>
  <c r="S10" i="4"/>
  <c r="N10" i="4"/>
  <c r="D10" i="4"/>
  <c r="AR9" i="4"/>
  <c r="AM9" i="4"/>
  <c r="AH9" i="4"/>
  <c r="AC9" i="4"/>
  <c r="X9" i="4"/>
  <c r="S9" i="4"/>
  <c r="N9" i="4"/>
  <c r="AR8" i="4"/>
  <c r="AM8" i="4"/>
  <c r="AH8" i="4"/>
  <c r="AC8" i="4"/>
  <c r="X8" i="4"/>
  <c r="S8" i="4"/>
  <c r="N8" i="4"/>
  <c r="AP7" i="4"/>
  <c r="AK7" i="4"/>
  <c r="AF7" i="4"/>
  <c r="AA7" i="4"/>
  <c r="V7" i="4"/>
  <c r="Q7" i="4"/>
  <c r="L7" i="4"/>
  <c r="G7" i="4"/>
  <c r="I7" i="4" s="1"/>
  <c r="AY22" i="4" l="1"/>
  <c r="AY23" i="4"/>
  <c r="AY25" i="4"/>
  <c r="AY24" i="4"/>
  <c r="AY8" i="4"/>
  <c r="N14" i="4"/>
  <c r="Z14" i="4"/>
  <c r="AM14" i="4"/>
  <c r="AE14" i="4"/>
  <c r="X14" i="4"/>
  <c r="P14" i="4"/>
  <c r="AJ7" i="4"/>
  <c r="AO14" i="4"/>
  <c r="AO7" i="4"/>
  <c r="U14" i="4"/>
  <c r="P7" i="4"/>
  <c r="Z7" i="4"/>
  <c r="U7" i="4"/>
  <c r="AJ14" i="4"/>
  <c r="AE7" i="4"/>
  <c r="AT14" i="4"/>
  <c r="AY15" i="4"/>
  <c r="AY16" i="4"/>
  <c r="AY18" i="4"/>
  <c r="AY19" i="4"/>
  <c r="AY20" i="4"/>
  <c r="AY21" i="4"/>
  <c r="AY26" i="4"/>
  <c r="AT7" i="4"/>
  <c r="AY9" i="4"/>
  <c r="AY10" i="4"/>
  <c r="AY11" i="4"/>
  <c r="AY12" i="4"/>
  <c r="AY13" i="4"/>
  <c r="V27" i="4"/>
  <c r="Q27" i="4"/>
  <c r="D14" i="4"/>
  <c r="AK27" i="4"/>
  <c r="N7" i="4"/>
  <c r="AC7" i="4"/>
  <c r="AH14" i="4"/>
  <c r="AW20" i="4"/>
  <c r="AW18" i="4"/>
  <c r="AW11" i="4"/>
  <c r="AW13" i="4"/>
  <c r="AW24" i="4"/>
  <c r="AW19" i="4"/>
  <c r="AW23" i="4"/>
  <c r="AW22" i="4"/>
  <c r="G27" i="4"/>
  <c r="I27" i="4" s="1"/>
  <c r="AP27" i="4"/>
  <c r="S7" i="4"/>
  <c r="AW12" i="4"/>
  <c r="AW16" i="4"/>
  <c r="AW21" i="4"/>
  <c r="AW25" i="4"/>
  <c r="S14" i="4"/>
  <c r="AW15" i="4"/>
  <c r="AW26" i="4"/>
  <c r="AA27" i="4"/>
  <c r="AW8" i="4"/>
  <c r="AR14" i="4"/>
  <c r="AM7" i="4"/>
  <c r="AW10" i="4"/>
  <c r="L27" i="4"/>
  <c r="AC14" i="4"/>
  <c r="AU14" i="4"/>
  <c r="AH7" i="4"/>
  <c r="D9" i="4"/>
  <c r="AF27" i="4"/>
  <c r="X7" i="4"/>
  <c r="AR7" i="4"/>
  <c r="AT27" i="4" l="1"/>
  <c r="AY7" i="4"/>
  <c r="X27" i="4"/>
  <c r="Z27" i="4"/>
  <c r="AH27" i="4"/>
  <c r="AJ27" i="4"/>
  <c r="AM27" i="4"/>
  <c r="AO27" i="4"/>
  <c r="S27" i="4"/>
  <c r="AE27" i="4"/>
  <c r="P27" i="4"/>
  <c r="U27" i="4"/>
  <c r="AY14" i="4"/>
  <c r="AR27" i="4"/>
  <c r="AW9" i="4"/>
  <c r="AC27" i="4"/>
  <c r="N27" i="4"/>
  <c r="AU7" i="4"/>
  <c r="AW14" i="4"/>
  <c r="AU27" i="4" l="1"/>
  <c r="AW27" i="4" s="1"/>
  <c r="AW7" i="4"/>
  <c r="AY27" i="4"/>
</calcChain>
</file>

<file path=xl/sharedStrings.xml><?xml version="1.0" encoding="utf-8"?>
<sst xmlns="http://schemas.openxmlformats.org/spreadsheetml/2006/main" count="116" uniqueCount="43">
  <si>
    <t>แผนเงินบำรุง</t>
  </si>
  <si>
    <t>เบิก-จ่าย</t>
  </si>
  <si>
    <t>1.หมวดค่าวัสดุ</t>
  </si>
  <si>
    <t>2.หมวดค่าวัสดุอื่นๆ</t>
  </si>
  <si>
    <t>2.1 วัสดุสำนักงาน</t>
  </si>
  <si>
    <t>2.2 วัสดุยานพาหนะและขนส่ง</t>
  </si>
  <si>
    <t>รวม</t>
  </si>
  <si>
    <t>ร้อยละ</t>
  </si>
  <si>
    <t xml:space="preserve">จำนวน 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</si>
  <si>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</si>
  <si>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</si>
  <si>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</si>
  <si>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</si>
  <si>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</si>
  <si>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</si>
  <si>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ก่อหนี้ผูกพัน</t>
  </si>
  <si>
    <t>รพร.สระแก้ว</t>
  </si>
  <si>
    <t>รายการ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</si>
  <si>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</si>
  <si>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</si>
  <si>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</si>
  <si>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</si>
  <si>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</si>
  <si>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</si>
  <si>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</si>
  <si>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</si>
  <si>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</si>
  <si>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 xml:space="preserve">หมายเหตุ :  กลุ่มงานประกันสุขภาพ  สำนักงานสาธารณสุขจังหวัดสระแก้ว   </t>
  </si>
  <si>
    <t>2.4 วัสดุไฟฟ้าและวิทยุ</t>
  </si>
  <si>
    <t>2.5 วัสดุโฆษณาและเผยแพร่</t>
  </si>
  <si>
    <t>2.6 วัสดุคอมพิวเตอร์</t>
  </si>
  <si>
    <t>2.7 วัสดุงานบ้านงานครัว</t>
  </si>
  <si>
    <t>2.8 วัสดุบริโภค</t>
  </si>
  <si>
    <t>2.9 วัสดุเครื่องแต่งกาย</t>
  </si>
  <si>
    <t>2.10 วัสดุก่อสร้าง</t>
  </si>
  <si>
    <t>2.11 วัสดุอื่นๆ</t>
  </si>
  <si>
    <t>2.12.ครุภัณฑ์ต่ำกว่าเกณฑ์</t>
  </si>
  <si>
    <t>การกำกับติดตามแผนเงินบำรุงโรงพยาบาล ปีงบประมาณ 2564</t>
  </si>
  <si>
    <t>2.3 วัสดุเชื้อเพลิงและหล่อลื่น</t>
  </si>
  <si>
    <t>ประจำเดือน 1 ตุลาคม 2563 - 20 ธันวาคม 2563</t>
  </si>
  <si>
    <t>รายงาน ณ  วันที่  30 ธันวาคม 2563</t>
  </si>
  <si>
    <t>ประจำเดือน 1 ต.ค.63 - 30 พ.ย.63</t>
  </si>
  <si>
    <t>ประจำเดือน 1 ต.ค.63 - 20 ธ.ค.63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</si>
</sst>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D00041E]0.#"/>
    <numFmt numFmtId="166" formatCode="0.000"/>
  </numFmts>
  <fonts count="54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9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5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5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5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5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5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5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5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5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5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5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5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5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5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5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5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5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5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5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5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5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5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5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5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5" fontId="8" fillId="3" borderId="0" applyNumberFormat="0" applyBorder="0" applyAlignment="0" applyProtection="0"/>
    <xf numFmtId="0" fontId="9" fillId="20" borderId="6" applyNumberFormat="0" applyAlignment="0" applyProtection="0"/>
    <xf numFmtId="0" fontId="9" fillId="20" borderId="6" applyNumberFormat="0" applyAlignment="0" applyProtection="0"/>
    <xf numFmtId="165" fontId="10" fillId="20" borderId="6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165" fontId="12" fillId="21" borderId="7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5" fontId="21" fillId="4" borderId="0" applyNumberFormat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165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165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165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165" fontId="29" fillId="7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165" fontId="31" fillId="0" borderId="11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5" fontId="33" fillId="22" borderId="0" applyNumberFormat="0" applyBorder="0" applyAlignment="0" applyProtection="0"/>
    <xf numFmtId="0" fontId="34" fillId="0" borderId="0"/>
    <xf numFmtId="0" fontId="3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5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5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2" applyNumberFormat="0" applyFont="0" applyAlignment="0" applyProtection="0"/>
    <xf numFmtId="0" fontId="13" fillId="23" borderId="12" applyNumberFormat="0" applyFont="0" applyAlignment="0" applyProtection="0"/>
    <xf numFmtId="165" fontId="3" fillId="23" borderId="12" applyNumberFormat="0" applyFont="0" applyAlignment="0" applyProtection="0"/>
    <xf numFmtId="0" fontId="39" fillId="20" borderId="13" applyNumberFormat="0" applyAlignment="0" applyProtection="0"/>
    <xf numFmtId="0" fontId="39" fillId="20" borderId="13" applyNumberFormat="0" applyAlignment="0" applyProtection="0"/>
    <xf numFmtId="165" fontId="40" fillId="20" borderId="13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165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46">
    <xf numFmtId="0" fontId="0" fillId="0" borderId="0" xfId="0"/>
    <xf numFmtId="43" fontId="50" fillId="0" borderId="0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/>
    </xf>
    <xf numFmtId="43" fontId="50" fillId="0" borderId="0" xfId="1" applyNumberFormat="1" applyFont="1" applyBorder="1" applyAlignment="1">
      <alignment horizontal="center" vertical="center"/>
    </xf>
    <xf numFmtId="43" fontId="50" fillId="0" borderId="1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 wrapText="1"/>
    </xf>
    <xf numFmtId="43" fontId="50" fillId="0" borderId="3" xfId="0" applyNumberFormat="1" applyFont="1" applyBorder="1" applyAlignment="1">
      <alignment horizontal="center" vertical="center"/>
    </xf>
    <xf numFmtId="4" fontId="50" fillId="0" borderId="5" xfId="0" applyNumberFormat="1" applyFont="1" applyBorder="1" applyAlignment="1">
      <alignment horizontal="left" vertical="center"/>
    </xf>
    <xf numFmtId="4" fontId="51" fillId="0" borderId="3" xfId="1" applyNumberFormat="1" applyFont="1" applyFill="1" applyBorder="1" applyAlignment="1" applyProtection="1">
      <alignment vertical="center" wrapText="1"/>
    </xf>
    <xf numFmtId="4" fontId="50" fillId="0" borderId="3" xfId="1" applyNumberFormat="1" applyFont="1" applyFill="1" applyBorder="1" applyAlignment="1">
      <alignment vertical="center"/>
    </xf>
    <xf numFmtId="4" fontId="50" fillId="0" borderId="0" xfId="0" applyNumberFormat="1" applyFont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/>
      <protection locked="0"/>
    </xf>
    <xf numFmtId="4" fontId="53" fillId="0" borderId="0" xfId="0" applyNumberFormat="1" applyFont="1" applyBorder="1" applyAlignment="1">
      <alignment vertical="center"/>
    </xf>
    <xf numFmtId="4" fontId="52" fillId="0" borderId="3" xfId="1" applyNumberFormat="1" applyFont="1" applyFill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1" fillId="0" borderId="3" xfId="0" applyNumberFormat="1" applyFont="1" applyFill="1" applyBorder="1" applyAlignment="1" applyProtection="1">
      <alignment horizontal="left" vertical="center"/>
      <protection locked="0"/>
    </xf>
    <xf numFmtId="4" fontId="50" fillId="0" borderId="3" xfId="0" applyNumberFormat="1" applyFont="1" applyBorder="1" applyAlignment="1">
      <alignment horizontal="left" vertical="center"/>
    </xf>
    <xf numFmtId="43" fontId="52" fillId="0" borderId="0" xfId="0" applyNumberFormat="1" applyFont="1" applyFill="1" applyAlignment="1">
      <alignment horizontal="left"/>
    </xf>
    <xf numFmtId="43" fontId="53" fillId="0" borderId="0" xfId="1" applyNumberFormat="1" applyFont="1" applyBorder="1" applyAlignment="1">
      <alignment vertical="center"/>
    </xf>
    <xf numFmtId="43" fontId="53" fillId="0" borderId="0" xfId="0" applyNumberFormat="1" applyFont="1" applyBorder="1" applyAlignment="1">
      <alignment vertical="center"/>
    </xf>
    <xf numFmtId="4" fontId="51" fillId="0" borderId="3" xfId="1" applyNumberFormat="1" applyFont="1" applyFill="1" applyBorder="1" applyAlignment="1">
      <alignment vertical="center"/>
    </xf>
    <xf numFmtId="43" fontId="52" fillId="0" borderId="0" xfId="0" applyNumberFormat="1" applyFont="1" applyFill="1" applyAlignment="1">
      <alignment horizontal="left" indent="5"/>
    </xf>
    <xf numFmtId="43" fontId="51" fillId="0" borderId="3" xfId="0" applyNumberFormat="1" applyFont="1" applyFill="1" applyBorder="1" applyAlignment="1">
      <alignment horizontal="center" vertical="center"/>
    </xf>
    <xf numFmtId="43" fontId="51" fillId="0" borderId="3" xfId="1" applyNumberFormat="1" applyFont="1" applyFill="1" applyBorder="1" applyAlignment="1">
      <alignment horizontal="center" vertical="center"/>
    </xf>
    <xf numFmtId="43" fontId="52" fillId="0" borderId="0" xfId="1" applyNumberFormat="1" applyFont="1" applyFill="1" applyBorder="1" applyAlignment="1">
      <alignment vertical="center"/>
    </xf>
    <xf numFmtId="43" fontId="52" fillId="0" borderId="0" xfId="0" applyNumberFormat="1" applyFont="1" applyFill="1" applyBorder="1" applyAlignment="1">
      <alignment vertical="center"/>
    </xf>
    <xf numFmtId="4" fontId="51" fillId="24" borderId="3" xfId="1" applyNumberFormat="1" applyFont="1" applyFill="1" applyBorder="1" applyAlignment="1" applyProtection="1">
      <alignment vertical="center" wrapText="1"/>
    </xf>
    <xf numFmtId="4" fontId="53" fillId="24" borderId="3" xfId="1" applyNumberFormat="1" applyFont="1" applyFill="1" applyBorder="1" applyAlignment="1">
      <alignment vertical="center"/>
    </xf>
    <xf numFmtId="4" fontId="50" fillId="24" borderId="3" xfId="1" applyNumberFormat="1" applyFont="1" applyFill="1" applyBorder="1" applyAlignment="1">
      <alignment vertical="center"/>
    </xf>
    <xf numFmtId="4" fontId="52" fillId="24" borderId="3" xfId="1" applyNumberFormat="1" applyFont="1" applyFill="1" applyBorder="1" applyAlignment="1" applyProtection="1">
      <alignment vertical="center" wrapText="1"/>
      <protection locked="0"/>
    </xf>
    <xf numFmtId="4" fontId="52" fillId="24" borderId="3" xfId="1" applyNumberFormat="1" applyFont="1" applyFill="1" applyBorder="1" applyAlignment="1" applyProtection="1">
      <alignment horizontal="right" vertical="center" wrapText="1"/>
      <protection locked="0"/>
    </xf>
    <xf numFmtId="4" fontId="51" fillId="24" borderId="3" xfId="1" applyNumberFormat="1" applyFont="1" applyFill="1" applyBorder="1" applyAlignment="1" applyProtection="1">
      <alignment horizontal="right" vertical="center" wrapText="1"/>
    </xf>
    <xf numFmtId="4" fontId="50" fillId="24" borderId="3" xfId="1" applyNumberFormat="1" applyFont="1" applyFill="1" applyBorder="1" applyAlignment="1">
      <alignment horizontal="right" vertical="center"/>
    </xf>
    <xf numFmtId="4" fontId="51" fillId="24" borderId="3" xfId="1" applyNumberFormat="1" applyFont="1" applyFill="1" applyBorder="1" applyAlignment="1" applyProtection="1">
      <alignment vertical="center" wrapText="1"/>
      <protection locked="0"/>
    </xf>
    <xf numFmtId="4" fontId="52" fillId="24" borderId="3" xfId="1" applyNumberFormat="1" applyFont="1" applyFill="1" applyBorder="1" applyAlignment="1" applyProtection="1">
      <alignment vertical="center" wrapText="1"/>
    </xf>
    <xf numFmtId="43" fontId="50" fillId="0" borderId="15" xfId="0" applyNumberFormat="1" applyFont="1" applyBorder="1" applyAlignment="1">
      <alignment horizontal="center" vertical="center"/>
    </xf>
    <xf numFmtId="43" fontId="50" fillId="0" borderId="17" xfId="0" applyNumberFormat="1" applyFont="1" applyBorder="1" applyAlignment="1">
      <alignment horizontal="center" vertical="center"/>
    </xf>
    <xf numFmtId="43" fontId="50" fillId="0" borderId="16" xfId="0" applyNumberFormat="1" applyFont="1" applyBorder="1" applyAlignment="1">
      <alignment horizontal="center" vertical="center"/>
    </xf>
    <xf numFmtId="43" fontId="50" fillId="0" borderId="3" xfId="0" applyNumberFormat="1" applyFont="1" applyBorder="1" applyAlignment="1">
      <alignment horizontal="center" vertical="center" wrapText="1"/>
    </xf>
    <xf numFmtId="43" fontId="50" fillId="24" borderId="3" xfId="0" applyNumberFormat="1" applyFont="1" applyFill="1" applyBorder="1" applyAlignment="1">
      <alignment horizontal="center" vertical="center"/>
    </xf>
    <xf numFmtId="43" fontId="50" fillId="0" borderId="2" xfId="0" applyNumberFormat="1" applyFont="1" applyBorder="1" applyAlignment="1">
      <alignment horizontal="center" vertical="center"/>
    </xf>
    <xf numFmtId="43" fontId="50" fillId="0" borderId="4" xfId="0" applyNumberFormat="1" applyFont="1" applyBorder="1" applyAlignment="1">
      <alignment horizontal="center" vertical="center"/>
    </xf>
    <xf numFmtId="43" fontId="50" fillId="0" borderId="5" xfId="0" applyNumberFormat="1" applyFont="1" applyBorder="1" applyAlignment="1">
      <alignment horizontal="center" vertical="center"/>
    </xf>
    <xf numFmtId="43" fontId="50" fillId="0" borderId="15" xfId="0" applyNumberFormat="1" applyFont="1" applyBorder="1" applyAlignment="1">
      <alignment horizontal="center" vertical="center" wrapText="1"/>
    </xf>
    <xf numFmtId="43" fontId="50" fillId="0" borderId="16" xfId="0" applyNumberFormat="1" applyFont="1" applyBorder="1" applyAlignment="1">
      <alignment horizontal="center" vertical="center" wrapText="1"/>
    </xf>
    <xf numFmtId="43" fontId="53" fillId="0" borderId="0" xfId="1" applyNumberFormat="1" applyFont="1" applyBorder="1" applyAlignment="1">
      <alignment horizontal="left" vertical="center"/>
    </xf>
  </cellXfs>
  <cellStyles count="299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ลักษณะ 1" xfId="298" xr:uid="{00000000-0005-0000-0000-00002A01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0"/>
  <sheetViews>
    <sheetView tabSelected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U27" sqref="AU27:AY27"/>
    </sheetView>
  </sheetViews>
  <sheetFormatPr defaultColWidth="9" defaultRowHeight="23.25"/>
  <cols>
    <col min="1" max="1" width="33.75" style="19" customWidth="1"/>
    <col min="2" max="2" width="21.5" style="19" customWidth="1"/>
    <col min="3" max="3" width="20.375" style="18" customWidth="1"/>
    <col min="4" max="4" width="12.375" style="18" customWidth="1"/>
    <col min="5" max="5" width="17.875" style="19" customWidth="1"/>
    <col min="6" max="6" width="14.75" style="19" customWidth="1"/>
    <col min="7" max="7" width="22.375" style="19" customWidth="1"/>
    <col min="8" max="8" width="16.375" style="18" customWidth="1"/>
    <col min="9" max="9" width="12.875" style="18" customWidth="1"/>
    <col min="10" max="10" width="18.75" style="19" customWidth="1"/>
    <col min="11" max="11" width="14.625" style="19" customWidth="1"/>
    <col min="12" max="12" width="20.75" style="19" customWidth="1"/>
    <col min="13" max="13" width="16.875" style="18" customWidth="1"/>
    <col min="14" max="14" width="12.875" style="18" customWidth="1"/>
    <col min="15" max="15" width="16.5" style="19" customWidth="1"/>
    <col min="16" max="16" width="12.625" style="19" customWidth="1"/>
    <col min="17" max="17" width="20.75" style="19" customWidth="1"/>
    <col min="18" max="18" width="22.25" style="18" customWidth="1"/>
    <col min="19" max="19" width="13.625" style="18" customWidth="1"/>
    <col min="20" max="20" width="20.125" style="19" customWidth="1"/>
    <col min="21" max="21" width="13.875" style="19" customWidth="1"/>
    <col min="22" max="22" width="20.75" style="19" customWidth="1"/>
    <col min="23" max="23" width="21" style="18" customWidth="1"/>
    <col min="24" max="24" width="11.25" style="18" customWidth="1"/>
    <col min="25" max="25" width="20.75" style="19" customWidth="1"/>
    <col min="26" max="26" width="11.5" style="19" customWidth="1"/>
    <col min="27" max="27" width="22.625" style="19" customWidth="1"/>
    <col min="28" max="28" width="20.75" style="18" customWidth="1"/>
    <col min="29" max="29" width="11.25" style="18" customWidth="1"/>
    <col min="30" max="30" width="22.25" style="19" customWidth="1"/>
    <col min="31" max="31" width="13.375" style="19" customWidth="1"/>
    <col min="32" max="32" width="20.75" style="19" customWidth="1"/>
    <col min="33" max="33" width="21.5" style="18" customWidth="1"/>
    <col min="34" max="34" width="13.625" style="18" customWidth="1"/>
    <col min="35" max="35" width="17.875" style="19" customWidth="1"/>
    <col min="36" max="36" width="11.25" style="19" customWidth="1"/>
    <col min="37" max="37" width="20.75" style="19" customWidth="1"/>
    <col min="38" max="38" width="20.5" style="18" customWidth="1"/>
    <col min="39" max="39" width="11.25" style="18" customWidth="1"/>
    <col min="40" max="40" width="20.375" style="19" customWidth="1"/>
    <col min="41" max="41" width="13.125" style="19" customWidth="1"/>
    <col min="42" max="42" width="20.75" style="19" bestFit="1" customWidth="1"/>
    <col min="43" max="43" width="21" style="18" customWidth="1"/>
    <col min="44" max="44" width="13.375" style="18" customWidth="1"/>
    <col min="45" max="45" width="20.5" style="19" customWidth="1"/>
    <col min="46" max="46" width="11.5" style="19" customWidth="1"/>
    <col min="47" max="47" width="17.625" style="19" customWidth="1"/>
    <col min="48" max="49" width="17.625" style="18" customWidth="1"/>
    <col min="50" max="51" width="17.625" style="19" customWidth="1"/>
    <col min="52" max="16384" width="9" style="19"/>
  </cols>
  <sheetData>
    <row r="1" spans="1:51" s="1" customFormat="1" ht="25.5" customHeight="1">
      <c r="A1" s="1" t="s">
        <v>37</v>
      </c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1" customFormat="1" ht="25.5" customHeight="1">
      <c r="A2" s="4" t="s">
        <v>39</v>
      </c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s="1" customFormat="1" ht="29.25" customHeight="1">
      <c r="A3" s="40" t="s">
        <v>17</v>
      </c>
      <c r="B3" s="35" t="s">
        <v>16</v>
      </c>
      <c r="C3" s="36"/>
      <c r="D3" s="36"/>
      <c r="E3" s="36"/>
      <c r="F3" s="37"/>
      <c r="G3" s="35" t="s">
        <v>18</v>
      </c>
      <c r="H3" s="36"/>
      <c r="I3" s="36"/>
      <c r="J3" s="36"/>
      <c r="K3" s="37"/>
      <c r="L3" s="35" t="s">
        <v>19</v>
      </c>
      <c r="M3" s="36"/>
      <c r="N3" s="36"/>
      <c r="O3" s="36"/>
      <c r="P3" s="37"/>
      <c r="Q3" s="35" t="s">
        <v>20</v>
      </c>
      <c r="R3" s="36"/>
      <c r="S3" s="36"/>
      <c r="T3" s="36"/>
      <c r="U3" s="37"/>
      <c r="V3" s="35" t="s">
        <v>21</v>
      </c>
      <c r="W3" s="36"/>
      <c r="X3" s="36"/>
      <c r="Y3" s="36"/>
      <c r="Z3" s="37"/>
      <c r="AA3" s="35" t="s">
        <v>22</v>
      </c>
      <c r="AB3" s="36"/>
      <c r="AC3" s="36"/>
      <c r="AD3" s="36"/>
      <c r="AE3" s="37"/>
      <c r="AF3" s="35" t="s">
        <v>23</v>
      </c>
      <c r="AG3" s="36"/>
      <c r="AH3" s="36"/>
      <c r="AI3" s="36"/>
      <c r="AJ3" s="37"/>
      <c r="AK3" s="35" t="s">
        <v>24</v>
      </c>
      <c r="AL3" s="36"/>
      <c r="AM3" s="36"/>
      <c r="AN3" s="36"/>
      <c r="AO3" s="37"/>
      <c r="AP3" s="35" t="s">
        <v>25</v>
      </c>
      <c r="AQ3" s="36"/>
      <c r="AR3" s="36"/>
      <c r="AS3" s="36"/>
      <c r="AT3" s="37"/>
      <c r="AU3" s="35" t="s">
        <v>26</v>
      </c>
      <c r="AV3" s="36"/>
      <c r="AW3" s="36"/>
      <c r="AX3" s="36"/>
      <c r="AY3" s="37"/>
    </row>
    <row r="4" spans="1:51" s="1" customFormat="1" ht="26.45" customHeight="1">
      <c r="A4" s="41"/>
      <c r="B4" s="35" t="s">
        <v>41</v>
      </c>
      <c r="C4" s="36"/>
      <c r="D4" s="36"/>
      <c r="E4" s="36"/>
      <c r="F4" s="37"/>
      <c r="G4" s="35" t="s">
        <v>41</v>
      </c>
      <c r="H4" s="36"/>
      <c r="I4" s="36"/>
      <c r="J4" s="36"/>
      <c r="K4" s="37"/>
      <c r="L4" s="35" t="s">
        <v>41</v>
      </c>
      <c r="M4" s="36"/>
      <c r="N4" s="36"/>
      <c r="O4" s="36"/>
      <c r="P4" s="37"/>
      <c r="Q4" s="35" t="s">
        <v>42</v>
      </c>
      <c r="R4" s="36"/>
      <c r="S4" s="36"/>
      <c r="T4" s="36"/>
      <c r="U4" s="37"/>
      <c r="V4" s="35" t="s">
        <v>42</v>
      </c>
      <c r="W4" s="36"/>
      <c r="X4" s="36"/>
      <c r="Y4" s="36"/>
      <c r="Z4" s="37"/>
      <c r="AA4" s="35" t="s">
        <v>41</v>
      </c>
      <c r="AB4" s="36"/>
      <c r="AC4" s="36"/>
      <c r="AD4" s="36"/>
      <c r="AE4" s="37"/>
      <c r="AF4" s="35" t="s">
        <v>42</v>
      </c>
      <c r="AG4" s="36"/>
      <c r="AH4" s="36"/>
      <c r="AI4" s="36"/>
      <c r="AJ4" s="37"/>
      <c r="AK4" s="35" t="s">
        <v>42</v>
      </c>
      <c r="AL4" s="36"/>
      <c r="AM4" s="36"/>
      <c r="AN4" s="36"/>
      <c r="AO4" s="37"/>
      <c r="AP4" s="35" t="s">
        <v>42</v>
      </c>
      <c r="AQ4" s="36"/>
      <c r="AR4" s="36"/>
      <c r="AS4" s="36"/>
      <c r="AT4" s="37"/>
      <c r="AU4" s="35" t="s">
        <v>42</v>
      </c>
      <c r="AV4" s="36"/>
      <c r="AW4" s="36"/>
      <c r="AX4" s="36"/>
      <c r="AY4" s="37"/>
    </row>
    <row r="5" spans="1:51" s="5" customFormat="1" ht="31.7" customHeight="1">
      <c r="A5" s="41"/>
      <c r="B5" s="39" t="s">
        <v>0</v>
      </c>
      <c r="C5" s="38" t="s">
        <v>15</v>
      </c>
      <c r="D5" s="38"/>
      <c r="E5" s="38" t="s">
        <v>1</v>
      </c>
      <c r="F5" s="38"/>
      <c r="G5" s="39" t="s">
        <v>0</v>
      </c>
      <c r="H5" s="38" t="s">
        <v>15</v>
      </c>
      <c r="I5" s="38"/>
      <c r="J5" s="38" t="s">
        <v>1</v>
      </c>
      <c r="K5" s="38"/>
      <c r="L5" s="39" t="s">
        <v>0</v>
      </c>
      <c r="M5" s="38" t="s">
        <v>15</v>
      </c>
      <c r="N5" s="38"/>
      <c r="O5" s="38" t="s">
        <v>1</v>
      </c>
      <c r="P5" s="38"/>
      <c r="Q5" s="39" t="s">
        <v>0</v>
      </c>
      <c r="R5" s="38" t="s">
        <v>15</v>
      </c>
      <c r="S5" s="38"/>
      <c r="T5" s="38" t="s">
        <v>1</v>
      </c>
      <c r="U5" s="38"/>
      <c r="V5" s="39" t="s">
        <v>0</v>
      </c>
      <c r="W5" s="38" t="s">
        <v>15</v>
      </c>
      <c r="X5" s="38"/>
      <c r="Y5" s="38" t="s">
        <v>1</v>
      </c>
      <c r="Z5" s="38"/>
      <c r="AA5" s="39" t="s">
        <v>0</v>
      </c>
      <c r="AB5" s="38" t="s">
        <v>15</v>
      </c>
      <c r="AC5" s="38"/>
      <c r="AD5" s="38" t="s">
        <v>1</v>
      </c>
      <c r="AE5" s="38"/>
      <c r="AF5" s="39" t="s">
        <v>0</v>
      </c>
      <c r="AG5" s="38" t="s">
        <v>15</v>
      </c>
      <c r="AH5" s="38"/>
      <c r="AI5" s="38" t="s">
        <v>1</v>
      </c>
      <c r="AJ5" s="38"/>
      <c r="AK5" s="39" t="s">
        <v>0</v>
      </c>
      <c r="AL5" s="38" t="s">
        <v>15</v>
      </c>
      <c r="AM5" s="38"/>
      <c r="AN5" s="38" t="s">
        <v>1</v>
      </c>
      <c r="AO5" s="38"/>
      <c r="AP5" s="39" t="s">
        <v>0</v>
      </c>
      <c r="AQ5" s="38" t="s">
        <v>15</v>
      </c>
      <c r="AR5" s="38"/>
      <c r="AS5" s="43" t="s">
        <v>1</v>
      </c>
      <c r="AT5" s="44"/>
      <c r="AU5" s="39" t="s">
        <v>0</v>
      </c>
      <c r="AV5" s="38" t="s">
        <v>15</v>
      </c>
      <c r="AW5" s="38"/>
      <c r="AX5" s="38" t="s">
        <v>1</v>
      </c>
      <c r="AY5" s="38"/>
    </row>
    <row r="6" spans="1:51" s="2" customFormat="1" ht="26.45" customHeight="1">
      <c r="A6" s="42"/>
      <c r="B6" s="39"/>
      <c r="C6" s="6" t="s">
        <v>8</v>
      </c>
      <c r="D6" s="6" t="s">
        <v>7</v>
      </c>
      <c r="E6" s="6" t="s">
        <v>8</v>
      </c>
      <c r="F6" s="6" t="s">
        <v>7</v>
      </c>
      <c r="G6" s="39"/>
      <c r="H6" s="6" t="s">
        <v>8</v>
      </c>
      <c r="I6" s="6" t="s">
        <v>7</v>
      </c>
      <c r="J6" s="6" t="s">
        <v>8</v>
      </c>
      <c r="K6" s="6" t="s">
        <v>7</v>
      </c>
      <c r="L6" s="39"/>
      <c r="M6" s="22" t="s">
        <v>8</v>
      </c>
      <c r="N6" s="23" t="s">
        <v>7</v>
      </c>
      <c r="O6" s="22" t="s">
        <v>8</v>
      </c>
      <c r="P6" s="22" t="s">
        <v>7</v>
      </c>
      <c r="Q6" s="39"/>
      <c r="R6" s="6" t="s">
        <v>8</v>
      </c>
      <c r="S6" s="6" t="s">
        <v>7</v>
      </c>
      <c r="T6" s="6" t="s">
        <v>8</v>
      </c>
      <c r="U6" s="6" t="s">
        <v>7</v>
      </c>
      <c r="V6" s="39"/>
      <c r="W6" s="6" t="s">
        <v>8</v>
      </c>
      <c r="X6" s="6" t="s">
        <v>7</v>
      </c>
      <c r="Y6" s="6" t="s">
        <v>8</v>
      </c>
      <c r="Z6" s="6" t="s">
        <v>7</v>
      </c>
      <c r="AA6" s="39"/>
      <c r="AB6" s="6" t="s">
        <v>8</v>
      </c>
      <c r="AC6" s="6" t="s">
        <v>7</v>
      </c>
      <c r="AD6" s="6" t="s">
        <v>8</v>
      </c>
      <c r="AE6" s="6" t="s">
        <v>7</v>
      </c>
      <c r="AF6" s="39"/>
      <c r="AG6" s="6" t="s">
        <v>8</v>
      </c>
      <c r="AH6" s="6" t="s">
        <v>7</v>
      </c>
      <c r="AI6" s="6" t="s">
        <v>8</v>
      </c>
      <c r="AJ6" s="6" t="s">
        <v>7</v>
      </c>
      <c r="AK6" s="39"/>
      <c r="AL6" s="6" t="s">
        <v>8</v>
      </c>
      <c r="AM6" s="6" t="s">
        <v>7</v>
      </c>
      <c r="AN6" s="6" t="s">
        <v>8</v>
      </c>
      <c r="AO6" s="6" t="s">
        <v>7</v>
      </c>
      <c r="AP6" s="39"/>
      <c r="AQ6" s="6" t="s">
        <v>8</v>
      </c>
      <c r="AR6" s="6" t="s">
        <v>7</v>
      </c>
      <c r="AS6" s="6" t="s">
        <v>8</v>
      </c>
      <c r="AT6" s="6" t="s">
        <v>7</v>
      </c>
      <c r="AU6" s="39"/>
      <c r="AV6" s="6" t="s">
        <v>8</v>
      </c>
      <c r="AW6" s="6" t="s">
        <v>7</v>
      </c>
      <c r="AX6" s="6" t="s">
        <v>8</v>
      </c>
      <c r="AY6" s="6" t="s">
        <v>7</v>
      </c>
    </row>
    <row r="7" spans="1:51" s="10" customFormat="1" ht="26.45" customHeight="1">
      <c r="A7" s="7" t="s">
        <v>2</v>
      </c>
      <c r="B7" s="26">
        <f>SUM(B8:B13)</f>
        <v>210880000</v>
      </c>
      <c r="C7" s="8">
        <f>SUM(C8:C13)</f>
        <v>26939233.109999999</v>
      </c>
      <c r="D7" s="9">
        <f>C7*100/B7</f>
        <v>12.774674274468893</v>
      </c>
      <c r="E7" s="8">
        <f>SUM(E8:E13)</f>
        <v>3559142.1000000052</v>
      </c>
      <c r="F7" s="9">
        <f>E7*100/C7</f>
        <v>13.211742462998441</v>
      </c>
      <c r="G7" s="26">
        <f>SUM(G8:G13)</f>
        <v>12131956.15</v>
      </c>
      <c r="H7" s="8">
        <f>SUM(H8:H13)</f>
        <v>1659498.3</v>
      </c>
      <c r="I7" s="9">
        <f t="shared" ref="I7:I27" si="0">H7*100/G7</f>
        <v>13.678736384156812</v>
      </c>
      <c r="J7" s="8">
        <f>SUM(J8:J13)</f>
        <v>873069.84</v>
      </c>
      <c r="K7" s="9">
        <f>J7*100/H7</f>
        <v>52.610469079721263</v>
      </c>
      <c r="L7" s="26">
        <f>SUM(L8:L13)</f>
        <v>13644536.380000001</v>
      </c>
      <c r="M7" s="8">
        <f>SUM(M8:M13)</f>
        <v>0</v>
      </c>
      <c r="N7" s="20">
        <f t="shared" ref="N7:N27" si="1">M7*100/L7</f>
        <v>0</v>
      </c>
      <c r="O7" s="8">
        <f>SUM(O8:O13)</f>
        <v>0</v>
      </c>
      <c r="P7" s="20" t="e">
        <f>O7*100/M7</f>
        <v>#DIV/0!</v>
      </c>
      <c r="Q7" s="26">
        <f>SUM(Q8:Q13)</f>
        <v>16888942.399999999</v>
      </c>
      <c r="R7" s="8">
        <f>SUM(R8:R13)</f>
        <v>3529843.82</v>
      </c>
      <c r="S7" s="20">
        <f t="shared" ref="S7:S27" si="2">R7*100/Q7</f>
        <v>20.900324818444524</v>
      </c>
      <c r="T7" s="8">
        <f>SUM(T8:T13)</f>
        <v>15240</v>
      </c>
      <c r="U7" s="20">
        <f>T7*100/R7</f>
        <v>0.43174714738512143</v>
      </c>
      <c r="V7" s="26">
        <f>SUM(V8:V13)</f>
        <v>24132258.030000001</v>
      </c>
      <c r="W7" s="8">
        <f>SUM(W8:W13)</f>
        <v>3825147.3699999996</v>
      </c>
      <c r="X7" s="9">
        <f t="shared" ref="X7:X27" si="3">W7*100/V7</f>
        <v>15.850764421815686</v>
      </c>
      <c r="Y7" s="8">
        <f>SUM(Y8:Y13)</f>
        <v>0</v>
      </c>
      <c r="Z7" s="9">
        <f>Y7*100/W7</f>
        <v>0</v>
      </c>
      <c r="AA7" s="26">
        <f>SUM(AA8:AA13)</f>
        <v>93635138.219999999</v>
      </c>
      <c r="AB7" s="8">
        <f>SUM(AB8:AB13)</f>
        <v>0</v>
      </c>
      <c r="AC7" s="20">
        <f t="shared" ref="AC7:AC27" si="4">AB7*100/AA7</f>
        <v>0</v>
      </c>
      <c r="AD7" s="8">
        <f>SUM(AD8:AD13)</f>
        <v>0</v>
      </c>
      <c r="AE7" s="20" t="e">
        <f>AD7*100/AB7</f>
        <v>#DIV/0!</v>
      </c>
      <c r="AF7" s="31">
        <f>SUM(AF8:AF13)</f>
        <v>15073628.57</v>
      </c>
      <c r="AG7" s="8">
        <f>SUM(AG8:AG13)</f>
        <v>1231430.78</v>
      </c>
      <c r="AH7" s="9">
        <f t="shared" ref="AH7:AH27" si="5">AG7*100/AF7</f>
        <v>8.1694382628667892</v>
      </c>
      <c r="AI7" s="8">
        <f>SUM(AI8:AI13)</f>
        <v>0</v>
      </c>
      <c r="AJ7" s="9">
        <f t="shared" ref="AJ7:AJ27" si="6">AI7*100/AG7</f>
        <v>0</v>
      </c>
      <c r="AK7" s="26">
        <f>SUM(AK8:AK13)</f>
        <v>8512618.3300000001</v>
      </c>
      <c r="AL7" s="8">
        <f>SUM(AL8:AL13)</f>
        <v>396038.40000000002</v>
      </c>
      <c r="AM7" s="20">
        <f t="shared" ref="AM7:AM27" si="7">AL7*100/AK7</f>
        <v>4.6523688088339323</v>
      </c>
      <c r="AN7" s="8">
        <f>SUM(AN8:AN13)</f>
        <v>0</v>
      </c>
      <c r="AO7" s="20">
        <f>AN7*100/AL7</f>
        <v>0</v>
      </c>
      <c r="AP7" s="26">
        <f>SUM(AP8:AP13)</f>
        <v>6984004.5800000001</v>
      </c>
      <c r="AQ7" s="8">
        <f>SUM(AQ8:AQ13)</f>
        <v>886623.89999999991</v>
      </c>
      <c r="AR7" s="9">
        <f t="shared" ref="AR7:AR27" si="8">AQ7*100/AP7</f>
        <v>12.695064698826412</v>
      </c>
      <c r="AS7" s="8">
        <f>SUM(AS8:AS13)</f>
        <v>8220</v>
      </c>
      <c r="AT7" s="9">
        <f>AS7*100/AQ7</f>
        <v>0.92711238666135676</v>
      </c>
      <c r="AU7" s="26">
        <f t="shared" ref="AU7:AU13" si="9">B7+G7+L7+Q7+V7+AA7+AF7+AK7+AP7</f>
        <v>401883082.66000003</v>
      </c>
      <c r="AV7" s="8">
        <f>SUM(AV8:AV13)</f>
        <v>38467815.68</v>
      </c>
      <c r="AW7" s="20">
        <f>AV7*100/AU7</f>
        <v>9.5718922591584761</v>
      </c>
      <c r="AX7" s="8">
        <f>SUM(AX8:AX13)</f>
        <v>4455671.9400000051</v>
      </c>
      <c r="AY7" s="20">
        <f>AX7*100/AV7</f>
        <v>11.582856632841194</v>
      </c>
    </row>
    <row r="8" spans="1:51" s="12" customFormat="1" ht="26.45" customHeight="1">
      <c r="A8" s="11" t="s">
        <v>9</v>
      </c>
      <c r="B8" s="27">
        <v>122000000</v>
      </c>
      <c r="C8" s="13">
        <v>16249709.449999999</v>
      </c>
      <c r="D8" s="13">
        <f>C8*100/B8</f>
        <v>13.319433975409837</v>
      </c>
      <c r="E8" s="13">
        <v>1314187.1000000015</v>
      </c>
      <c r="F8" s="13">
        <f>E8*100/C8</f>
        <v>8.0874498343722792</v>
      </c>
      <c r="G8" s="29">
        <v>7874341.8499999996</v>
      </c>
      <c r="H8" s="13">
        <v>1550927.5</v>
      </c>
      <c r="I8" s="13">
        <f t="shared" si="0"/>
        <v>19.695963542654681</v>
      </c>
      <c r="J8" s="13">
        <v>466588</v>
      </c>
      <c r="K8" s="13">
        <f t="shared" ref="K8:K27" si="10">J8*100/H8</f>
        <v>30.084449466528898</v>
      </c>
      <c r="L8" s="30">
        <v>7854630.8600000003</v>
      </c>
      <c r="M8" s="13">
        <v>0</v>
      </c>
      <c r="N8" s="13">
        <f t="shared" si="1"/>
        <v>0</v>
      </c>
      <c r="O8" s="13">
        <v>0</v>
      </c>
      <c r="P8" s="13" t="e">
        <f t="shared" ref="P8:P27" si="11">O8*100/M8</f>
        <v>#DIV/0!</v>
      </c>
      <c r="Q8" s="29">
        <v>8802805.5999999996</v>
      </c>
      <c r="R8" s="13">
        <v>1522257.75</v>
      </c>
      <c r="S8" s="13">
        <f t="shared" si="2"/>
        <v>17.292870241278532</v>
      </c>
      <c r="T8" s="13">
        <v>12840</v>
      </c>
      <c r="U8" s="13">
        <f t="shared" ref="U8:U27" si="12">T8*100/R8</f>
        <v>0.84348396321188046</v>
      </c>
      <c r="V8" s="30">
        <v>13416799.15</v>
      </c>
      <c r="W8" s="13">
        <v>2193391.2599999998</v>
      </c>
      <c r="X8" s="13">
        <f t="shared" si="3"/>
        <v>16.348096408672852</v>
      </c>
      <c r="Y8" s="13">
        <v>0</v>
      </c>
      <c r="Z8" s="13">
        <f t="shared" ref="Z8:Z27" si="13">Y8*100/W8</f>
        <v>0</v>
      </c>
      <c r="AA8" s="27">
        <v>55023088.270000003</v>
      </c>
      <c r="AB8" s="13">
        <v>0</v>
      </c>
      <c r="AC8" s="13">
        <f t="shared" si="4"/>
        <v>0</v>
      </c>
      <c r="AD8" s="13">
        <v>0</v>
      </c>
      <c r="AE8" s="13" t="e">
        <f t="shared" ref="AE8:AE27" si="14">AD8*100/AB8</f>
        <v>#DIV/0!</v>
      </c>
      <c r="AF8" s="30">
        <v>10599540</v>
      </c>
      <c r="AG8" s="13">
        <v>735463.3</v>
      </c>
      <c r="AH8" s="13">
        <f t="shared" si="5"/>
        <v>6.9386341294056155</v>
      </c>
      <c r="AI8" s="13">
        <v>0</v>
      </c>
      <c r="AJ8" s="13">
        <f t="shared" si="6"/>
        <v>0</v>
      </c>
      <c r="AK8" s="29">
        <v>4713483.5199999996</v>
      </c>
      <c r="AL8" s="13">
        <v>31790</v>
      </c>
      <c r="AM8" s="13">
        <f t="shared" si="7"/>
        <v>0.67444809905689462</v>
      </c>
      <c r="AN8" s="13">
        <v>0</v>
      </c>
      <c r="AO8" s="13">
        <f t="shared" ref="AO8:AO27" si="15">AN8*100/AL8</f>
        <v>0</v>
      </c>
      <c r="AP8" s="29">
        <v>3349380.88</v>
      </c>
      <c r="AQ8" s="13">
        <v>156747.22</v>
      </c>
      <c r="AR8" s="13">
        <f t="shared" si="8"/>
        <v>4.6798863914216886</v>
      </c>
      <c r="AS8" s="13">
        <v>0</v>
      </c>
      <c r="AT8" s="13">
        <f>AS8*100/AQ8</f>
        <v>0</v>
      </c>
      <c r="AU8" s="34">
        <f t="shared" si="9"/>
        <v>233634070.13000003</v>
      </c>
      <c r="AV8" s="13">
        <f t="shared" ref="AV8:AV13" si="16">C8+H8+M8+R8+W8+AB8+AG8+AL8+AQ8</f>
        <v>22440286.48</v>
      </c>
      <c r="AW8" s="13">
        <f t="shared" ref="AW8:AW27" si="17">AV8*100/AU8</f>
        <v>9.6048861655809219</v>
      </c>
      <c r="AX8" s="13">
        <f t="shared" ref="AX8:AX13" si="18">E8+J8+O8+T8+Y8+AD8+AI8+AN8+AS8</f>
        <v>1793615.1000000015</v>
      </c>
      <c r="AY8" s="13">
        <f t="shared" ref="AY8:AY27" si="19">AX8*100/AV8</f>
        <v>7.9928351253383889</v>
      </c>
    </row>
    <row r="9" spans="1:51" s="12" customFormat="1" ht="26.45" customHeight="1">
      <c r="A9" s="11" t="s">
        <v>10</v>
      </c>
      <c r="B9" s="27">
        <v>8000000</v>
      </c>
      <c r="C9" s="13">
        <v>335177.77</v>
      </c>
      <c r="D9" s="13">
        <f t="shared" ref="D9:D26" si="20">C9*100/B9</f>
        <v>4.1897221250000003</v>
      </c>
      <c r="E9" s="13">
        <v>0</v>
      </c>
      <c r="F9" s="13">
        <f t="shared" ref="F9:F26" si="21">E9*100/C9</f>
        <v>0</v>
      </c>
      <c r="G9" s="29">
        <v>131833</v>
      </c>
      <c r="H9" s="13">
        <v>0</v>
      </c>
      <c r="I9" s="13">
        <f t="shared" si="0"/>
        <v>0</v>
      </c>
      <c r="J9" s="13">
        <v>0</v>
      </c>
      <c r="K9" s="13" t="e">
        <f t="shared" si="10"/>
        <v>#DIV/0!</v>
      </c>
      <c r="L9" s="30">
        <v>99460</v>
      </c>
      <c r="M9" s="13">
        <v>0</v>
      </c>
      <c r="N9" s="13">
        <f t="shared" si="1"/>
        <v>0</v>
      </c>
      <c r="O9" s="13">
        <v>0</v>
      </c>
      <c r="P9" s="13" t="e">
        <f t="shared" si="11"/>
        <v>#DIV/0!</v>
      </c>
      <c r="Q9" s="29">
        <v>33500</v>
      </c>
      <c r="R9" s="13">
        <v>2400</v>
      </c>
      <c r="S9" s="13">
        <f t="shared" si="2"/>
        <v>7.1641791044776122</v>
      </c>
      <c r="T9" s="13">
        <v>2400</v>
      </c>
      <c r="U9" s="13">
        <f t="shared" si="12"/>
        <v>100</v>
      </c>
      <c r="V9" s="30">
        <v>381416.67</v>
      </c>
      <c r="W9" s="13">
        <v>1100</v>
      </c>
      <c r="X9" s="13">
        <f t="shared" si="3"/>
        <v>0.28839851179026865</v>
      </c>
      <c r="Y9" s="13">
        <v>0</v>
      </c>
      <c r="Z9" s="13">
        <f t="shared" si="13"/>
        <v>0</v>
      </c>
      <c r="AA9" s="27">
        <v>803357</v>
      </c>
      <c r="AB9" s="13">
        <v>0</v>
      </c>
      <c r="AC9" s="13">
        <f t="shared" si="4"/>
        <v>0</v>
      </c>
      <c r="AD9" s="13">
        <v>0</v>
      </c>
      <c r="AE9" s="13" t="e">
        <f t="shared" si="14"/>
        <v>#DIV/0!</v>
      </c>
      <c r="AF9" s="30">
        <v>400000</v>
      </c>
      <c r="AG9" s="13">
        <v>0</v>
      </c>
      <c r="AH9" s="13">
        <f t="shared" si="5"/>
        <v>0</v>
      </c>
      <c r="AI9" s="13">
        <v>0</v>
      </c>
      <c r="AJ9" s="13" t="e">
        <f t="shared" si="6"/>
        <v>#DIV/0!</v>
      </c>
      <c r="AK9" s="29">
        <v>0</v>
      </c>
      <c r="AL9" s="13">
        <v>0</v>
      </c>
      <c r="AM9" s="13" t="e">
        <f t="shared" si="7"/>
        <v>#DIV/0!</v>
      </c>
      <c r="AN9" s="13">
        <v>0</v>
      </c>
      <c r="AO9" s="13" t="e">
        <f t="shared" si="15"/>
        <v>#DIV/0!</v>
      </c>
      <c r="AP9" s="29">
        <v>1337582</v>
      </c>
      <c r="AQ9" s="13">
        <v>90240.260000000009</v>
      </c>
      <c r="AR9" s="13">
        <f t="shared" si="8"/>
        <v>6.7465217085756235</v>
      </c>
      <c r="AS9" s="13">
        <v>0</v>
      </c>
      <c r="AT9" s="13">
        <f t="shared" ref="AT9:AT27" si="22">AS9*100/AQ9</f>
        <v>0</v>
      </c>
      <c r="AU9" s="34">
        <f t="shared" si="9"/>
        <v>11187148.67</v>
      </c>
      <c r="AV9" s="13">
        <f t="shared" si="16"/>
        <v>428918.03</v>
      </c>
      <c r="AW9" s="13">
        <f t="shared" si="17"/>
        <v>3.8340245817078249</v>
      </c>
      <c r="AX9" s="13">
        <f t="shared" si="18"/>
        <v>2400</v>
      </c>
      <c r="AY9" s="13">
        <f t="shared" si="19"/>
        <v>0.55954747344148714</v>
      </c>
    </row>
    <row r="10" spans="1:51" s="12" customFormat="1" ht="26.45" customHeight="1">
      <c r="A10" s="11" t="s">
        <v>11</v>
      </c>
      <c r="B10" s="27">
        <v>49000000</v>
      </c>
      <c r="C10" s="13">
        <v>7351994.8499999996</v>
      </c>
      <c r="D10" s="13">
        <f t="shared" si="20"/>
        <v>15.00407112244898</v>
      </c>
      <c r="E10" s="13">
        <v>1564305.0000000037</v>
      </c>
      <c r="F10" s="13">
        <f t="shared" si="21"/>
        <v>21.277286395270036</v>
      </c>
      <c r="G10" s="29">
        <v>2336404</v>
      </c>
      <c r="H10" s="13">
        <v>7700</v>
      </c>
      <c r="I10" s="13">
        <f t="shared" si="0"/>
        <v>0.32956629076135807</v>
      </c>
      <c r="J10" s="13">
        <v>150677.44</v>
      </c>
      <c r="K10" s="13">
        <f t="shared" si="10"/>
        <v>1956.8498701298702</v>
      </c>
      <c r="L10" s="30">
        <v>3759080.49</v>
      </c>
      <c r="M10" s="13">
        <v>0</v>
      </c>
      <c r="N10" s="13">
        <f t="shared" si="1"/>
        <v>0</v>
      </c>
      <c r="O10" s="13">
        <v>0</v>
      </c>
      <c r="P10" s="13" t="e">
        <f t="shared" si="11"/>
        <v>#DIV/0!</v>
      </c>
      <c r="Q10" s="29">
        <v>2285667.7000000002</v>
      </c>
      <c r="R10" s="13">
        <v>238358.39999999999</v>
      </c>
      <c r="S10" s="13">
        <f t="shared" si="2"/>
        <v>10.42839254367553</v>
      </c>
      <c r="T10" s="13">
        <v>0</v>
      </c>
      <c r="U10" s="13">
        <f t="shared" si="12"/>
        <v>0</v>
      </c>
      <c r="V10" s="30">
        <v>5201784.21</v>
      </c>
      <c r="W10" s="13">
        <v>932896.34000000008</v>
      </c>
      <c r="X10" s="13">
        <f t="shared" si="3"/>
        <v>17.934160709830756</v>
      </c>
      <c r="Y10" s="13">
        <v>0</v>
      </c>
      <c r="Z10" s="13">
        <f t="shared" si="13"/>
        <v>0</v>
      </c>
      <c r="AA10" s="27">
        <v>25545320.600000001</v>
      </c>
      <c r="AB10" s="13">
        <v>0</v>
      </c>
      <c r="AC10" s="13">
        <f t="shared" si="4"/>
        <v>0</v>
      </c>
      <c r="AD10" s="13">
        <v>0</v>
      </c>
      <c r="AE10" s="13" t="e">
        <f t="shared" si="14"/>
        <v>#DIV/0!</v>
      </c>
      <c r="AF10" s="30">
        <v>2300000</v>
      </c>
      <c r="AG10" s="13">
        <v>40530</v>
      </c>
      <c r="AH10" s="13">
        <f t="shared" si="5"/>
        <v>1.7621739130434784</v>
      </c>
      <c r="AI10" s="13">
        <v>0</v>
      </c>
      <c r="AJ10" s="13">
        <f t="shared" si="6"/>
        <v>0</v>
      </c>
      <c r="AK10" s="29">
        <v>1905737.9</v>
      </c>
      <c r="AL10" s="13">
        <v>252541.4</v>
      </c>
      <c r="AM10" s="13">
        <f t="shared" si="7"/>
        <v>13.251633396176883</v>
      </c>
      <c r="AN10" s="13">
        <v>0</v>
      </c>
      <c r="AO10" s="13">
        <f t="shared" si="15"/>
        <v>0</v>
      </c>
      <c r="AP10" s="29">
        <v>449770</v>
      </c>
      <c r="AQ10" s="13">
        <v>25360</v>
      </c>
      <c r="AR10" s="13">
        <f t="shared" si="8"/>
        <v>5.6384374235720482</v>
      </c>
      <c r="AS10" s="13">
        <v>8220</v>
      </c>
      <c r="AT10" s="13">
        <f t="shared" si="22"/>
        <v>32.413249211356465</v>
      </c>
      <c r="AU10" s="34">
        <f t="shared" si="9"/>
        <v>92783764.900000006</v>
      </c>
      <c r="AV10" s="13">
        <f t="shared" si="16"/>
        <v>8849380.9900000002</v>
      </c>
      <c r="AW10" s="13">
        <f t="shared" si="17"/>
        <v>9.5376394777013402</v>
      </c>
      <c r="AX10" s="13">
        <f t="shared" si="18"/>
        <v>1723202.4400000037</v>
      </c>
      <c r="AY10" s="13">
        <f t="shared" si="19"/>
        <v>19.472576013477791</v>
      </c>
    </row>
    <row r="11" spans="1:51" s="12" customFormat="1" ht="26.45" customHeight="1">
      <c r="A11" s="14" t="s">
        <v>12</v>
      </c>
      <c r="B11" s="27">
        <v>30000000</v>
      </c>
      <c r="C11" s="13">
        <v>2969851.04</v>
      </c>
      <c r="D11" s="13">
        <f t="shared" si="20"/>
        <v>9.8995034666666673</v>
      </c>
      <c r="E11" s="13">
        <v>680650</v>
      </c>
      <c r="F11" s="13">
        <f t="shared" si="21"/>
        <v>22.918657900094544</v>
      </c>
      <c r="G11" s="29">
        <v>1406624</v>
      </c>
      <c r="H11" s="13">
        <v>59076.599999999991</v>
      </c>
      <c r="I11" s="13">
        <f t="shared" si="0"/>
        <v>4.1998856837363778</v>
      </c>
      <c r="J11" s="13">
        <v>190188.4</v>
      </c>
      <c r="K11" s="13">
        <f t="shared" si="10"/>
        <v>321.93525016673271</v>
      </c>
      <c r="L11" s="30">
        <v>1389432</v>
      </c>
      <c r="M11" s="13">
        <v>0</v>
      </c>
      <c r="N11" s="13">
        <f t="shared" si="1"/>
        <v>0</v>
      </c>
      <c r="O11" s="13">
        <v>0</v>
      </c>
      <c r="P11" s="13" t="e">
        <f t="shared" si="11"/>
        <v>#DIV/0!</v>
      </c>
      <c r="Q11" s="29">
        <v>5090601.2</v>
      </c>
      <c r="R11" s="13">
        <v>1766827.67</v>
      </c>
      <c r="S11" s="13">
        <f t="shared" si="2"/>
        <v>34.707642586498423</v>
      </c>
      <c r="T11" s="13">
        <v>0</v>
      </c>
      <c r="U11" s="13">
        <f t="shared" si="12"/>
        <v>0</v>
      </c>
      <c r="V11" s="30">
        <v>4500000</v>
      </c>
      <c r="W11" s="13">
        <v>616112.6</v>
      </c>
      <c r="X11" s="13">
        <f t="shared" si="3"/>
        <v>13.691391111111111</v>
      </c>
      <c r="Y11" s="13">
        <v>0</v>
      </c>
      <c r="Z11" s="13">
        <f t="shared" si="13"/>
        <v>0</v>
      </c>
      <c r="AA11" s="27">
        <v>11503412.35</v>
      </c>
      <c r="AB11" s="13">
        <v>0</v>
      </c>
      <c r="AC11" s="13">
        <f t="shared" si="4"/>
        <v>0</v>
      </c>
      <c r="AD11" s="13">
        <v>0</v>
      </c>
      <c r="AE11" s="13" t="e">
        <f t="shared" si="14"/>
        <v>#DIV/0!</v>
      </c>
      <c r="AF11" s="30">
        <v>1263200</v>
      </c>
      <c r="AG11" s="13">
        <v>455437.48</v>
      </c>
      <c r="AH11" s="13">
        <f t="shared" si="5"/>
        <v>36.054265357821407</v>
      </c>
      <c r="AI11" s="13">
        <v>0</v>
      </c>
      <c r="AJ11" s="13">
        <f t="shared" si="6"/>
        <v>0</v>
      </c>
      <c r="AK11" s="29">
        <v>1485949.8</v>
      </c>
      <c r="AL11" s="13">
        <v>97637</v>
      </c>
      <c r="AM11" s="13">
        <f t="shared" si="7"/>
        <v>6.5706795747743296</v>
      </c>
      <c r="AN11" s="13">
        <v>0</v>
      </c>
      <c r="AO11" s="13">
        <f t="shared" si="15"/>
        <v>0</v>
      </c>
      <c r="AP11" s="29">
        <v>1491498.7</v>
      </c>
      <c r="AQ11" s="13">
        <v>580881.41999999993</v>
      </c>
      <c r="AR11" s="13">
        <f t="shared" si="8"/>
        <v>38.946156640967907</v>
      </c>
      <c r="AS11" s="13">
        <v>0</v>
      </c>
      <c r="AT11" s="13">
        <f t="shared" si="22"/>
        <v>0</v>
      </c>
      <c r="AU11" s="34">
        <f t="shared" si="9"/>
        <v>58130718.050000004</v>
      </c>
      <c r="AV11" s="13">
        <f t="shared" si="16"/>
        <v>6545823.8100000005</v>
      </c>
      <c r="AW11" s="13">
        <f t="shared" si="17"/>
        <v>11.260524606576745</v>
      </c>
      <c r="AX11" s="13">
        <f t="shared" si="18"/>
        <v>870838.4</v>
      </c>
      <c r="AY11" s="13">
        <f t="shared" si="19"/>
        <v>13.303725020365311</v>
      </c>
    </row>
    <row r="12" spans="1:51" s="12" customFormat="1" ht="26.45" customHeight="1">
      <c r="A12" s="11" t="s">
        <v>13</v>
      </c>
      <c r="B12" s="27">
        <v>1830000</v>
      </c>
      <c r="C12" s="13">
        <v>0</v>
      </c>
      <c r="D12" s="13">
        <f t="shared" si="20"/>
        <v>0</v>
      </c>
      <c r="E12" s="13">
        <v>0</v>
      </c>
      <c r="F12" s="13" t="e">
        <f t="shared" si="21"/>
        <v>#DIV/0!</v>
      </c>
      <c r="G12" s="29">
        <v>10075</v>
      </c>
      <c r="H12" s="13">
        <v>0</v>
      </c>
      <c r="I12" s="13">
        <f t="shared" si="0"/>
        <v>0</v>
      </c>
      <c r="J12" s="13">
        <v>0</v>
      </c>
      <c r="K12" s="13" t="e">
        <f t="shared" si="10"/>
        <v>#DIV/0!</v>
      </c>
      <c r="L12" s="30">
        <v>541933.03</v>
      </c>
      <c r="M12" s="13">
        <v>0</v>
      </c>
      <c r="N12" s="13">
        <f t="shared" si="1"/>
        <v>0</v>
      </c>
      <c r="O12" s="13">
        <v>0</v>
      </c>
      <c r="P12" s="13" t="e">
        <f t="shared" si="11"/>
        <v>#DIV/0!</v>
      </c>
      <c r="Q12" s="29">
        <v>668367.9</v>
      </c>
      <c r="R12" s="13">
        <v>0</v>
      </c>
      <c r="S12" s="13">
        <f t="shared" si="2"/>
        <v>0</v>
      </c>
      <c r="T12" s="13">
        <v>0</v>
      </c>
      <c r="U12" s="13" t="e">
        <f t="shared" si="12"/>
        <v>#DIV/0!</v>
      </c>
      <c r="V12" s="30">
        <v>0</v>
      </c>
      <c r="W12" s="13">
        <v>0</v>
      </c>
      <c r="X12" s="13" t="e">
        <f t="shared" si="3"/>
        <v>#DIV/0!</v>
      </c>
      <c r="Y12" s="13">
        <v>0</v>
      </c>
      <c r="Z12" s="13" t="e">
        <f>Y12*100/W12</f>
        <v>#DIV/0!</v>
      </c>
      <c r="AA12" s="27">
        <v>0</v>
      </c>
      <c r="AB12" s="13">
        <v>0</v>
      </c>
      <c r="AC12" s="13" t="e">
        <f t="shared" si="4"/>
        <v>#DIV/0!</v>
      </c>
      <c r="AD12" s="13">
        <v>0</v>
      </c>
      <c r="AE12" s="13" t="e">
        <f t="shared" si="14"/>
        <v>#DIV/0!</v>
      </c>
      <c r="AF12" s="30">
        <v>495888.57</v>
      </c>
      <c r="AG12" s="13">
        <v>0</v>
      </c>
      <c r="AH12" s="13">
        <f t="shared" si="5"/>
        <v>0</v>
      </c>
      <c r="AI12" s="13">
        <v>0</v>
      </c>
      <c r="AJ12" s="13" t="e">
        <f t="shared" si="6"/>
        <v>#DIV/0!</v>
      </c>
      <c r="AK12" s="29">
        <v>0</v>
      </c>
      <c r="AL12" s="13">
        <v>0</v>
      </c>
      <c r="AM12" s="13" t="e">
        <f t="shared" si="7"/>
        <v>#DIV/0!</v>
      </c>
      <c r="AN12" s="13">
        <v>0</v>
      </c>
      <c r="AO12" s="13" t="e">
        <f t="shared" si="15"/>
        <v>#DIV/0!</v>
      </c>
      <c r="AP12" s="29">
        <v>0</v>
      </c>
      <c r="AQ12" s="13">
        <v>0</v>
      </c>
      <c r="AR12" s="13" t="e">
        <f t="shared" si="8"/>
        <v>#DIV/0!</v>
      </c>
      <c r="AS12" s="13">
        <v>0</v>
      </c>
      <c r="AT12" s="13" t="e">
        <f t="shared" si="22"/>
        <v>#DIV/0!</v>
      </c>
      <c r="AU12" s="34">
        <f t="shared" si="9"/>
        <v>3546264.5</v>
      </c>
      <c r="AV12" s="13">
        <f t="shared" si="16"/>
        <v>0</v>
      </c>
      <c r="AW12" s="13">
        <f t="shared" si="17"/>
        <v>0</v>
      </c>
      <c r="AX12" s="13">
        <f t="shared" si="18"/>
        <v>0</v>
      </c>
      <c r="AY12" s="13" t="e">
        <f t="shared" si="19"/>
        <v>#DIV/0!</v>
      </c>
    </row>
    <row r="13" spans="1:51" s="12" customFormat="1" ht="26.45" customHeight="1">
      <c r="A13" s="11" t="s">
        <v>14</v>
      </c>
      <c r="B13" s="27">
        <v>50000</v>
      </c>
      <c r="C13" s="13">
        <v>32500</v>
      </c>
      <c r="D13" s="13">
        <f t="shared" si="20"/>
        <v>65</v>
      </c>
      <c r="E13" s="13">
        <v>0</v>
      </c>
      <c r="F13" s="13">
        <f t="shared" si="21"/>
        <v>0</v>
      </c>
      <c r="G13" s="29">
        <v>372678.3</v>
      </c>
      <c r="H13" s="13">
        <v>41794.199999999997</v>
      </c>
      <c r="I13" s="13">
        <f t="shared" si="0"/>
        <v>11.21455153144146</v>
      </c>
      <c r="J13" s="13">
        <v>65616</v>
      </c>
      <c r="K13" s="13">
        <f t="shared" si="10"/>
        <v>156.99786094721279</v>
      </c>
      <c r="L13" s="30">
        <v>0</v>
      </c>
      <c r="M13" s="13">
        <v>0</v>
      </c>
      <c r="N13" s="13" t="e">
        <f t="shared" si="1"/>
        <v>#DIV/0!</v>
      </c>
      <c r="O13" s="13">
        <v>0</v>
      </c>
      <c r="P13" s="13" t="e">
        <f t="shared" si="11"/>
        <v>#DIV/0!</v>
      </c>
      <c r="Q13" s="29">
        <v>8000</v>
      </c>
      <c r="R13" s="13">
        <v>0</v>
      </c>
      <c r="S13" s="13">
        <f t="shared" si="2"/>
        <v>0</v>
      </c>
      <c r="T13" s="13">
        <v>0</v>
      </c>
      <c r="U13" s="13" t="e">
        <f t="shared" si="12"/>
        <v>#DIV/0!</v>
      </c>
      <c r="V13" s="30">
        <v>632258</v>
      </c>
      <c r="W13" s="13">
        <v>81647.17</v>
      </c>
      <c r="X13" s="13">
        <f t="shared" si="3"/>
        <v>12.913584327916768</v>
      </c>
      <c r="Y13" s="13">
        <v>0</v>
      </c>
      <c r="Z13" s="13">
        <f t="shared" si="13"/>
        <v>0</v>
      </c>
      <c r="AA13" s="27">
        <v>759960</v>
      </c>
      <c r="AB13" s="13">
        <v>0</v>
      </c>
      <c r="AC13" s="13">
        <f t="shared" si="4"/>
        <v>0</v>
      </c>
      <c r="AD13" s="13">
        <v>0</v>
      </c>
      <c r="AE13" s="13" t="e">
        <f t="shared" si="14"/>
        <v>#DIV/0!</v>
      </c>
      <c r="AF13" s="30">
        <v>15000</v>
      </c>
      <c r="AG13" s="13">
        <v>0</v>
      </c>
      <c r="AH13" s="13">
        <f t="shared" si="5"/>
        <v>0</v>
      </c>
      <c r="AI13" s="13">
        <v>0</v>
      </c>
      <c r="AJ13" s="13" t="e">
        <f t="shared" si="6"/>
        <v>#DIV/0!</v>
      </c>
      <c r="AK13" s="29">
        <v>407447.11</v>
      </c>
      <c r="AL13" s="13">
        <v>14070</v>
      </c>
      <c r="AM13" s="13">
        <f t="shared" si="7"/>
        <v>3.4532089330563664</v>
      </c>
      <c r="AN13" s="13">
        <v>0</v>
      </c>
      <c r="AO13" s="13">
        <f t="shared" si="15"/>
        <v>0</v>
      </c>
      <c r="AP13" s="29">
        <v>355773</v>
      </c>
      <c r="AQ13" s="13">
        <v>33395</v>
      </c>
      <c r="AR13" s="13">
        <f t="shared" si="8"/>
        <v>9.386603255446591</v>
      </c>
      <c r="AS13" s="13">
        <v>0</v>
      </c>
      <c r="AT13" s="13">
        <f t="shared" si="22"/>
        <v>0</v>
      </c>
      <c r="AU13" s="34">
        <f t="shared" si="9"/>
        <v>2601116.41</v>
      </c>
      <c r="AV13" s="13">
        <f t="shared" si="16"/>
        <v>203406.37</v>
      </c>
      <c r="AW13" s="13">
        <f t="shared" si="17"/>
        <v>7.8199641207138431</v>
      </c>
      <c r="AX13" s="13">
        <f t="shared" si="18"/>
        <v>65616</v>
      </c>
      <c r="AY13" s="13">
        <f t="shared" si="19"/>
        <v>32.258576759420073</v>
      </c>
    </row>
    <row r="14" spans="1:51" s="10" customFormat="1" ht="26.45" customHeight="1">
      <c r="A14" s="15" t="s">
        <v>3</v>
      </c>
      <c r="B14" s="28">
        <f>SUM(B15:B26)</f>
        <v>25180000</v>
      </c>
      <c r="C14" s="20">
        <f>SUM(C15:C26)</f>
        <v>3191750.75</v>
      </c>
      <c r="D14" s="20">
        <f t="shared" si="20"/>
        <v>12.67573768864178</v>
      </c>
      <c r="E14" s="20">
        <f>SUM(E15:E26)</f>
        <v>1265745.25</v>
      </c>
      <c r="F14" s="20">
        <f>E14*100/C14</f>
        <v>39.656769877785727</v>
      </c>
      <c r="G14" s="28">
        <f>SUM(G15:G26)</f>
        <v>2439628</v>
      </c>
      <c r="H14" s="20">
        <f>SUM(H15:H26)</f>
        <v>219343</v>
      </c>
      <c r="I14" s="20">
        <f t="shared" si="0"/>
        <v>8.9908379474247706</v>
      </c>
      <c r="J14" s="20">
        <f>SUM(J15:J26)</f>
        <v>254379.65</v>
      </c>
      <c r="K14" s="20">
        <f t="shared" si="10"/>
        <v>115.97345253780608</v>
      </c>
      <c r="L14" s="28">
        <f>SUM(L15:L26)</f>
        <v>4401307.5</v>
      </c>
      <c r="M14" s="20">
        <f>SUM(M15:M26)</f>
        <v>0</v>
      </c>
      <c r="N14" s="20">
        <f t="shared" si="1"/>
        <v>0</v>
      </c>
      <c r="O14" s="20">
        <f>SUM(O15:O26)</f>
        <v>0</v>
      </c>
      <c r="P14" s="20" t="e">
        <f t="shared" si="11"/>
        <v>#DIV/0!</v>
      </c>
      <c r="Q14" s="28">
        <f>SUM(Q15:Q26)</f>
        <v>3849660.9</v>
      </c>
      <c r="R14" s="20">
        <f>SUM(R15:R26)</f>
        <v>654297.65</v>
      </c>
      <c r="S14" s="20">
        <f t="shared" si="2"/>
        <v>16.996241149447734</v>
      </c>
      <c r="T14" s="20">
        <f>SUM(T15:T26)</f>
        <v>150358</v>
      </c>
      <c r="U14" s="20">
        <f t="shared" si="12"/>
        <v>22.980061138841016</v>
      </c>
      <c r="V14" s="28">
        <f>SUM(V15:V26)</f>
        <v>6793616.3399999999</v>
      </c>
      <c r="W14" s="20">
        <f>SUM(W15:W26)</f>
        <v>603831.91999999993</v>
      </c>
      <c r="X14" s="20">
        <f t="shared" si="3"/>
        <v>8.8882252070183867</v>
      </c>
      <c r="Y14" s="20">
        <f>SUM(Y15:Y26)</f>
        <v>197186.4</v>
      </c>
      <c r="Z14" s="20">
        <f t="shared" si="13"/>
        <v>32.655842374149422</v>
      </c>
      <c r="AA14" s="28">
        <f>SUM(AA15:AA26)</f>
        <v>14008085</v>
      </c>
      <c r="AB14" s="20">
        <f>SUM(AB15:AB26)</f>
        <v>0</v>
      </c>
      <c r="AC14" s="20">
        <f t="shared" si="4"/>
        <v>0</v>
      </c>
      <c r="AD14" s="20">
        <f>SUM(AD15:AD26)</f>
        <v>0</v>
      </c>
      <c r="AE14" s="20" t="e">
        <f t="shared" si="14"/>
        <v>#DIV/0!</v>
      </c>
      <c r="AF14" s="32">
        <f>SUM(AF15:AF26)</f>
        <v>1900000</v>
      </c>
      <c r="AG14" s="20">
        <f>SUM(AG15:AG26)</f>
        <v>214637.8</v>
      </c>
      <c r="AH14" s="20">
        <f t="shared" si="5"/>
        <v>11.296726315789474</v>
      </c>
      <c r="AI14" s="20">
        <f>SUM(AI15:AI26)</f>
        <v>16370</v>
      </c>
      <c r="AJ14" s="20">
        <f t="shared" si="6"/>
        <v>7.626801989211593</v>
      </c>
      <c r="AK14" s="33">
        <f>SUM(AK15:AK26)</f>
        <v>2418146.9300000002</v>
      </c>
      <c r="AL14" s="20">
        <f>SUM(AL15:AL26)</f>
        <v>230796.79999999999</v>
      </c>
      <c r="AM14" s="20">
        <f t="shared" si="7"/>
        <v>9.5443662722347469</v>
      </c>
      <c r="AN14" s="20">
        <f>SUM(AN15:AN26)</f>
        <v>55783</v>
      </c>
      <c r="AO14" s="20">
        <f t="shared" si="15"/>
        <v>24.169745854361935</v>
      </c>
      <c r="AP14" s="28">
        <f>SUM(AP15:AP26)</f>
        <v>2215449</v>
      </c>
      <c r="AQ14" s="20">
        <f>SUM(AQ15:AQ26)</f>
        <v>324318</v>
      </c>
      <c r="AR14" s="20">
        <f t="shared" si="8"/>
        <v>14.63892872280066</v>
      </c>
      <c r="AS14" s="20">
        <f>SUM(AS15:AS26)</f>
        <v>49540</v>
      </c>
      <c r="AT14" s="20">
        <f t="shared" si="22"/>
        <v>15.275131198391701</v>
      </c>
      <c r="AU14" s="28">
        <f>SUM(AU15:AU26)</f>
        <v>63205893.670000002</v>
      </c>
      <c r="AV14" s="20">
        <f>SUM(AV15:AV26)</f>
        <v>5438975.9199999999</v>
      </c>
      <c r="AW14" s="20">
        <f t="shared" si="17"/>
        <v>8.6051720879022255</v>
      </c>
      <c r="AX14" s="20">
        <f>SUM(AX15:AX26)</f>
        <v>1989362.3</v>
      </c>
      <c r="AY14" s="20">
        <f t="shared" si="19"/>
        <v>36.576045367010927</v>
      </c>
    </row>
    <row r="15" spans="1:51" s="12" customFormat="1" ht="26.45" customHeight="1">
      <c r="A15" s="11" t="s">
        <v>4</v>
      </c>
      <c r="B15" s="27">
        <v>3000000</v>
      </c>
      <c r="C15" s="13">
        <v>610234</v>
      </c>
      <c r="D15" s="13">
        <f t="shared" si="20"/>
        <v>20.341133333333332</v>
      </c>
      <c r="E15" s="13">
        <v>147185</v>
      </c>
      <c r="F15" s="13">
        <f t="shared" si="21"/>
        <v>24.11943615072251</v>
      </c>
      <c r="G15" s="29">
        <v>257942</v>
      </c>
      <c r="H15" s="13">
        <v>0</v>
      </c>
      <c r="I15" s="13">
        <f t="shared" si="0"/>
        <v>0</v>
      </c>
      <c r="J15" s="13">
        <v>58481</v>
      </c>
      <c r="K15" s="13" t="e">
        <f t="shared" si="10"/>
        <v>#DIV/0!</v>
      </c>
      <c r="L15" s="30">
        <v>745367.5</v>
      </c>
      <c r="M15" s="13">
        <v>0</v>
      </c>
      <c r="N15" s="13">
        <f t="shared" si="1"/>
        <v>0</v>
      </c>
      <c r="O15" s="13">
        <v>0</v>
      </c>
      <c r="P15" s="13" t="e">
        <f t="shared" si="11"/>
        <v>#DIV/0!</v>
      </c>
      <c r="Q15" s="29">
        <v>461491</v>
      </c>
      <c r="R15" s="13">
        <v>52020</v>
      </c>
      <c r="S15" s="13">
        <f t="shared" si="2"/>
        <v>11.272159153699638</v>
      </c>
      <c r="T15" s="13">
        <v>0</v>
      </c>
      <c r="U15" s="13">
        <f t="shared" si="12"/>
        <v>0</v>
      </c>
      <c r="V15" s="30">
        <v>1255977.6399999999</v>
      </c>
      <c r="W15" s="13">
        <v>129315</v>
      </c>
      <c r="X15" s="13">
        <f t="shared" si="3"/>
        <v>10.29596354916</v>
      </c>
      <c r="Y15" s="13">
        <v>30565</v>
      </c>
      <c r="Z15" s="13">
        <f t="shared" si="13"/>
        <v>23.636082434365697</v>
      </c>
      <c r="AA15" s="27">
        <v>988775</v>
      </c>
      <c r="AB15" s="13">
        <v>0</v>
      </c>
      <c r="AC15" s="13">
        <f t="shared" si="4"/>
        <v>0</v>
      </c>
      <c r="AD15" s="13">
        <v>0</v>
      </c>
      <c r="AE15" s="13" t="e">
        <f t="shared" si="14"/>
        <v>#DIV/0!</v>
      </c>
      <c r="AF15" s="30">
        <v>360000</v>
      </c>
      <c r="AG15" s="13">
        <v>51083</v>
      </c>
      <c r="AH15" s="13">
        <f t="shared" si="5"/>
        <v>14.189722222222223</v>
      </c>
      <c r="AI15" s="13">
        <v>0</v>
      </c>
      <c r="AJ15" s="13">
        <f t="shared" si="6"/>
        <v>0</v>
      </c>
      <c r="AK15" s="29">
        <v>577131.48</v>
      </c>
      <c r="AL15" s="13">
        <v>25054</v>
      </c>
      <c r="AM15" s="13">
        <f t="shared" si="7"/>
        <v>4.3411251800023107</v>
      </c>
      <c r="AN15" s="13">
        <v>0</v>
      </c>
      <c r="AO15" s="13">
        <f t="shared" si="15"/>
        <v>0</v>
      </c>
      <c r="AP15" s="29">
        <v>575501</v>
      </c>
      <c r="AQ15" s="13">
        <v>67491</v>
      </c>
      <c r="AR15" s="13">
        <f t="shared" si="8"/>
        <v>11.727347128849472</v>
      </c>
      <c r="AS15" s="13">
        <v>0</v>
      </c>
      <c r="AT15" s="13">
        <f t="shared" si="22"/>
        <v>0</v>
      </c>
      <c r="AU15" s="34">
        <f t="shared" ref="AU15:AU26" si="23">B15+G15+L15+Q15+V15+AA15+AF15+AK15+AP15</f>
        <v>8222185.6199999992</v>
      </c>
      <c r="AV15" s="13">
        <f t="shared" ref="AV15:AV26" si="24">C15+H15+M15+R15+W15+AB15+AG15+AL15+AQ15</f>
        <v>935197</v>
      </c>
      <c r="AW15" s="13">
        <f t="shared" si="17"/>
        <v>11.374068200615497</v>
      </c>
      <c r="AX15" s="13">
        <f t="shared" ref="AX15:AX26" si="25">E15+J15+O15+T15+Y15+AD15+AI15+AN15+AS15</f>
        <v>236231</v>
      </c>
      <c r="AY15" s="13">
        <f t="shared" si="19"/>
        <v>25.260025427797565</v>
      </c>
    </row>
    <row r="16" spans="1:51" s="12" customFormat="1" ht="26.45" customHeight="1">
      <c r="A16" s="11" t="s">
        <v>5</v>
      </c>
      <c r="B16" s="27">
        <v>350000</v>
      </c>
      <c r="C16" s="13">
        <v>20925</v>
      </c>
      <c r="D16" s="13">
        <f t="shared" si="20"/>
        <v>5.9785714285714286</v>
      </c>
      <c r="E16" s="13">
        <v>20925</v>
      </c>
      <c r="F16" s="13">
        <f t="shared" si="21"/>
        <v>100</v>
      </c>
      <c r="G16" s="29">
        <v>0</v>
      </c>
      <c r="H16" s="13">
        <v>0</v>
      </c>
      <c r="I16" s="13" t="e">
        <f t="shared" si="0"/>
        <v>#DIV/0!</v>
      </c>
      <c r="J16" s="13">
        <v>0</v>
      </c>
      <c r="K16" s="13" t="e">
        <f t="shared" si="10"/>
        <v>#DIV/0!</v>
      </c>
      <c r="L16" s="30">
        <v>0</v>
      </c>
      <c r="M16" s="13">
        <v>0</v>
      </c>
      <c r="N16" s="13" t="e">
        <f t="shared" si="1"/>
        <v>#DIV/0!</v>
      </c>
      <c r="O16" s="13">
        <v>0</v>
      </c>
      <c r="P16" s="13" t="e">
        <f t="shared" si="11"/>
        <v>#DIV/0!</v>
      </c>
      <c r="Q16" s="29">
        <v>0</v>
      </c>
      <c r="R16" s="13">
        <v>0</v>
      </c>
      <c r="S16" s="13" t="e">
        <f t="shared" si="2"/>
        <v>#DIV/0!</v>
      </c>
      <c r="T16" s="13">
        <v>0</v>
      </c>
      <c r="U16" s="13" t="e">
        <f t="shared" si="12"/>
        <v>#DIV/0!</v>
      </c>
      <c r="V16" s="30">
        <v>69815</v>
      </c>
      <c r="W16" s="13">
        <v>3363</v>
      </c>
      <c r="X16" s="13">
        <f t="shared" si="3"/>
        <v>4.8170164004870015</v>
      </c>
      <c r="Y16" s="13">
        <v>3363</v>
      </c>
      <c r="Z16" s="13">
        <f t="shared" si="13"/>
        <v>100</v>
      </c>
      <c r="AA16" s="27">
        <v>28920</v>
      </c>
      <c r="AB16" s="13">
        <v>0</v>
      </c>
      <c r="AC16" s="13">
        <f t="shared" si="4"/>
        <v>0</v>
      </c>
      <c r="AD16" s="13">
        <v>0</v>
      </c>
      <c r="AE16" s="13" t="e">
        <f t="shared" si="14"/>
        <v>#DIV/0!</v>
      </c>
      <c r="AF16" s="30">
        <v>10000</v>
      </c>
      <c r="AG16" s="13">
        <v>0</v>
      </c>
      <c r="AH16" s="13">
        <f t="shared" si="5"/>
        <v>0</v>
      </c>
      <c r="AI16" s="13">
        <v>0</v>
      </c>
      <c r="AJ16" s="13" t="e">
        <f t="shared" si="6"/>
        <v>#DIV/0!</v>
      </c>
      <c r="AK16" s="29">
        <v>82520</v>
      </c>
      <c r="AL16" s="13">
        <v>12600</v>
      </c>
      <c r="AM16" s="13">
        <f t="shared" si="7"/>
        <v>15.269025690741639</v>
      </c>
      <c r="AN16" s="13">
        <v>12600</v>
      </c>
      <c r="AO16" s="13">
        <f t="shared" si="15"/>
        <v>100</v>
      </c>
      <c r="AP16" s="29">
        <v>6880</v>
      </c>
      <c r="AQ16" s="13">
        <v>0</v>
      </c>
      <c r="AR16" s="13">
        <f t="shared" si="8"/>
        <v>0</v>
      </c>
      <c r="AS16" s="13">
        <v>0</v>
      </c>
      <c r="AT16" s="13" t="e">
        <f t="shared" si="22"/>
        <v>#DIV/0!</v>
      </c>
      <c r="AU16" s="34">
        <f t="shared" si="23"/>
        <v>548135</v>
      </c>
      <c r="AV16" s="13">
        <f t="shared" si="24"/>
        <v>36888</v>
      </c>
      <c r="AW16" s="13">
        <f t="shared" si="17"/>
        <v>6.7297289901210471</v>
      </c>
      <c r="AX16" s="13">
        <f t="shared" si="25"/>
        <v>36888</v>
      </c>
      <c r="AY16" s="13">
        <f t="shared" si="19"/>
        <v>100</v>
      </c>
    </row>
    <row r="17" spans="1:51" s="12" customFormat="1" ht="26.45" customHeight="1">
      <c r="A17" s="11" t="s">
        <v>38</v>
      </c>
      <c r="B17" s="27">
        <v>2500000</v>
      </c>
      <c r="C17" s="13">
        <v>258893</v>
      </c>
      <c r="D17" s="13">
        <f t="shared" ref="D17" si="26">C17*100/B17</f>
        <v>10.35572</v>
      </c>
      <c r="E17" s="13">
        <v>217173</v>
      </c>
      <c r="F17" s="13">
        <f t="shared" ref="F17" si="27">E17*100/C17</f>
        <v>83.885234440483131</v>
      </c>
      <c r="G17" s="29">
        <v>480000</v>
      </c>
      <c r="H17" s="13">
        <v>98980</v>
      </c>
      <c r="I17" s="13">
        <f t="shared" ref="I17" si="28">H17*100/G17</f>
        <v>20.620833333333334</v>
      </c>
      <c r="J17" s="13">
        <v>70400</v>
      </c>
      <c r="K17" s="13">
        <f t="shared" ref="K17" si="29">J17*100/H17</f>
        <v>71.125479894928262</v>
      </c>
      <c r="L17" s="30">
        <v>808945</v>
      </c>
      <c r="M17" s="13">
        <v>0</v>
      </c>
      <c r="N17" s="13">
        <f t="shared" ref="N17" si="30">M17*100/L17</f>
        <v>0</v>
      </c>
      <c r="O17" s="13">
        <v>0</v>
      </c>
      <c r="P17" s="13" t="e">
        <f t="shared" ref="P17" si="31">O17*100/M17</f>
        <v>#DIV/0!</v>
      </c>
      <c r="Q17" s="29">
        <v>800000</v>
      </c>
      <c r="R17" s="13">
        <v>88450</v>
      </c>
      <c r="S17" s="13">
        <f t="shared" ref="S17" si="32">R17*100/Q17</f>
        <v>11.05625</v>
      </c>
      <c r="T17" s="13">
        <v>86920</v>
      </c>
      <c r="U17" s="13">
        <f t="shared" ref="U17" si="33">T17*100/R17</f>
        <v>98.270209157716224</v>
      </c>
      <c r="V17" s="30">
        <v>720000</v>
      </c>
      <c r="W17" s="13">
        <v>109243</v>
      </c>
      <c r="X17" s="13">
        <f t="shared" ref="X17" si="34">W17*100/V17</f>
        <v>15.172638888888889</v>
      </c>
      <c r="Y17" s="13">
        <v>54610</v>
      </c>
      <c r="Z17" s="13">
        <f t="shared" ref="Z17" si="35">Y17*100/W17</f>
        <v>49.989473009712292</v>
      </c>
      <c r="AA17" s="27">
        <v>1818360</v>
      </c>
      <c r="AB17" s="13">
        <v>0</v>
      </c>
      <c r="AC17" s="13">
        <f t="shared" ref="AC17" si="36">AB17*100/AA17</f>
        <v>0</v>
      </c>
      <c r="AD17" s="13">
        <v>0</v>
      </c>
      <c r="AE17" s="13" t="e">
        <f t="shared" ref="AE17" si="37">AD17*100/AB17</f>
        <v>#DIV/0!</v>
      </c>
      <c r="AF17" s="30">
        <v>420000</v>
      </c>
      <c r="AG17" s="13">
        <v>47370</v>
      </c>
      <c r="AH17" s="13">
        <f t="shared" ref="AH17" si="38">AG17*100/AF17</f>
        <v>11.278571428571428</v>
      </c>
      <c r="AI17" s="13">
        <v>16370</v>
      </c>
      <c r="AJ17" s="13">
        <f t="shared" ref="AJ17" si="39">AI17*100/AG17</f>
        <v>34.557736964323411</v>
      </c>
      <c r="AK17" s="29">
        <v>620000</v>
      </c>
      <c r="AL17" s="13">
        <v>76623</v>
      </c>
      <c r="AM17" s="13">
        <f t="shared" ref="AM17" si="40">AL17*100/AK17</f>
        <v>12.358548387096775</v>
      </c>
      <c r="AN17" s="13">
        <v>37433</v>
      </c>
      <c r="AO17" s="13">
        <f t="shared" ref="AO17" si="41">AN17*100/AL17</f>
        <v>48.853477415397464</v>
      </c>
      <c r="AP17" s="29">
        <v>417000</v>
      </c>
      <c r="AQ17" s="13">
        <v>45650</v>
      </c>
      <c r="AR17" s="13">
        <f t="shared" ref="AR17" si="42">AQ17*100/AP17</f>
        <v>10.947242206235012</v>
      </c>
      <c r="AS17" s="13">
        <v>45650</v>
      </c>
      <c r="AT17" s="13">
        <f t="shared" ref="AT17" si="43">AS17*100/AQ17</f>
        <v>100</v>
      </c>
      <c r="AU17" s="34">
        <f t="shared" si="23"/>
        <v>8584305</v>
      </c>
      <c r="AV17" s="13">
        <f t="shared" si="24"/>
        <v>725209</v>
      </c>
      <c r="AW17" s="13">
        <f t="shared" ref="AW17" si="44">AV17*100/AU17</f>
        <v>8.4480805376789387</v>
      </c>
      <c r="AX17" s="13">
        <f t="shared" si="25"/>
        <v>528556</v>
      </c>
      <c r="AY17" s="13">
        <f t="shared" ref="AY17" si="45">AX17*100/AV17</f>
        <v>72.883265375912316</v>
      </c>
    </row>
    <row r="18" spans="1:51" s="12" customFormat="1" ht="26.45" customHeight="1">
      <c r="A18" s="11" t="s">
        <v>28</v>
      </c>
      <c r="B18" s="27">
        <v>500000</v>
      </c>
      <c r="C18" s="13">
        <v>37993.599999999999</v>
      </c>
      <c r="D18" s="13">
        <f t="shared" si="20"/>
        <v>7.5987200000000001</v>
      </c>
      <c r="E18" s="13">
        <v>30322.1</v>
      </c>
      <c r="F18" s="13">
        <f t="shared" si="21"/>
        <v>79.808441421713127</v>
      </c>
      <c r="G18" s="29">
        <v>42500</v>
      </c>
      <c r="H18" s="13">
        <v>0</v>
      </c>
      <c r="I18" s="13">
        <f t="shared" si="0"/>
        <v>0</v>
      </c>
      <c r="J18" s="13">
        <v>8982.65</v>
      </c>
      <c r="K18" s="13" t="e">
        <f t="shared" si="10"/>
        <v>#DIV/0!</v>
      </c>
      <c r="L18" s="30">
        <v>33650</v>
      </c>
      <c r="M18" s="13">
        <v>0</v>
      </c>
      <c r="N18" s="13">
        <f t="shared" si="1"/>
        <v>0</v>
      </c>
      <c r="O18" s="13">
        <v>0</v>
      </c>
      <c r="P18" s="13" t="e">
        <f t="shared" si="11"/>
        <v>#DIV/0!</v>
      </c>
      <c r="Q18" s="29">
        <v>73567</v>
      </c>
      <c r="R18" s="13">
        <v>16590</v>
      </c>
      <c r="S18" s="13">
        <f t="shared" si="2"/>
        <v>22.550871994236545</v>
      </c>
      <c r="T18" s="13">
        <v>0</v>
      </c>
      <c r="U18" s="13">
        <f t="shared" si="12"/>
        <v>0</v>
      </c>
      <c r="V18" s="30">
        <v>77180</v>
      </c>
      <c r="W18" s="13">
        <v>22374.67</v>
      </c>
      <c r="X18" s="13">
        <f t="shared" si="3"/>
        <v>28.990243586421354</v>
      </c>
      <c r="Y18" s="13">
        <v>7356.15</v>
      </c>
      <c r="Z18" s="13">
        <f t="shared" si="13"/>
        <v>32.877132936485772</v>
      </c>
      <c r="AA18" s="27">
        <v>862634</v>
      </c>
      <c r="AB18" s="13">
        <v>0</v>
      </c>
      <c r="AC18" s="13">
        <f t="shared" si="4"/>
        <v>0</v>
      </c>
      <c r="AD18" s="13">
        <v>0</v>
      </c>
      <c r="AE18" s="13" t="e">
        <f t="shared" si="14"/>
        <v>#DIV/0!</v>
      </c>
      <c r="AF18" s="30">
        <v>80000</v>
      </c>
      <c r="AG18" s="13">
        <v>0</v>
      </c>
      <c r="AH18" s="13">
        <f t="shared" si="5"/>
        <v>0</v>
      </c>
      <c r="AI18" s="13">
        <v>0</v>
      </c>
      <c r="AJ18" s="13" t="e">
        <f t="shared" si="6"/>
        <v>#DIV/0!</v>
      </c>
      <c r="AK18" s="29">
        <v>22559.05</v>
      </c>
      <c r="AL18" s="13">
        <v>5750</v>
      </c>
      <c r="AM18" s="13">
        <f t="shared" si="7"/>
        <v>25.488661978230468</v>
      </c>
      <c r="AN18" s="13">
        <v>5750</v>
      </c>
      <c r="AO18" s="13">
        <f t="shared" si="15"/>
        <v>100</v>
      </c>
      <c r="AP18" s="29">
        <v>42000</v>
      </c>
      <c r="AQ18" s="13">
        <v>3890</v>
      </c>
      <c r="AR18" s="13">
        <f t="shared" si="8"/>
        <v>9.2619047619047628</v>
      </c>
      <c r="AS18" s="13">
        <v>3890</v>
      </c>
      <c r="AT18" s="13">
        <f t="shared" si="22"/>
        <v>100</v>
      </c>
      <c r="AU18" s="34">
        <f t="shared" si="23"/>
        <v>1734090.05</v>
      </c>
      <c r="AV18" s="13">
        <f t="shared" si="24"/>
        <v>86598.26999999999</v>
      </c>
      <c r="AW18" s="13">
        <f t="shared" si="17"/>
        <v>4.993873876388367</v>
      </c>
      <c r="AX18" s="13">
        <f t="shared" si="25"/>
        <v>56300.9</v>
      </c>
      <c r="AY18" s="13">
        <f t="shared" si="19"/>
        <v>65.013885381313059</v>
      </c>
    </row>
    <row r="19" spans="1:51" s="12" customFormat="1" ht="26.45" customHeight="1">
      <c r="A19" s="11" t="s">
        <v>29</v>
      </c>
      <c r="B19" s="27">
        <v>30000</v>
      </c>
      <c r="C19" s="13">
        <v>0</v>
      </c>
      <c r="D19" s="13">
        <f t="shared" si="20"/>
        <v>0</v>
      </c>
      <c r="E19" s="13">
        <v>0</v>
      </c>
      <c r="F19" s="13" t="e">
        <f t="shared" si="21"/>
        <v>#DIV/0!</v>
      </c>
      <c r="G19" s="29">
        <v>0</v>
      </c>
      <c r="H19" s="13">
        <v>0</v>
      </c>
      <c r="I19" s="13" t="e">
        <f t="shared" si="0"/>
        <v>#DIV/0!</v>
      </c>
      <c r="J19" s="13">
        <v>0</v>
      </c>
      <c r="K19" s="13" t="e">
        <f t="shared" si="10"/>
        <v>#DIV/0!</v>
      </c>
      <c r="L19" s="30">
        <v>9600</v>
      </c>
      <c r="M19" s="13">
        <v>0</v>
      </c>
      <c r="N19" s="13">
        <f t="shared" si="1"/>
        <v>0</v>
      </c>
      <c r="O19" s="13">
        <v>0</v>
      </c>
      <c r="P19" s="13" t="e">
        <f t="shared" si="11"/>
        <v>#DIV/0!</v>
      </c>
      <c r="Q19" s="29">
        <v>57500</v>
      </c>
      <c r="R19" s="13">
        <v>0</v>
      </c>
      <c r="S19" s="13">
        <f t="shared" si="2"/>
        <v>0</v>
      </c>
      <c r="T19" s="13">
        <v>0</v>
      </c>
      <c r="U19" s="13" t="e">
        <f t="shared" si="12"/>
        <v>#DIV/0!</v>
      </c>
      <c r="V19" s="30">
        <v>22340</v>
      </c>
      <c r="W19" s="13">
        <v>0</v>
      </c>
      <c r="X19" s="13">
        <f t="shared" si="3"/>
        <v>0</v>
      </c>
      <c r="Y19" s="13">
        <v>0</v>
      </c>
      <c r="Z19" s="13" t="e">
        <f t="shared" si="13"/>
        <v>#DIV/0!</v>
      </c>
      <c r="AA19" s="27">
        <v>30290</v>
      </c>
      <c r="AB19" s="13">
        <v>0</v>
      </c>
      <c r="AC19" s="13">
        <f t="shared" si="4"/>
        <v>0</v>
      </c>
      <c r="AD19" s="13">
        <v>0</v>
      </c>
      <c r="AE19" s="13" t="e">
        <f t="shared" si="14"/>
        <v>#DIV/0!</v>
      </c>
      <c r="AF19" s="30">
        <v>40000</v>
      </c>
      <c r="AG19" s="13">
        <v>0</v>
      </c>
      <c r="AH19" s="13">
        <f t="shared" si="5"/>
        <v>0</v>
      </c>
      <c r="AI19" s="13">
        <v>0</v>
      </c>
      <c r="AJ19" s="13" t="e">
        <f t="shared" si="6"/>
        <v>#DIV/0!</v>
      </c>
      <c r="AK19" s="29">
        <v>0</v>
      </c>
      <c r="AL19" s="13">
        <v>0</v>
      </c>
      <c r="AM19" s="13" t="e">
        <f t="shared" si="7"/>
        <v>#DIV/0!</v>
      </c>
      <c r="AN19" s="13">
        <v>0</v>
      </c>
      <c r="AO19" s="13" t="e">
        <f t="shared" si="15"/>
        <v>#DIV/0!</v>
      </c>
      <c r="AP19" s="29">
        <v>0</v>
      </c>
      <c r="AQ19" s="13">
        <v>0</v>
      </c>
      <c r="AR19" s="13" t="e">
        <f t="shared" si="8"/>
        <v>#DIV/0!</v>
      </c>
      <c r="AS19" s="13">
        <v>0</v>
      </c>
      <c r="AT19" s="13" t="e">
        <f t="shared" si="22"/>
        <v>#DIV/0!</v>
      </c>
      <c r="AU19" s="34">
        <f t="shared" si="23"/>
        <v>189730</v>
      </c>
      <c r="AV19" s="13">
        <f t="shared" si="24"/>
        <v>0</v>
      </c>
      <c r="AW19" s="13">
        <f t="shared" si="17"/>
        <v>0</v>
      </c>
      <c r="AX19" s="13">
        <f t="shared" si="25"/>
        <v>0</v>
      </c>
      <c r="AY19" s="13" t="e">
        <f t="shared" si="19"/>
        <v>#DIV/0!</v>
      </c>
    </row>
    <row r="20" spans="1:51" s="12" customFormat="1" ht="26.45" customHeight="1">
      <c r="A20" s="11" t="s">
        <v>30</v>
      </c>
      <c r="B20" s="27">
        <v>300000</v>
      </c>
      <c r="C20" s="13">
        <v>54920</v>
      </c>
      <c r="D20" s="13">
        <f t="shared" si="20"/>
        <v>18.306666666666668</v>
      </c>
      <c r="E20" s="13">
        <v>32640</v>
      </c>
      <c r="F20" s="13">
        <f t="shared" si="21"/>
        <v>59.431900946831753</v>
      </c>
      <c r="G20" s="29">
        <v>83486</v>
      </c>
      <c r="H20" s="13">
        <v>0</v>
      </c>
      <c r="I20" s="13">
        <f t="shared" si="0"/>
        <v>0</v>
      </c>
      <c r="J20" s="13">
        <v>0</v>
      </c>
      <c r="K20" s="13" t="e">
        <f t="shared" si="10"/>
        <v>#DIV/0!</v>
      </c>
      <c r="L20" s="30">
        <v>388250</v>
      </c>
      <c r="M20" s="13">
        <v>0</v>
      </c>
      <c r="N20" s="13">
        <f t="shared" si="1"/>
        <v>0</v>
      </c>
      <c r="O20" s="13">
        <v>0</v>
      </c>
      <c r="P20" s="13" t="e">
        <f t="shared" si="11"/>
        <v>#DIV/0!</v>
      </c>
      <c r="Q20" s="29">
        <v>402350</v>
      </c>
      <c r="R20" s="13">
        <v>17250</v>
      </c>
      <c r="S20" s="13">
        <f t="shared" si="2"/>
        <v>4.2873120417546913</v>
      </c>
      <c r="T20" s="13">
        <v>0</v>
      </c>
      <c r="U20" s="13">
        <f t="shared" si="12"/>
        <v>0</v>
      </c>
      <c r="V20" s="30">
        <v>575750</v>
      </c>
      <c r="W20" s="13">
        <v>53690</v>
      </c>
      <c r="X20" s="13">
        <f t="shared" si="3"/>
        <v>9.3252279635258351</v>
      </c>
      <c r="Y20" s="13">
        <v>0</v>
      </c>
      <c r="Z20" s="13">
        <f t="shared" si="13"/>
        <v>0</v>
      </c>
      <c r="AA20" s="27">
        <v>829200</v>
      </c>
      <c r="AB20" s="13">
        <v>0</v>
      </c>
      <c r="AC20" s="13">
        <f t="shared" si="4"/>
        <v>0</v>
      </c>
      <c r="AD20" s="13">
        <v>0</v>
      </c>
      <c r="AE20" s="13" t="e">
        <f t="shared" si="14"/>
        <v>#DIV/0!</v>
      </c>
      <c r="AF20" s="30">
        <v>500000</v>
      </c>
      <c r="AG20" s="13">
        <v>48160</v>
      </c>
      <c r="AH20" s="13">
        <f t="shared" si="5"/>
        <v>9.6319999999999997</v>
      </c>
      <c r="AI20" s="13">
        <v>0</v>
      </c>
      <c r="AJ20" s="13">
        <f t="shared" si="6"/>
        <v>0</v>
      </c>
      <c r="AK20" s="29">
        <v>324230</v>
      </c>
      <c r="AL20" s="13">
        <v>0</v>
      </c>
      <c r="AM20" s="13">
        <f t="shared" si="7"/>
        <v>0</v>
      </c>
      <c r="AN20" s="13">
        <v>0</v>
      </c>
      <c r="AO20" s="13" t="e">
        <f t="shared" si="15"/>
        <v>#DIV/0!</v>
      </c>
      <c r="AP20" s="29">
        <v>201132</v>
      </c>
      <c r="AQ20" s="13">
        <v>51170</v>
      </c>
      <c r="AR20" s="13">
        <f t="shared" si="8"/>
        <v>25.44100391782511</v>
      </c>
      <c r="AS20" s="13">
        <v>0</v>
      </c>
      <c r="AT20" s="13">
        <f t="shared" si="22"/>
        <v>0</v>
      </c>
      <c r="AU20" s="34">
        <f t="shared" si="23"/>
        <v>3604398</v>
      </c>
      <c r="AV20" s="13">
        <f t="shared" si="24"/>
        <v>225190</v>
      </c>
      <c r="AW20" s="13">
        <f t="shared" si="17"/>
        <v>6.2476452378455427</v>
      </c>
      <c r="AX20" s="13">
        <f t="shared" si="25"/>
        <v>32640</v>
      </c>
      <c r="AY20" s="13">
        <f t="shared" si="19"/>
        <v>14.494426928371597</v>
      </c>
    </row>
    <row r="21" spans="1:51" s="12" customFormat="1" ht="26.45" customHeight="1">
      <c r="A21" s="11" t="s">
        <v>31</v>
      </c>
      <c r="B21" s="27">
        <v>5000000</v>
      </c>
      <c r="C21" s="13">
        <v>690119.6</v>
      </c>
      <c r="D21" s="13">
        <f t="shared" si="20"/>
        <v>13.802391999999999</v>
      </c>
      <c r="E21" s="13">
        <v>326319</v>
      </c>
      <c r="F21" s="13">
        <f t="shared" si="21"/>
        <v>47.28441273077884</v>
      </c>
      <c r="G21" s="29">
        <v>516709</v>
      </c>
      <c r="H21" s="13">
        <v>0</v>
      </c>
      <c r="I21" s="13">
        <f t="shared" si="0"/>
        <v>0</v>
      </c>
      <c r="J21" s="13">
        <v>6660</v>
      </c>
      <c r="K21" s="13" t="e">
        <f t="shared" si="10"/>
        <v>#DIV/0!</v>
      </c>
      <c r="L21" s="30">
        <v>914496</v>
      </c>
      <c r="M21" s="13">
        <v>0</v>
      </c>
      <c r="N21" s="13">
        <f t="shared" si="1"/>
        <v>0</v>
      </c>
      <c r="O21" s="13">
        <v>0</v>
      </c>
      <c r="P21" s="13" t="e">
        <f t="shared" si="11"/>
        <v>#DIV/0!</v>
      </c>
      <c r="Q21" s="29">
        <v>750701.5</v>
      </c>
      <c r="R21" s="13">
        <v>117981.15</v>
      </c>
      <c r="S21" s="13">
        <f t="shared" si="2"/>
        <v>15.716120188916634</v>
      </c>
      <c r="T21" s="13">
        <v>1600</v>
      </c>
      <c r="U21" s="13">
        <f t="shared" si="12"/>
        <v>1.356148842421014</v>
      </c>
      <c r="V21" s="30">
        <v>1826111.2</v>
      </c>
      <c r="W21" s="13">
        <v>97826</v>
      </c>
      <c r="X21" s="13">
        <f t="shared" si="3"/>
        <v>5.3570669737965577</v>
      </c>
      <c r="Y21" s="13">
        <v>0</v>
      </c>
      <c r="Z21" s="13">
        <f t="shared" si="13"/>
        <v>0</v>
      </c>
      <c r="AA21" s="27">
        <v>3870818</v>
      </c>
      <c r="AB21" s="13">
        <v>0</v>
      </c>
      <c r="AC21" s="13">
        <f t="shared" si="4"/>
        <v>0</v>
      </c>
      <c r="AD21" s="13">
        <v>0</v>
      </c>
      <c r="AE21" s="13" t="e">
        <f t="shared" si="14"/>
        <v>#DIV/0!</v>
      </c>
      <c r="AF21" s="30">
        <v>250000</v>
      </c>
      <c r="AG21" s="13">
        <v>58234.8</v>
      </c>
      <c r="AH21" s="13">
        <f t="shared" si="5"/>
        <v>23.29392</v>
      </c>
      <c r="AI21" s="13">
        <v>0</v>
      </c>
      <c r="AJ21" s="13">
        <f t="shared" si="6"/>
        <v>0</v>
      </c>
      <c r="AK21" s="29">
        <v>468011.3</v>
      </c>
      <c r="AL21" s="13">
        <v>106769.8</v>
      </c>
      <c r="AM21" s="13">
        <f t="shared" si="7"/>
        <v>22.813508990060711</v>
      </c>
      <c r="AN21" s="13">
        <v>0</v>
      </c>
      <c r="AO21" s="13">
        <f t="shared" si="15"/>
        <v>0</v>
      </c>
      <c r="AP21" s="29">
        <v>657556</v>
      </c>
      <c r="AQ21" s="13">
        <v>116913</v>
      </c>
      <c r="AR21" s="13">
        <f t="shared" si="8"/>
        <v>17.77993053063161</v>
      </c>
      <c r="AS21" s="13">
        <v>0</v>
      </c>
      <c r="AT21" s="13">
        <f t="shared" si="22"/>
        <v>0</v>
      </c>
      <c r="AU21" s="34">
        <f t="shared" si="23"/>
        <v>14254403</v>
      </c>
      <c r="AV21" s="13">
        <f t="shared" si="24"/>
        <v>1187844.3500000001</v>
      </c>
      <c r="AW21" s="13">
        <f t="shared" si="17"/>
        <v>8.3331750196763767</v>
      </c>
      <c r="AX21" s="13">
        <f t="shared" si="25"/>
        <v>334579</v>
      </c>
      <c r="AY21" s="13">
        <f t="shared" si="19"/>
        <v>28.166905874494415</v>
      </c>
    </row>
    <row r="22" spans="1:51" s="12" customFormat="1" ht="26.45" customHeight="1">
      <c r="A22" s="11" t="s">
        <v>32</v>
      </c>
      <c r="B22" s="27">
        <v>10000000</v>
      </c>
      <c r="C22" s="13">
        <v>1389218.05</v>
      </c>
      <c r="D22" s="13">
        <f t="shared" si="20"/>
        <v>13.8921805</v>
      </c>
      <c r="E22" s="13">
        <v>466590.55000000005</v>
      </c>
      <c r="F22" s="13">
        <f t="shared" si="21"/>
        <v>33.586559719692673</v>
      </c>
      <c r="G22" s="29">
        <v>580000</v>
      </c>
      <c r="H22" s="13">
        <v>120363</v>
      </c>
      <c r="I22" s="13">
        <f t="shared" si="0"/>
        <v>20.752241379310345</v>
      </c>
      <c r="J22" s="13">
        <v>109856</v>
      </c>
      <c r="K22" s="13">
        <f t="shared" si="10"/>
        <v>91.270573182788738</v>
      </c>
      <c r="L22" s="30">
        <v>628004</v>
      </c>
      <c r="M22" s="13">
        <v>0</v>
      </c>
      <c r="N22" s="13">
        <f t="shared" si="1"/>
        <v>0</v>
      </c>
      <c r="O22" s="13">
        <v>0</v>
      </c>
      <c r="P22" s="13" t="e">
        <f t="shared" si="11"/>
        <v>#DIV/0!</v>
      </c>
      <c r="Q22" s="29">
        <v>575000</v>
      </c>
      <c r="R22" s="13">
        <v>73417</v>
      </c>
      <c r="S22" s="13">
        <f t="shared" si="2"/>
        <v>12.768173913043478</v>
      </c>
      <c r="T22" s="13">
        <v>54323</v>
      </c>
      <c r="U22" s="13">
        <f t="shared" si="12"/>
        <v>73.992399580478633</v>
      </c>
      <c r="V22" s="30">
        <v>1056255</v>
      </c>
      <c r="W22" s="13">
        <v>142880.25</v>
      </c>
      <c r="X22" s="13">
        <f t="shared" si="3"/>
        <v>13.527060226933838</v>
      </c>
      <c r="Y22" s="13">
        <v>96062.25</v>
      </c>
      <c r="Z22" s="13">
        <f t="shared" si="13"/>
        <v>67.232700110757079</v>
      </c>
      <c r="AA22" s="27">
        <v>3855018</v>
      </c>
      <c r="AB22" s="13">
        <v>0</v>
      </c>
      <c r="AC22" s="13">
        <f t="shared" si="4"/>
        <v>0</v>
      </c>
      <c r="AD22" s="13">
        <v>0</v>
      </c>
      <c r="AE22" s="13" t="e">
        <f t="shared" si="14"/>
        <v>#DIV/0!</v>
      </c>
      <c r="AF22" s="30">
        <v>0</v>
      </c>
      <c r="AG22" s="13">
        <v>0</v>
      </c>
      <c r="AH22" s="13" t="e">
        <f t="shared" si="5"/>
        <v>#DIV/0!</v>
      </c>
      <c r="AI22" s="13">
        <v>0</v>
      </c>
      <c r="AJ22" s="13" t="e">
        <f t="shared" si="6"/>
        <v>#DIV/0!</v>
      </c>
      <c r="AK22" s="29">
        <v>150000</v>
      </c>
      <c r="AL22" s="13">
        <v>4000</v>
      </c>
      <c r="AM22" s="13">
        <f t="shared" si="7"/>
        <v>2.6666666666666665</v>
      </c>
      <c r="AN22" s="13">
        <v>0</v>
      </c>
      <c r="AO22" s="13">
        <f t="shared" si="15"/>
        <v>0</v>
      </c>
      <c r="AP22" s="29">
        <v>32560</v>
      </c>
      <c r="AQ22" s="13">
        <v>2000</v>
      </c>
      <c r="AR22" s="13">
        <f t="shared" si="8"/>
        <v>6.1425061425061429</v>
      </c>
      <c r="AS22" s="13">
        <v>0</v>
      </c>
      <c r="AT22" s="13">
        <f t="shared" si="22"/>
        <v>0</v>
      </c>
      <c r="AU22" s="34">
        <f t="shared" si="23"/>
        <v>16876837</v>
      </c>
      <c r="AV22" s="13">
        <f t="shared" si="24"/>
        <v>1731878.3</v>
      </c>
      <c r="AW22" s="13">
        <f t="shared" si="17"/>
        <v>10.26186541945034</v>
      </c>
      <c r="AX22" s="13">
        <f t="shared" si="25"/>
        <v>726831.8</v>
      </c>
      <c r="AY22" s="13">
        <f t="shared" si="19"/>
        <v>41.967833421089694</v>
      </c>
    </row>
    <row r="23" spans="1:51" s="12" customFormat="1" ht="26.45" customHeight="1">
      <c r="A23" s="11" t="s">
        <v>33</v>
      </c>
      <c r="B23" s="27">
        <v>1000000</v>
      </c>
      <c r="C23" s="13">
        <v>0</v>
      </c>
      <c r="D23" s="13">
        <f t="shared" si="20"/>
        <v>0</v>
      </c>
      <c r="E23" s="13">
        <v>0</v>
      </c>
      <c r="F23" s="13" t="e">
        <f t="shared" si="21"/>
        <v>#DIV/0!</v>
      </c>
      <c r="G23" s="29">
        <v>120400</v>
      </c>
      <c r="H23" s="13">
        <v>0</v>
      </c>
      <c r="I23" s="13">
        <f t="shared" si="0"/>
        <v>0</v>
      </c>
      <c r="J23" s="13">
        <v>0</v>
      </c>
      <c r="K23" s="13" t="e">
        <f t="shared" si="10"/>
        <v>#DIV/0!</v>
      </c>
      <c r="L23" s="30">
        <v>27450</v>
      </c>
      <c r="M23" s="13">
        <v>0</v>
      </c>
      <c r="N23" s="13">
        <f t="shared" si="1"/>
        <v>0</v>
      </c>
      <c r="O23" s="13">
        <v>0</v>
      </c>
      <c r="P23" s="13" t="e">
        <f t="shared" si="11"/>
        <v>#DIV/0!</v>
      </c>
      <c r="Q23" s="29">
        <v>93220</v>
      </c>
      <c r="R23" s="13">
        <v>36590</v>
      </c>
      <c r="S23" s="13">
        <f t="shared" si="2"/>
        <v>39.251233640849605</v>
      </c>
      <c r="T23" s="13">
        <v>0</v>
      </c>
      <c r="U23" s="13">
        <f t="shared" si="12"/>
        <v>0</v>
      </c>
      <c r="V23" s="30">
        <v>333480</v>
      </c>
      <c r="W23" s="13">
        <v>0</v>
      </c>
      <c r="X23" s="13">
        <f t="shared" si="3"/>
        <v>0</v>
      </c>
      <c r="Y23" s="13">
        <v>0</v>
      </c>
      <c r="Z23" s="13" t="e">
        <f t="shared" si="13"/>
        <v>#DIV/0!</v>
      </c>
      <c r="AA23" s="27">
        <v>741405</v>
      </c>
      <c r="AB23" s="13">
        <v>0</v>
      </c>
      <c r="AC23" s="13">
        <f t="shared" si="4"/>
        <v>0</v>
      </c>
      <c r="AD23" s="13">
        <v>0</v>
      </c>
      <c r="AE23" s="13" t="e">
        <f t="shared" si="14"/>
        <v>#DIV/0!</v>
      </c>
      <c r="AF23" s="30">
        <v>30000</v>
      </c>
      <c r="AG23" s="13">
        <v>0</v>
      </c>
      <c r="AH23" s="13">
        <f t="shared" si="5"/>
        <v>0</v>
      </c>
      <c r="AI23" s="13">
        <v>0</v>
      </c>
      <c r="AJ23" s="13" t="e">
        <f t="shared" si="6"/>
        <v>#DIV/0!</v>
      </c>
      <c r="AK23" s="29">
        <v>96150</v>
      </c>
      <c r="AL23" s="13">
        <v>0</v>
      </c>
      <c r="AM23" s="13">
        <f t="shared" si="7"/>
        <v>0</v>
      </c>
      <c r="AN23" s="13">
        <v>0</v>
      </c>
      <c r="AO23" s="13" t="e">
        <f t="shared" si="15"/>
        <v>#DIV/0!</v>
      </c>
      <c r="AP23" s="29">
        <v>19850</v>
      </c>
      <c r="AQ23" s="13">
        <v>0</v>
      </c>
      <c r="AR23" s="13">
        <f t="shared" si="8"/>
        <v>0</v>
      </c>
      <c r="AS23" s="13">
        <v>0</v>
      </c>
      <c r="AT23" s="13" t="e">
        <f t="shared" si="22"/>
        <v>#DIV/0!</v>
      </c>
      <c r="AU23" s="34">
        <f t="shared" si="23"/>
        <v>2461955</v>
      </c>
      <c r="AV23" s="13">
        <f t="shared" si="24"/>
        <v>36590</v>
      </c>
      <c r="AW23" s="13">
        <f t="shared" si="17"/>
        <v>1.4862172541740202</v>
      </c>
      <c r="AX23" s="13">
        <f t="shared" si="25"/>
        <v>0</v>
      </c>
      <c r="AY23" s="13">
        <f t="shared" si="19"/>
        <v>0</v>
      </c>
    </row>
    <row r="24" spans="1:51" s="12" customFormat="1" ht="26.45" customHeight="1">
      <c r="A24" s="11" t="s">
        <v>34</v>
      </c>
      <c r="B24" s="27">
        <v>0</v>
      </c>
      <c r="C24" s="13">
        <v>0</v>
      </c>
      <c r="D24" s="13" t="e">
        <f t="shared" si="20"/>
        <v>#DIV/0!</v>
      </c>
      <c r="E24" s="13">
        <v>0</v>
      </c>
      <c r="F24" s="13" t="e">
        <f t="shared" si="21"/>
        <v>#DIV/0!</v>
      </c>
      <c r="G24" s="29">
        <v>127600</v>
      </c>
      <c r="H24" s="13">
        <v>0</v>
      </c>
      <c r="I24" s="13">
        <f t="shared" si="0"/>
        <v>0</v>
      </c>
      <c r="J24" s="13">
        <v>0</v>
      </c>
      <c r="K24" s="13" t="e">
        <f t="shared" si="10"/>
        <v>#DIV/0!</v>
      </c>
      <c r="L24" s="30">
        <v>730575</v>
      </c>
      <c r="M24" s="13">
        <v>0</v>
      </c>
      <c r="N24" s="13">
        <f t="shared" si="1"/>
        <v>0</v>
      </c>
      <c r="O24" s="13">
        <v>0</v>
      </c>
      <c r="P24" s="13" t="e">
        <f t="shared" si="11"/>
        <v>#DIV/0!</v>
      </c>
      <c r="Q24" s="29">
        <v>74849</v>
      </c>
      <c r="R24" s="13">
        <v>7200</v>
      </c>
      <c r="S24" s="13">
        <f t="shared" si="2"/>
        <v>9.6193669922109848</v>
      </c>
      <c r="T24" s="13">
        <v>2700</v>
      </c>
      <c r="U24" s="13">
        <f t="shared" si="12"/>
        <v>37.5</v>
      </c>
      <c r="V24" s="30">
        <v>138940</v>
      </c>
      <c r="W24" s="13">
        <v>5230</v>
      </c>
      <c r="X24" s="13">
        <f t="shared" si="3"/>
        <v>3.7642147689650209</v>
      </c>
      <c r="Y24" s="13">
        <v>5230</v>
      </c>
      <c r="Z24" s="13">
        <f t="shared" si="13"/>
        <v>100</v>
      </c>
      <c r="AA24" s="27">
        <v>974045</v>
      </c>
      <c r="AB24" s="13">
        <v>0</v>
      </c>
      <c r="AC24" s="13">
        <f t="shared" si="4"/>
        <v>0</v>
      </c>
      <c r="AD24" s="13">
        <v>0</v>
      </c>
      <c r="AE24" s="13" t="e">
        <f t="shared" si="14"/>
        <v>#DIV/0!</v>
      </c>
      <c r="AF24" s="30">
        <v>60000</v>
      </c>
      <c r="AG24" s="13">
        <v>0</v>
      </c>
      <c r="AH24" s="13">
        <f t="shared" si="5"/>
        <v>0</v>
      </c>
      <c r="AI24" s="13">
        <v>0</v>
      </c>
      <c r="AJ24" s="13" t="e">
        <f t="shared" si="6"/>
        <v>#DIV/0!</v>
      </c>
      <c r="AK24" s="29">
        <v>27795.1</v>
      </c>
      <c r="AL24" s="13">
        <v>0</v>
      </c>
      <c r="AM24" s="13">
        <f t="shared" si="7"/>
        <v>0</v>
      </c>
      <c r="AN24" s="13">
        <v>0</v>
      </c>
      <c r="AO24" s="13" t="e">
        <f t="shared" si="15"/>
        <v>#DIV/0!</v>
      </c>
      <c r="AP24" s="29">
        <v>42000</v>
      </c>
      <c r="AQ24" s="13">
        <v>10666</v>
      </c>
      <c r="AR24" s="13">
        <f t="shared" si="8"/>
        <v>25.395238095238096</v>
      </c>
      <c r="AS24" s="13">
        <v>0</v>
      </c>
      <c r="AT24" s="13">
        <f t="shared" si="22"/>
        <v>0</v>
      </c>
      <c r="AU24" s="34">
        <f t="shared" si="23"/>
        <v>2175804.1</v>
      </c>
      <c r="AV24" s="13">
        <f t="shared" si="24"/>
        <v>23096</v>
      </c>
      <c r="AW24" s="13">
        <f t="shared" si="17"/>
        <v>1.0614926224286461</v>
      </c>
      <c r="AX24" s="13">
        <f t="shared" si="25"/>
        <v>7930</v>
      </c>
      <c r="AY24" s="13">
        <f t="shared" si="19"/>
        <v>34.334949774852788</v>
      </c>
    </row>
    <row r="25" spans="1:51" s="12" customFormat="1" ht="26.45" customHeight="1">
      <c r="A25" s="11" t="s">
        <v>35</v>
      </c>
      <c r="B25" s="27">
        <v>1000000</v>
      </c>
      <c r="C25" s="13">
        <v>84645.5</v>
      </c>
      <c r="D25" s="13">
        <f t="shared" si="20"/>
        <v>8.4645499999999991</v>
      </c>
      <c r="E25" s="13">
        <v>22127.600000000002</v>
      </c>
      <c r="F25" s="13">
        <f t="shared" si="21"/>
        <v>26.141496003922242</v>
      </c>
      <c r="G25" s="29">
        <v>34700</v>
      </c>
      <c r="H25" s="13">
        <v>0</v>
      </c>
      <c r="I25" s="13">
        <f t="shared" si="0"/>
        <v>0</v>
      </c>
      <c r="J25" s="13">
        <v>0</v>
      </c>
      <c r="K25" s="13" t="e">
        <f t="shared" si="10"/>
        <v>#DIV/0!</v>
      </c>
      <c r="L25" s="30">
        <v>114970</v>
      </c>
      <c r="M25" s="13">
        <v>0</v>
      </c>
      <c r="N25" s="13">
        <f t="shared" si="1"/>
        <v>0</v>
      </c>
      <c r="O25" s="13">
        <v>0</v>
      </c>
      <c r="P25" s="13" t="e">
        <f t="shared" si="11"/>
        <v>#DIV/0!</v>
      </c>
      <c r="Q25" s="29">
        <v>560982.4</v>
      </c>
      <c r="R25" s="13">
        <v>231762.5</v>
      </c>
      <c r="S25" s="13">
        <f t="shared" si="2"/>
        <v>41.31368470739902</v>
      </c>
      <c r="T25" s="13">
        <v>0</v>
      </c>
      <c r="U25" s="13">
        <f t="shared" si="12"/>
        <v>0</v>
      </c>
      <c r="V25" s="30">
        <v>20000</v>
      </c>
      <c r="W25" s="13">
        <v>35920</v>
      </c>
      <c r="X25" s="13">
        <f t="shared" si="3"/>
        <v>179.6</v>
      </c>
      <c r="Y25" s="13">
        <v>0</v>
      </c>
      <c r="Z25" s="13">
        <f t="shared" si="13"/>
        <v>0</v>
      </c>
      <c r="AA25" s="27">
        <v>8620</v>
      </c>
      <c r="AB25" s="13">
        <v>0</v>
      </c>
      <c r="AC25" s="13">
        <f t="shared" si="4"/>
        <v>0</v>
      </c>
      <c r="AD25" s="13">
        <v>0</v>
      </c>
      <c r="AE25" s="13" t="e">
        <f t="shared" si="14"/>
        <v>#DIV/0!</v>
      </c>
      <c r="AF25" s="30">
        <v>50000</v>
      </c>
      <c r="AG25" s="13">
        <v>9790</v>
      </c>
      <c r="AH25" s="13">
        <f t="shared" si="5"/>
        <v>19.579999999999998</v>
      </c>
      <c r="AI25" s="13">
        <v>0</v>
      </c>
      <c r="AJ25" s="13">
        <f t="shared" si="6"/>
        <v>0</v>
      </c>
      <c r="AK25" s="29">
        <v>49750</v>
      </c>
      <c r="AL25" s="13">
        <v>0</v>
      </c>
      <c r="AM25" s="13">
        <f t="shared" si="7"/>
        <v>0</v>
      </c>
      <c r="AN25" s="13">
        <v>0</v>
      </c>
      <c r="AO25" s="13" t="e">
        <f t="shared" si="15"/>
        <v>#DIV/0!</v>
      </c>
      <c r="AP25" s="29">
        <v>53070</v>
      </c>
      <c r="AQ25" s="13">
        <v>22538</v>
      </c>
      <c r="AR25" s="13">
        <f t="shared" si="8"/>
        <v>42.468437912191447</v>
      </c>
      <c r="AS25" s="13">
        <v>0</v>
      </c>
      <c r="AT25" s="13">
        <f t="shared" si="22"/>
        <v>0</v>
      </c>
      <c r="AU25" s="34">
        <f t="shared" si="23"/>
        <v>1892092.4</v>
      </c>
      <c r="AV25" s="13">
        <f t="shared" si="24"/>
        <v>384656</v>
      </c>
      <c r="AW25" s="13">
        <f t="shared" si="17"/>
        <v>20.329662547135648</v>
      </c>
      <c r="AX25" s="13">
        <f t="shared" si="25"/>
        <v>22127.600000000002</v>
      </c>
      <c r="AY25" s="13">
        <f t="shared" si="19"/>
        <v>5.752568528763363</v>
      </c>
    </row>
    <row r="26" spans="1:51" s="12" customFormat="1" ht="26.45" customHeight="1">
      <c r="A26" s="11" t="s">
        <v>36</v>
      </c>
      <c r="B26" s="27">
        <v>1500000</v>
      </c>
      <c r="C26" s="13">
        <v>44802</v>
      </c>
      <c r="D26" s="13">
        <f t="shared" si="20"/>
        <v>2.9868000000000001</v>
      </c>
      <c r="E26" s="13">
        <v>2463</v>
      </c>
      <c r="F26" s="13">
        <f t="shared" si="21"/>
        <v>5.4975224320342839</v>
      </c>
      <c r="G26" s="29">
        <v>196291</v>
      </c>
      <c r="H26" s="13">
        <v>0</v>
      </c>
      <c r="I26" s="13">
        <f t="shared" si="0"/>
        <v>0</v>
      </c>
      <c r="J26" s="13">
        <v>0</v>
      </c>
      <c r="K26" s="13" t="e">
        <f t="shared" si="10"/>
        <v>#DIV/0!</v>
      </c>
      <c r="L26" s="30">
        <v>0</v>
      </c>
      <c r="M26" s="13">
        <v>0</v>
      </c>
      <c r="N26" s="13" t="e">
        <f t="shared" si="1"/>
        <v>#DIV/0!</v>
      </c>
      <c r="O26" s="13">
        <v>0</v>
      </c>
      <c r="P26" s="13" t="e">
        <f t="shared" si="11"/>
        <v>#DIV/0!</v>
      </c>
      <c r="Q26" s="29">
        <v>0</v>
      </c>
      <c r="R26" s="13">
        <v>13037</v>
      </c>
      <c r="S26" s="13" t="e">
        <f t="shared" si="2"/>
        <v>#DIV/0!</v>
      </c>
      <c r="T26" s="13">
        <v>4815</v>
      </c>
      <c r="U26" s="13">
        <f t="shared" si="12"/>
        <v>36.933343560635116</v>
      </c>
      <c r="V26" s="30">
        <v>697767.5</v>
      </c>
      <c r="W26" s="13">
        <v>3990</v>
      </c>
      <c r="X26" s="13">
        <f t="shared" si="3"/>
        <v>0.57182370918679937</v>
      </c>
      <c r="Y26" s="13">
        <v>0</v>
      </c>
      <c r="Z26" s="13">
        <f t="shared" si="13"/>
        <v>0</v>
      </c>
      <c r="AA26" s="27">
        <v>0</v>
      </c>
      <c r="AB26" s="13">
        <v>0</v>
      </c>
      <c r="AC26" s="13" t="e">
        <f t="shared" si="4"/>
        <v>#DIV/0!</v>
      </c>
      <c r="AD26" s="13">
        <v>0</v>
      </c>
      <c r="AE26" s="13" t="e">
        <f t="shared" si="14"/>
        <v>#DIV/0!</v>
      </c>
      <c r="AF26" s="30">
        <v>100000</v>
      </c>
      <c r="AG26" s="13">
        <v>0</v>
      </c>
      <c r="AH26" s="13">
        <f t="shared" si="5"/>
        <v>0</v>
      </c>
      <c r="AI26" s="13">
        <v>0</v>
      </c>
      <c r="AJ26" s="13" t="e">
        <f t="shared" si="6"/>
        <v>#DIV/0!</v>
      </c>
      <c r="AK26" s="29">
        <v>0</v>
      </c>
      <c r="AL26" s="13">
        <v>0</v>
      </c>
      <c r="AM26" s="13" t="e">
        <f t="shared" si="7"/>
        <v>#DIV/0!</v>
      </c>
      <c r="AN26" s="13">
        <v>0</v>
      </c>
      <c r="AO26" s="13" t="e">
        <f t="shared" si="15"/>
        <v>#DIV/0!</v>
      </c>
      <c r="AP26" s="29">
        <v>167900</v>
      </c>
      <c r="AQ26" s="13">
        <v>4000</v>
      </c>
      <c r="AR26" s="13">
        <f t="shared" si="8"/>
        <v>2.3823704586063132</v>
      </c>
      <c r="AS26" s="13">
        <v>0</v>
      </c>
      <c r="AT26" s="13">
        <f t="shared" si="22"/>
        <v>0</v>
      </c>
      <c r="AU26" s="34">
        <f t="shared" si="23"/>
        <v>2661958.5</v>
      </c>
      <c r="AV26" s="13">
        <f t="shared" si="24"/>
        <v>65829</v>
      </c>
      <c r="AW26" s="13">
        <f t="shared" si="17"/>
        <v>2.4729536542361572</v>
      </c>
      <c r="AX26" s="13">
        <f t="shared" si="25"/>
        <v>7278</v>
      </c>
      <c r="AY26" s="13">
        <f t="shared" si="19"/>
        <v>11.055917604703094</v>
      </c>
    </row>
    <row r="27" spans="1:51" s="10" customFormat="1" ht="26.45" customHeight="1">
      <c r="A27" s="16" t="s">
        <v>6</v>
      </c>
      <c r="B27" s="28">
        <f>SUM(B7+B14)</f>
        <v>236060000</v>
      </c>
      <c r="C27" s="20">
        <f>SUM(C7+C14)</f>
        <v>30130983.859999999</v>
      </c>
      <c r="D27" s="20">
        <f>C27*100/B27</f>
        <v>12.764120926882995</v>
      </c>
      <c r="E27" s="20">
        <f>SUM(E7+E14)</f>
        <v>4824887.3500000052</v>
      </c>
      <c r="F27" s="20">
        <f>E27*100/C27</f>
        <v>16.013042828001453</v>
      </c>
      <c r="G27" s="28">
        <f>SUM(G7+G14)</f>
        <v>14571584.15</v>
      </c>
      <c r="H27" s="20">
        <f>SUM(H7+H14)</f>
        <v>1878841.3</v>
      </c>
      <c r="I27" s="20">
        <f t="shared" si="0"/>
        <v>12.893871254210888</v>
      </c>
      <c r="J27" s="20">
        <f>SUM(J7+J14)</f>
        <v>1127449.49</v>
      </c>
      <c r="K27" s="20">
        <f t="shared" si="10"/>
        <v>60.007702087451449</v>
      </c>
      <c r="L27" s="28">
        <f>SUM(L7+L14)</f>
        <v>18045843.880000003</v>
      </c>
      <c r="M27" s="20">
        <f>SUM(M7+M14)</f>
        <v>0</v>
      </c>
      <c r="N27" s="20">
        <f t="shared" si="1"/>
        <v>0</v>
      </c>
      <c r="O27" s="13">
        <v>0</v>
      </c>
      <c r="P27" s="20" t="e">
        <f t="shared" si="11"/>
        <v>#DIV/0!</v>
      </c>
      <c r="Q27" s="28">
        <f>SUM(Q7+Q14)</f>
        <v>20738603.299999997</v>
      </c>
      <c r="R27" s="9">
        <f>SUM(R7+R14)</f>
        <v>4184141.4699999997</v>
      </c>
      <c r="S27" s="9">
        <f t="shared" si="2"/>
        <v>20.175618432317478</v>
      </c>
      <c r="T27" s="9">
        <f>SUM(T7+T14)</f>
        <v>165598</v>
      </c>
      <c r="U27" s="9">
        <f t="shared" si="12"/>
        <v>3.9577533691756366</v>
      </c>
      <c r="V27" s="28">
        <f>SUM(V7+V14)</f>
        <v>30925874.370000001</v>
      </c>
      <c r="W27" s="20">
        <f>SUM(W7+W14)</f>
        <v>4428979.2899999991</v>
      </c>
      <c r="X27" s="20">
        <f t="shared" si="3"/>
        <v>14.321274273481434</v>
      </c>
      <c r="Y27" s="20">
        <f>SUM(Y7+Y14)</f>
        <v>197186.4</v>
      </c>
      <c r="Z27" s="20">
        <f t="shared" si="13"/>
        <v>4.4521860927464401</v>
      </c>
      <c r="AA27" s="28">
        <f>SUM(AA7+AA14)</f>
        <v>107643223.22</v>
      </c>
      <c r="AB27" s="20">
        <f>SUM(AB7+AB14)</f>
        <v>0</v>
      </c>
      <c r="AC27" s="20">
        <f t="shared" si="4"/>
        <v>0</v>
      </c>
      <c r="AD27" s="20">
        <f>SUM(AD7+AD14)</f>
        <v>0</v>
      </c>
      <c r="AE27" s="20" t="e">
        <f t="shared" si="14"/>
        <v>#DIV/0!</v>
      </c>
      <c r="AF27" s="32">
        <f>SUM(AF7+AF14)</f>
        <v>16973628.57</v>
      </c>
      <c r="AG27" s="20">
        <f>SUM(AG7+AG14)</f>
        <v>1446068.58</v>
      </c>
      <c r="AH27" s="20">
        <f t="shared" si="5"/>
        <v>8.5195017319740955</v>
      </c>
      <c r="AI27" s="20">
        <f>SUM(AI7+AI14)</f>
        <v>16370</v>
      </c>
      <c r="AJ27" s="20">
        <f t="shared" si="6"/>
        <v>1.1320348306025707</v>
      </c>
      <c r="AK27" s="28">
        <f>SUM(AK7+AK14)</f>
        <v>10930765.26</v>
      </c>
      <c r="AL27" s="20">
        <f>SUM(AL7+AL14)</f>
        <v>626835.19999999995</v>
      </c>
      <c r="AM27" s="20">
        <f t="shared" si="7"/>
        <v>5.7345957496117697</v>
      </c>
      <c r="AN27" s="20">
        <f>SUM(AN7+AN14)</f>
        <v>55783</v>
      </c>
      <c r="AO27" s="20">
        <f t="shared" si="15"/>
        <v>8.8991492500740232</v>
      </c>
      <c r="AP27" s="28">
        <f>SUM(AP7+AP14)</f>
        <v>9199453.5800000001</v>
      </c>
      <c r="AQ27" s="20">
        <f>SUM(AQ7+AQ14)</f>
        <v>1210941.8999999999</v>
      </c>
      <c r="AR27" s="20">
        <f t="shared" si="8"/>
        <v>13.163193764384426</v>
      </c>
      <c r="AS27" s="20">
        <f>SUM(AS7+AS14)</f>
        <v>57760</v>
      </c>
      <c r="AT27" s="20">
        <f t="shared" si="22"/>
        <v>4.7698407330690271</v>
      </c>
      <c r="AU27" s="28">
        <f>SUM(AU7+AU14)</f>
        <v>465088976.33000004</v>
      </c>
      <c r="AV27" s="20">
        <f>SUM(AV7+AV14)</f>
        <v>43906791.600000001</v>
      </c>
      <c r="AW27" s="20">
        <f t="shared" si="17"/>
        <v>9.4405143605997441</v>
      </c>
      <c r="AX27" s="20">
        <f>SUM(AX7+AX14)</f>
        <v>6445034.2400000049</v>
      </c>
      <c r="AY27" s="20">
        <f t="shared" si="19"/>
        <v>14.678900473338171</v>
      </c>
    </row>
    <row r="28" spans="1:51">
      <c r="AG28" s="24"/>
      <c r="AH28" s="24"/>
      <c r="AI28" s="25"/>
      <c r="AJ28" s="25"/>
    </row>
    <row r="29" spans="1:51">
      <c r="A29" s="2"/>
      <c r="B29" s="17" t="s">
        <v>27</v>
      </c>
    </row>
    <row r="30" spans="1:51">
      <c r="B30" s="21" t="s">
        <v>40</v>
      </c>
      <c r="H30" s="45"/>
      <c r="I30" s="45"/>
      <c r="M30" s="45"/>
      <c r="N30" s="45"/>
      <c r="R30" s="45"/>
      <c r="S30" s="45"/>
      <c r="W30" s="45"/>
      <c r="X30" s="45"/>
      <c r="AB30" s="45"/>
      <c r="AC30" s="45"/>
      <c r="AG30" s="45"/>
      <c r="AH30" s="45"/>
      <c r="AL30" s="45"/>
      <c r="AM30" s="45"/>
      <c r="AQ30" s="45"/>
      <c r="AR30" s="45"/>
      <c r="AV30" s="45"/>
      <c r="AW30" s="45"/>
    </row>
  </sheetData>
  <mergeCells count="60">
    <mergeCell ref="AQ30:AR30"/>
    <mergeCell ref="AV30:AW30"/>
    <mergeCell ref="AU5:AU6"/>
    <mergeCell ref="AV5:AW5"/>
    <mergeCell ref="AX5:AY5"/>
    <mergeCell ref="H30:I30"/>
    <mergeCell ref="M30:N30"/>
    <mergeCell ref="R30:S30"/>
    <mergeCell ref="W30:X30"/>
    <mergeCell ref="AB30:AC30"/>
    <mergeCell ref="AG30:AH30"/>
    <mergeCell ref="AL30:AM30"/>
    <mergeCell ref="AK5:AK6"/>
    <mergeCell ref="AL5:AM5"/>
    <mergeCell ref="AN5:AO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A3:AE3"/>
    <mergeCell ref="AF3:AJ3"/>
    <mergeCell ref="AK3:AO3"/>
    <mergeCell ref="AP3:AT3"/>
    <mergeCell ref="AU3:AY3"/>
    <mergeCell ref="A3:A6"/>
    <mergeCell ref="B3:F3"/>
    <mergeCell ref="G3:K3"/>
    <mergeCell ref="L3:P3"/>
    <mergeCell ref="Q3:U3"/>
    <mergeCell ref="Q5:Q6"/>
    <mergeCell ref="R5:S5"/>
    <mergeCell ref="T5:U5"/>
    <mergeCell ref="V3:Z3"/>
    <mergeCell ref="J5:K5"/>
    <mergeCell ref="L5:L6"/>
    <mergeCell ref="M5:N5"/>
    <mergeCell ref="O5:P5"/>
    <mergeCell ref="V5:V6"/>
    <mergeCell ref="W5:X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ต.ค.2563- ก.ย.2564</vt:lpstr>
      <vt:lpstr>'ต.ค.2563- ก.ย.2564'!Print_Titles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2020-08-23T12:04:27Z</cp:lastPrinted>
  <dcterms:created xsi:type="dcterms:W3CDTF">2018-12-21T03:08:07Z</dcterms:created>
  <dcterms:modified xsi:type="dcterms:W3CDTF">2020-12-30T03:32:13Z</dcterms:modified>
</cp:coreProperties>
</file>