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หนี้ปีงบประมาณ 2563\ไตรมาส 2\ข้อมูลลูกหนี้นำเข้าประชุุม\"/>
    </mc:Choice>
  </mc:AlternateContent>
  <xr:revisionPtr revIDLastSave="0" documentId="13_ncr:1_{A1AA9137-A234-442E-873A-C9807C0D419A}" xr6:coauthVersionLast="45" xr6:coauthVersionMax="45" xr10:uidLastSave="{00000000-0000-0000-0000-000000000000}"/>
  <bookViews>
    <workbookView xWindow="-108" yWindow="-108" windowWidth="23256" windowHeight="12576" activeTab="5" xr2:uid="{C8C55A9C-C25E-4B40-BA61-632E45924D47}"/>
  </bookViews>
  <sheets>
    <sheet name="คำอธิบาย" sheetId="9" r:id="rId1"/>
    <sheet name="มกราคม 63" sheetId="11" r:id="rId2"/>
    <sheet name="กุมภาพันธ์ 63" sheetId="12" r:id="rId3"/>
    <sheet name="มีนาคม 63" sheetId="13" r:id="rId4"/>
    <sheet name="รวมหนี้ไตรมาส 2" sheetId="4" r:id="rId5"/>
    <sheet name="สรุปยอดตัดจ่าย" sheetId="15" r:id="rId6"/>
    <sheet name="สรุปข้อมูล" sheetId="1" r:id="rId7"/>
    <sheet name="ข้อมูลไตรมาส 1 ส่ง สปสช." sheetId="10" r:id="rId8"/>
    <sheet name="ข้อมูลไตรมาส 2 " sheetId="1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3" i="4" l="1"/>
  <c r="AA15" i="1" l="1"/>
  <c r="C5" i="4"/>
  <c r="M9" i="15"/>
  <c r="L9" i="15"/>
  <c r="M7" i="15"/>
  <c r="K9" i="15"/>
  <c r="K13" i="15"/>
  <c r="K15" i="15"/>
  <c r="I9" i="15"/>
  <c r="I13" i="15"/>
  <c r="I15" i="15"/>
  <c r="H9" i="15"/>
  <c r="H13" i="15"/>
  <c r="H15" i="15"/>
  <c r="F9" i="15"/>
  <c r="F13" i="15"/>
  <c r="F15" i="15"/>
  <c r="E8" i="15"/>
  <c r="E9" i="15"/>
  <c r="E13" i="15"/>
  <c r="E14" i="15"/>
  <c r="E15" i="15"/>
  <c r="C8" i="15"/>
  <c r="C9" i="15"/>
  <c r="C13" i="15"/>
  <c r="C14" i="15"/>
  <c r="C15" i="15"/>
  <c r="M16" i="15"/>
  <c r="M8" i="15"/>
  <c r="M10" i="15"/>
  <c r="M11" i="15"/>
  <c r="M12" i="15"/>
  <c r="L13" i="15"/>
  <c r="N13" i="15" s="1"/>
  <c r="M13" i="15"/>
  <c r="M14" i="15"/>
  <c r="L15" i="15"/>
  <c r="N15" i="15" s="1"/>
  <c r="M15" i="15"/>
  <c r="J16" i="15"/>
  <c r="G16" i="15"/>
  <c r="D16" i="15"/>
  <c r="J13" i="14"/>
  <c r="I13" i="14"/>
  <c r="H13" i="14"/>
  <c r="G13" i="14"/>
  <c r="F13" i="14"/>
  <c r="E13" i="14"/>
  <c r="D13" i="14"/>
  <c r="C13" i="14"/>
  <c r="B13" i="14"/>
  <c r="K12" i="14"/>
  <c r="K11" i="14"/>
  <c r="K10" i="14"/>
  <c r="K9" i="14"/>
  <c r="K8" i="14"/>
  <c r="K7" i="14"/>
  <c r="K6" i="14"/>
  <c r="K5" i="14"/>
  <c r="K4" i="14"/>
  <c r="W6" i="1"/>
  <c r="V6" i="1"/>
  <c r="U6" i="1"/>
  <c r="Y6" i="1"/>
  <c r="X6" i="1"/>
  <c r="C6" i="4"/>
  <c r="D6" i="4"/>
  <c r="E6" i="4"/>
  <c r="F6" i="4"/>
  <c r="G6" i="4"/>
  <c r="H6" i="4"/>
  <c r="C7" i="4"/>
  <c r="D7" i="4"/>
  <c r="E7" i="4"/>
  <c r="F7" i="4"/>
  <c r="G7" i="4"/>
  <c r="H7" i="4"/>
  <c r="C8" i="4"/>
  <c r="D8" i="4"/>
  <c r="E8" i="4"/>
  <c r="F8" i="4"/>
  <c r="G8" i="4"/>
  <c r="H8" i="4"/>
  <c r="C9" i="4"/>
  <c r="D9" i="4"/>
  <c r="E9" i="4"/>
  <c r="F9" i="4"/>
  <c r="G9" i="4"/>
  <c r="H9" i="4"/>
  <c r="C10" i="4"/>
  <c r="D10" i="4"/>
  <c r="E10" i="4"/>
  <c r="F10" i="4"/>
  <c r="G10" i="4"/>
  <c r="H10" i="4"/>
  <c r="C11" i="4"/>
  <c r="D11" i="4"/>
  <c r="E11" i="4"/>
  <c r="F11" i="4"/>
  <c r="G11" i="4"/>
  <c r="H11" i="4"/>
  <c r="C12" i="4"/>
  <c r="D12" i="4"/>
  <c r="E12" i="4"/>
  <c r="F12" i="4"/>
  <c r="G12" i="4"/>
  <c r="H12" i="4"/>
  <c r="C13" i="4"/>
  <c r="D13" i="4"/>
  <c r="E13" i="4"/>
  <c r="F13" i="4"/>
  <c r="G13" i="4"/>
  <c r="H13" i="4"/>
  <c r="D5" i="4"/>
  <c r="E5" i="4"/>
  <c r="F5" i="4"/>
  <c r="G5" i="4"/>
  <c r="H5" i="4"/>
  <c r="I5" i="13"/>
  <c r="I7" i="15" s="1"/>
  <c r="K7" i="15" s="1"/>
  <c r="I6" i="12"/>
  <c r="F8" i="15" s="1"/>
  <c r="I7" i="12"/>
  <c r="I8" i="12"/>
  <c r="F10" i="15" s="1"/>
  <c r="H10" i="15" s="1"/>
  <c r="I9" i="12"/>
  <c r="F11" i="15" s="1"/>
  <c r="H11" i="15" s="1"/>
  <c r="I10" i="12"/>
  <c r="F12" i="15" s="1"/>
  <c r="H12" i="15" s="1"/>
  <c r="I11" i="12"/>
  <c r="I12" i="12"/>
  <c r="F14" i="15" s="1"/>
  <c r="H14" i="15" s="1"/>
  <c r="I13" i="12"/>
  <c r="I5" i="12"/>
  <c r="F7" i="15" s="1"/>
  <c r="H7" i="15" s="1"/>
  <c r="I6" i="11"/>
  <c r="I7" i="11"/>
  <c r="I8" i="11"/>
  <c r="C10" i="15" s="1"/>
  <c r="E10" i="15" s="1"/>
  <c r="I9" i="11"/>
  <c r="C11" i="15" s="1"/>
  <c r="E11" i="15" s="1"/>
  <c r="I10" i="11"/>
  <c r="C12" i="15" s="1"/>
  <c r="I11" i="11"/>
  <c r="I12" i="11"/>
  <c r="I13" i="11"/>
  <c r="I5" i="11"/>
  <c r="C7" i="15" s="1"/>
  <c r="E7" i="15" s="1"/>
  <c r="M15" i="1"/>
  <c r="N15" i="1"/>
  <c r="O15" i="1"/>
  <c r="P15" i="1"/>
  <c r="Q15" i="1"/>
  <c r="R15" i="1"/>
  <c r="S15" i="1"/>
  <c r="T15" i="1"/>
  <c r="Y7" i="1"/>
  <c r="Y8" i="1"/>
  <c r="Y9" i="1"/>
  <c r="Y10" i="1"/>
  <c r="Y11" i="1"/>
  <c r="Y12" i="1"/>
  <c r="Y13" i="1"/>
  <c r="Y14" i="1"/>
  <c r="H8" i="15" l="1"/>
  <c r="H16" i="15"/>
  <c r="E12" i="15"/>
  <c r="E16" i="15"/>
  <c r="L7" i="15"/>
  <c r="N7" i="15" s="1"/>
  <c r="C14" i="4"/>
  <c r="I5" i="4"/>
  <c r="N9" i="15"/>
  <c r="F16" i="15"/>
  <c r="C16" i="15"/>
  <c r="Y15" i="1"/>
  <c r="K13" i="14"/>
  <c r="X10" i="1"/>
  <c r="Z10" i="1" s="1"/>
  <c r="H14" i="13"/>
  <c r="G14" i="13"/>
  <c r="F14" i="13"/>
  <c r="E14" i="13"/>
  <c r="D14" i="13"/>
  <c r="C14" i="13"/>
  <c r="I13" i="13"/>
  <c r="X14" i="1" s="1"/>
  <c r="Z14" i="1" s="1"/>
  <c r="I12" i="13"/>
  <c r="I11" i="13"/>
  <c r="X12" i="1" s="1"/>
  <c r="Z12" i="1" s="1"/>
  <c r="I10" i="13"/>
  <c r="I9" i="13"/>
  <c r="I11" i="15" s="1"/>
  <c r="K11" i="15" s="1"/>
  <c r="I8" i="13"/>
  <c r="I7" i="13"/>
  <c r="X8" i="1" s="1"/>
  <c r="Z8" i="1" s="1"/>
  <c r="I6" i="13"/>
  <c r="Z6" i="1"/>
  <c r="AB6" i="1" s="1"/>
  <c r="H14" i="12"/>
  <c r="G14" i="12"/>
  <c r="F14" i="12"/>
  <c r="E14" i="12"/>
  <c r="D14" i="12"/>
  <c r="C14" i="12"/>
  <c r="H14" i="11"/>
  <c r="G14" i="11"/>
  <c r="F14" i="11"/>
  <c r="E14" i="11"/>
  <c r="D14" i="11"/>
  <c r="C14" i="11"/>
  <c r="L11" i="15" l="1"/>
  <c r="N11" i="15" s="1"/>
  <c r="X11" i="1"/>
  <c r="Z11" i="1" s="1"/>
  <c r="I12" i="15"/>
  <c r="X9" i="1"/>
  <c r="Z9" i="1" s="1"/>
  <c r="I10" i="15"/>
  <c r="X13" i="1"/>
  <c r="Z13" i="1" s="1"/>
  <c r="I14" i="15"/>
  <c r="X7" i="1"/>
  <c r="Z7" i="1" s="1"/>
  <c r="I8" i="15"/>
  <c r="I14" i="13"/>
  <c r="X15" i="1"/>
  <c r="Z15" i="1" s="1"/>
  <c r="L15" i="1"/>
  <c r="I14" i="11"/>
  <c r="I14" i="12"/>
  <c r="K12" i="15" l="1"/>
  <c r="L12" i="15"/>
  <c r="N12" i="15" s="1"/>
  <c r="K10" i="15"/>
  <c r="L10" i="15"/>
  <c r="N10" i="15" s="1"/>
  <c r="K14" i="15"/>
  <c r="L14" i="15"/>
  <c r="N14" i="15" s="1"/>
  <c r="K8" i="15"/>
  <c r="K16" i="15" s="1"/>
  <c r="I16" i="15"/>
  <c r="L8" i="15"/>
  <c r="K4" i="10"/>
  <c r="N8" i="15" l="1"/>
  <c r="N16" i="15" s="1"/>
  <c r="L16" i="15"/>
  <c r="C13" i="10"/>
  <c r="D13" i="10"/>
  <c r="E13" i="10"/>
  <c r="F13" i="10"/>
  <c r="G13" i="10"/>
  <c r="H13" i="10"/>
  <c r="I13" i="10"/>
  <c r="J13" i="10"/>
  <c r="B13" i="10" l="1"/>
  <c r="K5" i="10"/>
  <c r="K6" i="10"/>
  <c r="K7" i="10"/>
  <c r="K8" i="10"/>
  <c r="K9" i="10"/>
  <c r="K10" i="10"/>
  <c r="K11" i="10"/>
  <c r="K12" i="10"/>
  <c r="K13" i="10" l="1"/>
  <c r="I6" i="4" l="1"/>
  <c r="I9" i="4"/>
  <c r="I12" i="4"/>
  <c r="D14" i="4" l="1"/>
  <c r="I8" i="4"/>
  <c r="G14" i="4"/>
  <c r="I10" i="4"/>
  <c r="I11" i="4"/>
  <c r="E14" i="4"/>
  <c r="H14" i="4"/>
  <c r="I7" i="4"/>
  <c r="F14" i="4"/>
  <c r="I14" i="4" l="1"/>
  <c r="V7" i="1"/>
  <c r="V8" i="1"/>
  <c r="V9" i="1"/>
  <c r="V10" i="1"/>
  <c r="V11" i="1"/>
  <c r="V12" i="1"/>
  <c r="V13" i="1"/>
  <c r="V14" i="1"/>
  <c r="D15" i="1"/>
  <c r="G15" i="1"/>
  <c r="J15" i="1"/>
  <c r="U14" i="1"/>
  <c r="U13" i="1"/>
  <c r="U12" i="1"/>
  <c r="U11" i="1"/>
  <c r="U10" i="1"/>
  <c r="U9" i="1"/>
  <c r="U8" i="1"/>
  <c r="U7" i="1"/>
  <c r="I15" i="1" l="1"/>
  <c r="W14" i="1"/>
  <c r="AB14" i="1" s="1"/>
  <c r="H15" i="1"/>
  <c r="F15" i="1"/>
  <c r="W10" i="1"/>
  <c r="AB10" i="1" s="1"/>
  <c r="W13" i="1"/>
  <c r="AB13" i="1" s="1"/>
  <c r="W8" i="1"/>
  <c r="AB8" i="1" s="1"/>
  <c r="W12" i="1"/>
  <c r="AB12" i="1" s="1"/>
  <c r="W7" i="1"/>
  <c r="AB7" i="1" s="1"/>
  <c r="V15" i="1"/>
  <c r="C15" i="1"/>
  <c r="W9" i="1" l="1"/>
  <c r="AB9" i="1" s="1"/>
  <c r="U15" i="1"/>
  <c r="K15" i="1"/>
  <c r="W11" i="1"/>
  <c r="AB11" i="1" s="1"/>
  <c r="E15" i="1"/>
  <c r="W15" i="1" l="1"/>
  <c r="AB15" i="1" s="1"/>
</calcChain>
</file>

<file path=xl/sharedStrings.xml><?xml version="1.0" encoding="utf-8"?>
<sst xmlns="http://schemas.openxmlformats.org/spreadsheetml/2006/main" count="209" uniqueCount="53">
  <si>
    <t>รวมทั้งสิ้น</t>
  </si>
  <si>
    <t>รหัสหน่วยบริการ</t>
  </si>
  <si>
    <t>ชื่อหน่วยบริการ</t>
  </si>
  <si>
    <t>รพร.สระแก้ว</t>
  </si>
  <si>
    <t>คลองหาด</t>
  </si>
  <si>
    <t>ตาพระยา</t>
  </si>
  <si>
    <t>วังน้ำเย็น</t>
  </si>
  <si>
    <t>วัฒนานคร</t>
  </si>
  <si>
    <t>อรัญประเทศ</t>
  </si>
  <si>
    <t>เขาฉกรรจ์</t>
  </si>
  <si>
    <t>วังสมบูรณ์</t>
  </si>
  <si>
    <t>โคกสูง</t>
  </si>
  <si>
    <t>คงเหลือ</t>
  </si>
  <si>
    <t>ยอดหนี้</t>
  </si>
  <si>
    <t>จ่ายแล้ว</t>
  </si>
  <si>
    <t>OP REFER</t>
  </si>
  <si>
    <t>OP AE</t>
  </si>
  <si>
    <t>เขตรอยต่อ</t>
  </si>
  <si>
    <t>ค่ายาราคาแพง</t>
  </si>
  <si>
    <t>ค่า CT/MRI</t>
  </si>
  <si>
    <t>ค่าตรวจพิเศษ</t>
  </si>
  <si>
    <t>รวม</t>
  </si>
  <si>
    <t>ยอดหนี้
ต.ค.-ธ.ค.62</t>
  </si>
  <si>
    <t>คำอธิบาย</t>
  </si>
  <si>
    <t>จ่ายตามเกณฑ์</t>
  </si>
  <si>
    <t>3. ข้อมูลจาก Sheet สรุปยอดตัดจ่าย จะเป็นข้อมูลที่ใช้ส่งให้ สปสช.ในการโอนเงิน Virtual account ภายในจังหวัด</t>
  </si>
  <si>
    <t>โทร 084-9611512</t>
  </si>
  <si>
    <t>หรือ e-mail : tan2532_tan@hotmail.com</t>
  </si>
  <si>
    <t>ที่ไลน์กลุ่ม ยันยอด OP-AE หรือ Line ส่วนตัว นางสาวมะลิวัลย์ อยู่ทองหลาง ( ID: looktarnnnnn)</t>
  </si>
  <si>
    <r>
      <t xml:space="preserve">ชื่อหน่วยบริการ
</t>
    </r>
    <r>
      <rPr>
        <b/>
        <sz val="14"/>
        <color rgb="FFFF0000"/>
        <rFont val="TH SarabunPSK"/>
        <family val="2"/>
      </rPr>
      <t>(เจ้าหนี้)</t>
    </r>
  </si>
  <si>
    <r>
      <t xml:space="preserve">ชื่อหน่วยบริการ
</t>
    </r>
    <r>
      <rPr>
        <b/>
        <sz val="16"/>
        <color rgb="FFFF0000"/>
        <rFont val="TH SarabunPSK"/>
        <family val="2"/>
      </rPr>
      <t>(เจ้าหนี้)</t>
    </r>
  </si>
  <si>
    <t>ยอดเงินโอน</t>
  </si>
  <si>
    <t>ยอดแจ้งโอนเงินกันระดับจังหวัด Virtual account (ตามจ่ายในจังหวัด) ไตรมาสที่ 1/2563</t>
  </si>
  <si>
    <r>
      <t>หน่วยบริการที่เป็น</t>
    </r>
    <r>
      <rPr>
        <b/>
        <sz val="16"/>
        <rFont val="TH SarabunPSK"/>
        <family val="2"/>
      </rPr>
      <t xml:space="preserve"> </t>
    </r>
    <r>
      <rPr>
        <b/>
        <i/>
        <sz val="16"/>
        <color rgb="FFFF0000"/>
        <rFont val="TH SarabunPSK"/>
        <family val="2"/>
      </rPr>
      <t>ลูกหนี้</t>
    </r>
  </si>
  <si>
    <t>เงินกัน</t>
  </si>
  <si>
    <t>ยอดเงิน 
Virtual account คงเหลือ</t>
  </si>
  <si>
    <t>ไตรมาส 1</t>
  </si>
  <si>
    <t>ไตรมาส 2</t>
  </si>
  <si>
    <t>ยอดหนี้
ม.ค.-มี.ค.63</t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</si>
  <si>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เดือน มกราคม-มีนาคม 2563</t>
    </r>
  </si>
  <si>
    <r>
      <t xml:space="preserve">1. ขอให้กรอกข้อมูลหนี้ UC ของหน่วยบริการภายในจังหวัดสระแก้วลงใน </t>
    </r>
    <r>
      <rPr>
        <sz val="16"/>
        <color rgb="FFFF0000"/>
        <rFont val="TH SarabunPSK"/>
        <family val="2"/>
      </rPr>
      <t>Sheet มกราคม63/ กุมภาพันธ์ 63/ มีนาคม 63</t>
    </r>
  </si>
  <si>
    <t xml:space="preserve">ขอให้ส่งข้อมูลกลับภายใน วันที่ 30 เมษายน 2563 </t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</si>
  <si>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มกราคม 2563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</si>
  <si>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กุมภาพันธ์ 2563</t>
    </r>
  </si>
  <si>
    <r>
      <t>แบบสรุปรายงาน</t>
    </r>
    <r>
      <rPr>
        <b/>
        <u/>
        <sz val="16"/>
        <color theme="1"/>
        <rFont val="TH SarabunPSK"/>
        <family val="2"/>
      </rPr>
      <t>การยืนยันหนี้เป็นลูกหนี้</t>
    </r>
    <r>
      <rPr>
        <b/>
        <sz val="16"/>
        <color theme="1"/>
        <rFont val="TH SarabunPSK"/>
        <family val="2"/>
      </rPr>
      <t xml:space="preserve"> ระหว่างหน่วยบริการ (UC) ในจังหวัดสระแก้ว </t>
    </r>
    <r>
      <rPr>
        <b/>
        <sz val="18"/>
        <color rgb="FFFF0000"/>
        <rFont val="TH SarabunPSK"/>
        <family val="2"/>
      </rPr>
      <t>เดือน มีนาคม 2563</t>
    </r>
  </si>
  <si>
    <t>ยอดแจ้งโอนเงินกันระดับจังหวัด Virtual account (ตามจ่ายในจังหวัด) ไตรมาสที่ 2/2563</t>
  </si>
  <si>
    <t>สรุปยอดไตรมาส 2</t>
  </si>
  <si>
    <r>
      <t>แบบสรุปรายงาน</t>
    </r>
    <r>
      <rPr>
        <b/>
        <u/>
        <sz val="18"/>
        <color theme="1"/>
        <rFont val="TH SarabunPSK"/>
        <family val="2"/>
      </rPr>
      <t>การยืนยันหนี้เป็นลูกหนี้</t>
    </r>
    <r>
      <rPr>
        <b/>
        <sz val="18"/>
        <color theme="1"/>
        <rFont val="TH SarabunPSK"/>
        <family val="2"/>
      </rPr>
      <t xml:space="preserve"> ระหว่างหน่วยบริการ (UC) ในจังหวัดสระแก้ว ไตรมาส 2/2563</t>
    </r>
  </si>
  <si>
    <r>
      <t xml:space="preserve">2. กรอกข้อมูลหนี้ที่ตัดจ่ายแล้วลงใน Sheet </t>
    </r>
    <r>
      <rPr>
        <u/>
        <sz val="16"/>
        <color theme="1"/>
        <rFont val="TH SarabunPSK"/>
        <family val="2"/>
      </rPr>
      <t>สรุปยอดตัดจ่าย</t>
    </r>
    <r>
      <rPr>
        <sz val="16"/>
        <color theme="1"/>
        <rFont val="TH SarabunPSK"/>
        <family val="2"/>
      </rPr>
      <t xml:space="preserve"> </t>
    </r>
    <r>
      <rPr>
        <sz val="16"/>
        <color rgb="FFFF0000"/>
        <rFont val="TH SarabunPSK"/>
        <family val="2"/>
      </rPr>
      <t>(กรณีที่มียอดจ่ายแล้ว)</t>
    </r>
  </si>
  <si>
    <r>
      <t>หน่วยบริการที่เป็น</t>
    </r>
    <r>
      <rPr>
        <b/>
        <sz val="16"/>
        <rFont val="TH SarabunPSK"/>
        <family val="2"/>
      </rPr>
      <t xml:space="preserve"> </t>
    </r>
    <r>
      <rPr>
        <b/>
        <sz val="18"/>
        <color rgb="FFFF0000"/>
        <rFont val="TH SarabunPSK"/>
        <family val="2"/>
      </rPr>
      <t>เจ้าหนี้</t>
    </r>
  </si>
  <si>
    <r>
      <t xml:space="preserve">กรอกข้อมูล </t>
    </r>
    <r>
      <rPr>
        <b/>
        <sz val="22"/>
        <color theme="7" tint="0.59999389629810485"/>
        <rFont val="TH SarabunPSK"/>
        <family val="2"/>
      </rPr>
      <t xml:space="preserve">ช่องสีเหลือง </t>
    </r>
    <r>
      <rPr>
        <b/>
        <sz val="22"/>
        <color rgb="FFFF0000"/>
        <rFont val="TH SarabunPSK"/>
        <family val="2"/>
      </rPr>
      <t>กรณีที่มียอดตัดจ่ายแล้ว</t>
    </r>
  </si>
  <si>
    <r>
      <t>แบบสรุปรายงาน</t>
    </r>
    <r>
      <rPr>
        <b/>
        <u/>
        <sz val="18"/>
        <color theme="1"/>
        <rFont val="TH SarabunPSK"/>
        <family val="2"/>
      </rPr>
      <t>การยืนยันหนี้เป็นลูกหนี้</t>
    </r>
    <r>
      <rPr>
        <b/>
        <sz val="18"/>
        <color theme="1"/>
        <rFont val="TH SarabunPSK"/>
        <family val="2"/>
      </rPr>
      <t xml:space="preserve"> ระหว่างหน่วยบริการ (UC) ในจังหวัดสระแก้ว ปีงบประมาณ 2563</t>
    </r>
  </si>
  <si>
    <t>หน่วยบริการ.......เขาฉกรรจ์......................................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</si>
</sst>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2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2"/>
      <color theme="1"/>
      <name val="TH SarabunPSK"/>
      <family val="2"/>
    </font>
    <font>
      <sz val="16"/>
      <color rgb="FFFF0000"/>
      <name val="TH SarabunPSK"/>
      <family val="2"/>
    </font>
    <font>
      <sz val="10"/>
      <color theme="1"/>
      <name val="Tahoma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22"/>
      <color rgb="FFFF0000"/>
      <name val="TH SarabunPSK"/>
      <family val="2"/>
    </font>
    <font>
      <b/>
      <sz val="22"/>
      <color theme="7" tint="0.59999389629810485"/>
      <name val="TH SarabunPSK"/>
      <family val="2"/>
    </font>
    <font>
      <b/>
      <u/>
      <sz val="18"/>
      <color theme="1"/>
      <name val="TH SarabunPSK"/>
      <family val="2"/>
    </font>
    <font>
      <b/>
      <u/>
      <sz val="20"/>
      <color theme="1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  <font>
      <b/>
      <sz val="18"/>
      <color rgb="FFFF0000"/>
      <name val="TH SarabunPSK"/>
      <family val="2"/>
    </font>
    <font>
      <b/>
      <sz val="16"/>
      <color rgb="FF0070C0"/>
      <name val="TH SarabunPSK"/>
      <family val="2"/>
    </font>
    <font>
      <b/>
      <sz val="14"/>
      <color rgb="FFFF0000"/>
      <name val="TH SarabunPSK"/>
      <family val="2"/>
    </font>
    <font>
      <sz val="16"/>
      <name val="TH SarabunPSK"/>
      <family val="2"/>
    </font>
    <font>
      <b/>
      <i/>
      <sz val="16"/>
      <color rgb="FFFF0000"/>
      <name val="TH SarabunPSK"/>
      <family val="2"/>
    </font>
    <font>
      <sz val="14"/>
      <color rgb="FFFF0000"/>
      <name val="TH SarabunPSK"/>
      <family val="2"/>
    </font>
    <font>
      <u/>
      <sz val="16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/>
    <xf numFmtId="0" fontId="2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43" fontId="4" fillId="0" borderId="1" xfId="1" applyFont="1" applyBorder="1"/>
    <xf numFmtId="43" fontId="8" fillId="0" borderId="1" xfId="1" applyFont="1" applyBorder="1"/>
    <xf numFmtId="43" fontId="7" fillId="0" borderId="0" xfId="1" applyFont="1"/>
    <xf numFmtId="0" fontId="6" fillId="0" borderId="0" xfId="0" applyFont="1"/>
    <xf numFmtId="43" fontId="6" fillId="0" borderId="1" xfId="0" applyNumberFormat="1" applyFont="1" applyFill="1" applyBorder="1"/>
    <xf numFmtId="0" fontId="2" fillId="0" borderId="0" xfId="0" applyFont="1" applyAlignment="1">
      <alignment horizontal="center"/>
    </xf>
    <xf numFmtId="43" fontId="4" fillId="3" borderId="1" xfId="1" applyFont="1" applyFill="1" applyBorder="1"/>
    <xf numFmtId="0" fontId="4" fillId="0" borderId="1" xfId="0" applyFont="1" applyBorder="1" applyAlignment="1">
      <alignment horizontal="center" vertical="center" wrapText="1"/>
    </xf>
    <xf numFmtId="43" fontId="8" fillId="3" borderId="1" xfId="1" applyFont="1" applyFill="1" applyBorder="1"/>
    <xf numFmtId="0" fontId="4" fillId="3" borderId="1" xfId="0" applyFont="1" applyFill="1" applyBorder="1" applyAlignment="1">
      <alignment horizontal="center" vertical="center" wrapText="1"/>
    </xf>
    <xf numFmtId="43" fontId="6" fillId="3" borderId="1" xfId="0" applyNumberFormat="1" applyFont="1" applyFill="1" applyBorder="1"/>
    <xf numFmtId="0" fontId="4" fillId="2" borderId="1" xfId="0" applyFont="1" applyFill="1" applyBorder="1" applyAlignment="1">
      <alignment horizontal="center" vertical="center" wrapText="1"/>
    </xf>
    <xf numFmtId="43" fontId="6" fillId="2" borderId="1" xfId="0" applyNumberFormat="1" applyFont="1" applyFill="1" applyBorder="1"/>
    <xf numFmtId="43" fontId="8" fillId="2" borderId="1" xfId="1" applyFont="1" applyFill="1" applyBorder="1"/>
    <xf numFmtId="43" fontId="8" fillId="0" borderId="1" xfId="1" applyFont="1" applyFill="1" applyBorder="1"/>
    <xf numFmtId="43" fontId="4" fillId="4" borderId="1" xfId="1" applyFont="1" applyFill="1" applyBorder="1"/>
    <xf numFmtId="43" fontId="8" fillId="4" borderId="1" xfId="1" applyFont="1" applyFill="1" applyBorder="1"/>
    <xf numFmtId="43" fontId="8" fillId="5" borderId="1" xfId="1" applyFont="1" applyFill="1" applyBorder="1"/>
    <xf numFmtId="0" fontId="12" fillId="0" borderId="0" xfId="0" applyFont="1"/>
    <xf numFmtId="0" fontId="16" fillId="0" borderId="0" xfId="0" applyFont="1"/>
    <xf numFmtId="43" fontId="2" fillId="0" borderId="0" xfId="1" applyFont="1"/>
    <xf numFmtId="43" fontId="2" fillId="5" borderId="1" xfId="0" applyNumberFormat="1" applyFont="1" applyFill="1" applyBorder="1" applyAlignment="1">
      <alignment horizontal="center"/>
    </xf>
    <xf numFmtId="0" fontId="20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43" fontId="7" fillId="0" borderId="1" xfId="1" applyFont="1" applyBorder="1"/>
    <xf numFmtId="43" fontId="2" fillId="3" borderId="1" xfId="1" applyFont="1" applyFill="1" applyBorder="1"/>
    <xf numFmtId="43" fontId="2" fillId="0" borderId="1" xfId="1" applyFont="1" applyFill="1" applyBorder="1"/>
    <xf numFmtId="43" fontId="22" fillId="0" borderId="1" xfId="1" applyFont="1" applyBorder="1"/>
    <xf numFmtId="43" fontId="22" fillId="0" borderId="1" xfId="1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187" fontId="7" fillId="0" borderId="0" xfId="1" applyNumberFormat="1" applyFont="1"/>
    <xf numFmtId="43" fontId="7" fillId="0" borderId="0" xfId="0" applyNumberFormat="1" applyFont="1"/>
    <xf numFmtId="187" fontId="7" fillId="0" borderId="0" xfId="0" applyNumberFormat="1" applyFont="1"/>
    <xf numFmtId="4" fontId="7" fillId="0" borderId="0" xfId="0" applyNumberFormat="1" applyFont="1"/>
    <xf numFmtId="43" fontId="2" fillId="0" borderId="0" xfId="0" applyNumberFormat="1" applyFont="1"/>
    <xf numFmtId="43" fontId="24" fillId="3" borderId="1" xfId="0" applyNumberFormat="1" applyFont="1" applyFill="1" applyBorder="1"/>
    <xf numFmtId="187" fontId="9" fillId="0" borderId="0" xfId="1" applyNumberFormat="1" applyFont="1"/>
    <xf numFmtId="0" fontId="4" fillId="3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3" fontId="2" fillId="0" borderId="4" xfId="1" applyFont="1" applyBorder="1" applyAlignment="1">
      <alignment horizontal="center"/>
    </xf>
    <xf numFmtId="43" fontId="2" fillId="0" borderId="5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13" fillId="6" borderId="7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/>
  </cellXfs>
  <cellStyles count="7">
    <cellStyle name="Comma 3" xfId="4" xr:uid="{1E60BFF3-22CF-4598-BAB8-1D1713F8E9C4}"/>
    <cellStyle name="Normal 2 2" xfId="5" xr:uid="{0C39429D-7EC1-423B-990A-06A47F6881C0}"/>
    <cellStyle name="Normal 2 4" xfId="3" xr:uid="{EAC15E6E-3CBE-4295-BCD0-5326D4A827C8}"/>
    <cellStyle name="Normal 3" xfId="6" xr:uid="{A354293D-7E15-4F9A-9EB1-6A1340154087}"/>
    <cellStyle name="จุลภาค" xfId="1" builtinId="3"/>
    <cellStyle name="จุลภาค 2" xfId="2" xr:uid="{1C34B256-3C7E-40CD-B66C-AAE1C45DF7B3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137160</xdr:colOff>
      <xdr:row>4</xdr:row>
      <xdr:rowOff>228600</xdr:rowOff>
    </xdr:from>
    <xdr:to>
      <xdr:col>14</xdr:col>
      <xdr:colOff>220980</xdr:colOff>
      <xdr:row>10</xdr:row>
      <xdr:rowOff>297180</xdr:rowOff>
    </xdr:to>
    <xdr:sp macro="" textlink="">
      <xdr:nvSpPr>
        <xdr:cNvPr id="2" name="เมฆ 1">
          <a:extLst>
            <a:ext uri="{FF2B5EF4-FFF2-40B4-BE49-F238E27FC236}">
              <a16:creationId xmlns:a16="http://schemas.microsoft.com/office/drawing/2014/main" id="{2352B285-5BED-4B74-9C6A-94DD5D1171A2}"/>
            </a:ext>
          </a:extLst>
        </xdr:cNvPr>
        <xdr:cNvSpPr/>
      </xdr:nvSpPr>
      <xdr:spPr>
        <a:xfrm>
          <a:off x="8618220" y="1539240"/>
          <a:ext cx="3733800" cy="1943100"/>
        </a:xfrm>
        <a:prstGeom prst="cloud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th-TH" sz="2000" b="1">
              <a:latin typeface="TH SarabunPSK" panose="020B0500040200020003" pitchFamily="34" charset="-34"/>
              <a:cs typeface="TH SarabunPSK" panose="020B0500040200020003" pitchFamily="34" charset="-34"/>
            </a:rPr>
            <a:t>ไม่ต้องกรอก สูตรลิ้งค์ข้อมูลมา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665236</xdr:colOff>
      <xdr:row>4</xdr:row>
      <xdr:rowOff>351974</xdr:rowOff>
    </xdr:from>
    <xdr:to>
      <xdr:col>19</xdr:col>
      <xdr:colOff>809171</xdr:colOff>
      <xdr:row>15</xdr:row>
      <xdr:rowOff>10886</xdr:rowOff>
    </xdr:to>
    <xdr:sp macro="" textlink="">
      <xdr:nvSpPr>
        <xdr:cNvPr id="2" name="เมฆ 1">
          <a:extLst>
            <a:ext uri="{FF2B5EF4-FFF2-40B4-BE49-F238E27FC236}">
              <a16:creationId xmlns:a16="http://schemas.microsoft.com/office/drawing/2014/main" id="{06D89D90-B805-4964-9F0B-3964B3829B6C}"/>
            </a:ext>
          </a:extLst>
        </xdr:cNvPr>
        <xdr:cNvSpPr/>
      </xdr:nvSpPr>
      <xdr:spPr>
        <a:xfrm>
          <a:off x="10919579" y="1603831"/>
          <a:ext cx="7774821" cy="3207655"/>
        </a:xfrm>
        <a:prstGeom prst="cloud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2800" b="1">
              <a:latin typeface="TH SarabunPSK" panose="020B0500040200020003" pitchFamily="34" charset="-34"/>
              <a:cs typeface="TH SarabunPSK" panose="020B0500040200020003" pitchFamily="34" charset="-34"/>
            </a:rPr>
            <a:t>ชีทนี้ไม่ต้องกรอกข้อมูล</a:t>
          </a:r>
        </a:p>
        <a:p>
          <a:pPr algn="ctr"/>
          <a:r>
            <a:rPr lang="th-TH" sz="2800" b="1">
              <a:latin typeface="TH SarabunPSK" panose="020B0500040200020003" pitchFamily="34" charset="-34"/>
              <a:cs typeface="TH SarabunPSK" panose="020B0500040200020003" pitchFamily="34" charset="-34"/>
            </a:rPr>
            <a:t>สสจ.เป็นผู้รวบรวม</a:t>
          </a:r>
          <a:br>
            <a:rPr lang="th-TH" sz="2800" b="1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8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หน่วยบริการสามารถเช็คยอดเงินกันคงเหลือได้จากท้ายตารางค่ะ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37253</xdr:colOff>
      <xdr:row>4</xdr:row>
      <xdr:rowOff>55879</xdr:rowOff>
    </xdr:from>
    <xdr:to>
      <xdr:col>16</xdr:col>
      <xdr:colOff>449580</xdr:colOff>
      <xdr:row>8</xdr:row>
      <xdr:rowOff>228600</xdr:rowOff>
    </xdr:to>
    <xdr:sp macro="" textlink="">
      <xdr:nvSpPr>
        <xdr:cNvPr id="2" name="เมฆ 1">
          <a:extLst>
            <a:ext uri="{FF2B5EF4-FFF2-40B4-BE49-F238E27FC236}">
              <a16:creationId xmlns:a16="http://schemas.microsoft.com/office/drawing/2014/main" id="{95A8239B-ECB4-4A60-B040-F43EC5BF9109}"/>
            </a:ext>
          </a:extLst>
        </xdr:cNvPr>
        <xdr:cNvSpPr/>
      </xdr:nvSpPr>
      <xdr:spPr>
        <a:xfrm>
          <a:off x="11035453" y="1486746"/>
          <a:ext cx="3756660" cy="1425787"/>
        </a:xfrm>
        <a:prstGeom prst="cloud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  <a:t>ชีทนี้ไม่ต้องกรอกข้อมูล</a:t>
          </a:r>
          <a:b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  <a:t>สสจ.เป็นผู้รวบรวม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6BF8F-7D5F-43FD-AEF8-AF6242DCAAF1}">
  <dimension ref="A1:A9"/>
  <sheetViews>
    <sheetView workbookViewId="0">
      <selection activeCell="H11" sqref="H11"/>
    </sheetView>
  </sheetViews>
  <sheetFormatPr defaultRowHeight="24.6" x14ac:dyDescent="0.7"/>
  <cols>
    <col min="1" max="16384" width="8.796875" style="3"/>
  </cols>
  <sheetData>
    <row r="1" spans="1:1" ht="30" x14ac:dyDescent="0.85">
      <c r="A1" s="25" t="s">
        <v>23</v>
      </c>
    </row>
    <row r="2" spans="1:1" x14ac:dyDescent="0.7">
      <c r="A2" s="3" t="s">
        <v>40</v>
      </c>
    </row>
    <row r="3" spans="1:1" x14ac:dyDescent="0.7">
      <c r="A3" s="3" t="s">
        <v>48</v>
      </c>
    </row>
    <row r="4" spans="1:1" x14ac:dyDescent="0.7">
      <c r="A4" s="3" t="s">
        <v>25</v>
      </c>
    </row>
    <row r="6" spans="1:1" x14ac:dyDescent="0.7">
      <c r="A6" s="28" t="s">
        <v>41</v>
      </c>
    </row>
    <row r="7" spans="1:1" x14ac:dyDescent="0.7">
      <c r="A7" s="3" t="s">
        <v>28</v>
      </c>
    </row>
    <row r="8" spans="1:1" x14ac:dyDescent="0.7">
      <c r="A8" s="3" t="s">
        <v>27</v>
      </c>
    </row>
    <row r="9" spans="1:1" x14ac:dyDescent="0.7">
      <c r="A9" s="3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0EFFC-F9FD-47CD-A096-71ED569A02C2}">
  <dimension ref="A1:I14"/>
  <sheetViews>
    <sheetView workbookViewId="0">
      <selection activeCell="K13" sqref="K13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8" width="13" style="9" customWidth="1"/>
    <col min="9" max="9" width="13.3984375" style="3" customWidth="1"/>
    <col min="10" max="10" width="11.8984375" style="3" customWidth="1"/>
    <col min="11" max="16384" width="9" style="3"/>
  </cols>
  <sheetData>
    <row r="1" spans="1:9" s="1" customFormat="1" ht="27" x14ac:dyDescent="0.75">
      <c r="A1" s="55" t="s">
        <v>42</v>
      </c>
      <c r="B1" s="55"/>
      <c r="C1" s="55"/>
      <c r="D1" s="55"/>
      <c r="E1" s="55"/>
      <c r="F1" s="55"/>
      <c r="G1" s="55"/>
      <c r="H1" s="55"/>
      <c r="I1" s="55"/>
    </row>
    <row r="2" spans="1:9" ht="29.4" customHeight="1" x14ac:dyDescent="0.85">
      <c r="A2" s="24" t="s">
        <v>52</v>
      </c>
    </row>
    <row r="3" spans="1:9" s="40" customFormat="1" ht="24.6" customHeight="1" x14ac:dyDescent="0.7">
      <c r="A3" s="56" t="s">
        <v>1</v>
      </c>
      <c r="B3" s="56" t="s">
        <v>29</v>
      </c>
      <c r="C3" s="58" t="s">
        <v>15</v>
      </c>
      <c r="D3" s="58" t="s">
        <v>16</v>
      </c>
      <c r="E3" s="58" t="s">
        <v>17</v>
      </c>
      <c r="F3" s="58" t="s">
        <v>18</v>
      </c>
      <c r="G3" s="58" t="s">
        <v>19</v>
      </c>
      <c r="H3" s="58" t="s">
        <v>20</v>
      </c>
      <c r="I3" s="51" t="s">
        <v>21</v>
      </c>
    </row>
    <row r="4" spans="1:9" s="1" customFormat="1" x14ac:dyDescent="0.7">
      <c r="A4" s="57"/>
      <c r="B4" s="57"/>
      <c r="C4" s="59"/>
      <c r="D4" s="59"/>
      <c r="E4" s="59"/>
      <c r="F4" s="59"/>
      <c r="G4" s="59"/>
      <c r="H4" s="59"/>
      <c r="I4" s="52"/>
    </row>
    <row r="5" spans="1:9" x14ac:dyDescent="0.7">
      <c r="A5" s="4">
        <v>10699</v>
      </c>
      <c r="B5" s="5" t="s">
        <v>3</v>
      </c>
      <c r="C5" s="10">
        <v>325290</v>
      </c>
      <c r="D5" s="10">
        <v>23219</v>
      </c>
      <c r="E5" s="10">
        <v>75500</v>
      </c>
      <c r="F5" s="10"/>
      <c r="G5" s="10"/>
      <c r="H5" s="10">
        <v>13980</v>
      </c>
      <c r="I5" s="12">
        <f>SUM(C5:H5)</f>
        <v>437989</v>
      </c>
    </row>
    <row r="6" spans="1:9" x14ac:dyDescent="0.7">
      <c r="A6" s="4">
        <v>10866</v>
      </c>
      <c r="B6" s="5" t="s">
        <v>4</v>
      </c>
      <c r="C6" s="10"/>
      <c r="D6" s="10"/>
      <c r="E6" s="10"/>
      <c r="F6" s="10"/>
      <c r="G6" s="10"/>
      <c r="H6" s="10"/>
      <c r="I6" s="12">
        <f t="shared" ref="I6:I14" si="0">SUM(C6:H6)</f>
        <v>0</v>
      </c>
    </row>
    <row r="7" spans="1:9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2">
        <f t="shared" si="0"/>
        <v>0</v>
      </c>
    </row>
    <row r="8" spans="1:9" x14ac:dyDescent="0.7">
      <c r="A8" s="4">
        <v>10868</v>
      </c>
      <c r="B8" s="5" t="s">
        <v>6</v>
      </c>
      <c r="C8" s="10"/>
      <c r="D8" s="10">
        <v>3329.5</v>
      </c>
      <c r="E8" s="10"/>
      <c r="F8" s="10"/>
      <c r="G8" s="10"/>
      <c r="H8" s="10"/>
      <c r="I8" s="12">
        <f t="shared" si="0"/>
        <v>3329.5</v>
      </c>
    </row>
    <row r="9" spans="1:9" x14ac:dyDescent="0.7">
      <c r="A9" s="4">
        <v>10869</v>
      </c>
      <c r="B9" s="5" t="s">
        <v>7</v>
      </c>
      <c r="C9" s="10"/>
      <c r="D9" s="10">
        <v>1860</v>
      </c>
      <c r="E9" s="10"/>
      <c r="F9" s="10"/>
      <c r="G9" s="10"/>
      <c r="H9" s="10"/>
      <c r="I9" s="12">
        <f t="shared" si="0"/>
        <v>1860</v>
      </c>
    </row>
    <row r="10" spans="1:9" x14ac:dyDescent="0.7">
      <c r="A10" s="4">
        <v>10870</v>
      </c>
      <c r="B10" s="5" t="s">
        <v>8</v>
      </c>
      <c r="C10" s="10"/>
      <c r="D10" s="10">
        <v>4410</v>
      </c>
      <c r="E10" s="10"/>
      <c r="F10" s="10"/>
      <c r="G10" s="10"/>
      <c r="H10" s="10"/>
      <c r="I10" s="12">
        <f t="shared" si="0"/>
        <v>4410</v>
      </c>
    </row>
    <row r="11" spans="1:9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2">
        <f t="shared" si="0"/>
        <v>0</v>
      </c>
    </row>
    <row r="12" spans="1:9" x14ac:dyDescent="0.7">
      <c r="A12" s="4">
        <v>28849</v>
      </c>
      <c r="B12" s="5" t="s">
        <v>10</v>
      </c>
      <c r="C12" s="10"/>
      <c r="D12" s="10"/>
      <c r="E12" s="10"/>
      <c r="F12" s="10"/>
      <c r="G12" s="10"/>
      <c r="H12" s="10"/>
      <c r="I12" s="12">
        <f t="shared" si="0"/>
        <v>0</v>
      </c>
    </row>
    <row r="13" spans="1:9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2">
        <f t="shared" si="0"/>
        <v>0</v>
      </c>
    </row>
    <row r="14" spans="1:9" s="8" customFormat="1" x14ac:dyDescent="0.7">
      <c r="A14" s="53" t="s">
        <v>0</v>
      </c>
      <c r="B14" s="54"/>
      <c r="C14" s="7">
        <f t="shared" ref="C14:H14" si="1">SUM(C5:C13)</f>
        <v>325290</v>
      </c>
      <c r="D14" s="6">
        <f t="shared" si="1"/>
        <v>32818.5</v>
      </c>
      <c r="E14" s="6">
        <f t="shared" si="1"/>
        <v>75500</v>
      </c>
      <c r="F14" s="6">
        <f t="shared" si="1"/>
        <v>0</v>
      </c>
      <c r="G14" s="6">
        <f t="shared" si="1"/>
        <v>0</v>
      </c>
      <c r="H14" s="6">
        <f t="shared" si="1"/>
        <v>13980</v>
      </c>
      <c r="I14" s="12">
        <f t="shared" si="0"/>
        <v>447588.5</v>
      </c>
    </row>
  </sheetData>
  <mergeCells count="11">
    <mergeCell ref="I3:I4"/>
    <mergeCell ref="A14:B14"/>
    <mergeCell ref="A1:I1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1F701-73E9-4A18-9073-66CDAD9C9C88}">
  <dimension ref="A1:I14"/>
  <sheetViews>
    <sheetView workbookViewId="0">
      <selection activeCell="H15" sqref="H15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8" width="13" style="9" customWidth="1"/>
    <col min="9" max="9" width="13.3984375" style="3" customWidth="1"/>
    <col min="10" max="10" width="11.8984375" style="3" customWidth="1"/>
    <col min="11" max="16384" width="9" style="3"/>
  </cols>
  <sheetData>
    <row r="1" spans="1:9" s="1" customFormat="1" ht="27" x14ac:dyDescent="0.75">
      <c r="A1" s="55" t="s">
        <v>43</v>
      </c>
      <c r="B1" s="55"/>
      <c r="C1" s="55"/>
      <c r="D1" s="55"/>
      <c r="E1" s="55"/>
      <c r="F1" s="55"/>
      <c r="G1" s="55"/>
      <c r="H1" s="55"/>
      <c r="I1" s="55"/>
    </row>
    <row r="2" spans="1:9" ht="29.4" customHeight="1" x14ac:dyDescent="0.85">
      <c r="A2" s="24" t="s">
        <v>52</v>
      </c>
    </row>
    <row r="3" spans="1:9" s="40" customFormat="1" ht="24.6" customHeight="1" x14ac:dyDescent="0.7">
      <c r="A3" s="56" t="s">
        <v>1</v>
      </c>
      <c r="B3" s="56" t="s">
        <v>29</v>
      </c>
      <c r="C3" s="58" t="s">
        <v>15</v>
      </c>
      <c r="D3" s="58" t="s">
        <v>16</v>
      </c>
      <c r="E3" s="58" t="s">
        <v>17</v>
      </c>
      <c r="F3" s="58" t="s">
        <v>18</v>
      </c>
      <c r="G3" s="58" t="s">
        <v>19</v>
      </c>
      <c r="H3" s="58" t="s">
        <v>20</v>
      </c>
      <c r="I3" s="51" t="s">
        <v>21</v>
      </c>
    </row>
    <row r="4" spans="1:9" s="1" customFormat="1" x14ac:dyDescent="0.7">
      <c r="A4" s="57"/>
      <c r="B4" s="57"/>
      <c r="C4" s="59"/>
      <c r="D4" s="59"/>
      <c r="E4" s="59"/>
      <c r="F4" s="59"/>
      <c r="G4" s="59"/>
      <c r="H4" s="59"/>
      <c r="I4" s="52"/>
    </row>
    <row r="5" spans="1:9" x14ac:dyDescent="0.7">
      <c r="A5" s="4">
        <v>10699</v>
      </c>
      <c r="B5" s="5" t="s">
        <v>3</v>
      </c>
      <c r="C5" s="10">
        <v>304387</v>
      </c>
      <c r="D5" s="10">
        <v>24602</v>
      </c>
      <c r="E5" s="10">
        <v>75750</v>
      </c>
      <c r="F5" s="10"/>
      <c r="G5" s="10"/>
      <c r="H5" s="10">
        <v>16860</v>
      </c>
      <c r="I5" s="12">
        <f>SUM(C5:H5)</f>
        <v>421599</v>
      </c>
    </row>
    <row r="6" spans="1:9" x14ac:dyDescent="0.7">
      <c r="A6" s="4">
        <v>10866</v>
      </c>
      <c r="B6" s="5" t="s">
        <v>4</v>
      </c>
      <c r="C6" s="10"/>
      <c r="D6" s="10">
        <v>700</v>
      </c>
      <c r="E6" s="10"/>
      <c r="F6" s="10"/>
      <c r="G6" s="10"/>
      <c r="H6" s="10"/>
      <c r="I6" s="12">
        <f t="shared" ref="I6:I14" si="0">SUM(C6:H6)</f>
        <v>700</v>
      </c>
    </row>
    <row r="7" spans="1:9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2">
        <f t="shared" si="0"/>
        <v>0</v>
      </c>
    </row>
    <row r="8" spans="1:9" x14ac:dyDescent="0.7">
      <c r="A8" s="4">
        <v>10868</v>
      </c>
      <c r="B8" s="5" t="s">
        <v>6</v>
      </c>
      <c r="C8" s="10"/>
      <c r="D8" s="10">
        <v>1133</v>
      </c>
      <c r="E8" s="10"/>
      <c r="F8" s="10"/>
      <c r="G8" s="10"/>
      <c r="H8" s="10"/>
      <c r="I8" s="12">
        <f t="shared" si="0"/>
        <v>1133</v>
      </c>
    </row>
    <row r="9" spans="1:9" x14ac:dyDescent="0.7">
      <c r="A9" s="4">
        <v>10869</v>
      </c>
      <c r="B9" s="5" t="s">
        <v>7</v>
      </c>
      <c r="C9" s="10"/>
      <c r="D9" s="10">
        <v>1120</v>
      </c>
      <c r="E9" s="10"/>
      <c r="F9" s="10"/>
      <c r="G9" s="10"/>
      <c r="H9" s="10"/>
      <c r="I9" s="12">
        <f t="shared" si="0"/>
        <v>1120</v>
      </c>
    </row>
    <row r="10" spans="1:9" x14ac:dyDescent="0.7">
      <c r="A10" s="4">
        <v>10870</v>
      </c>
      <c r="B10" s="5" t="s">
        <v>8</v>
      </c>
      <c r="C10" s="10"/>
      <c r="D10" s="10">
        <v>3569</v>
      </c>
      <c r="E10" s="10"/>
      <c r="F10" s="10"/>
      <c r="G10" s="10"/>
      <c r="H10" s="10"/>
      <c r="I10" s="12">
        <f t="shared" si="0"/>
        <v>3569</v>
      </c>
    </row>
    <row r="11" spans="1:9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2">
        <f t="shared" si="0"/>
        <v>0</v>
      </c>
    </row>
    <row r="12" spans="1:9" x14ac:dyDescent="0.7">
      <c r="A12" s="4">
        <v>28849</v>
      </c>
      <c r="B12" s="5" t="s">
        <v>10</v>
      </c>
      <c r="C12" s="10"/>
      <c r="D12" s="10">
        <v>465</v>
      </c>
      <c r="E12" s="10"/>
      <c r="F12" s="10"/>
      <c r="G12" s="10"/>
      <c r="H12" s="10"/>
      <c r="I12" s="12">
        <f t="shared" si="0"/>
        <v>465</v>
      </c>
    </row>
    <row r="13" spans="1:9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2">
        <f t="shared" si="0"/>
        <v>0</v>
      </c>
    </row>
    <row r="14" spans="1:9" s="8" customFormat="1" x14ac:dyDescent="0.7">
      <c r="A14" s="53" t="s">
        <v>0</v>
      </c>
      <c r="B14" s="54"/>
      <c r="C14" s="7">
        <f t="shared" ref="C14:H14" si="1">SUM(C5:C13)</f>
        <v>304387</v>
      </c>
      <c r="D14" s="6">
        <f t="shared" si="1"/>
        <v>31589</v>
      </c>
      <c r="E14" s="6">
        <f t="shared" si="1"/>
        <v>75750</v>
      </c>
      <c r="F14" s="6">
        <f t="shared" si="1"/>
        <v>0</v>
      </c>
      <c r="G14" s="6">
        <f t="shared" si="1"/>
        <v>0</v>
      </c>
      <c r="H14" s="6">
        <f t="shared" si="1"/>
        <v>16860</v>
      </c>
      <c r="I14" s="12">
        <f t="shared" si="0"/>
        <v>428586</v>
      </c>
    </row>
  </sheetData>
  <mergeCells count="11">
    <mergeCell ref="I3:I4"/>
    <mergeCell ref="A14:B14"/>
    <mergeCell ref="A1:I1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E62BB-A986-4DED-8D0D-1A6007637E91}">
  <dimension ref="A1:I14"/>
  <sheetViews>
    <sheetView workbookViewId="0">
      <selection activeCell="E13" sqref="E13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8" width="13" style="9" customWidth="1"/>
    <col min="9" max="9" width="13.3984375" style="3" customWidth="1"/>
    <col min="10" max="10" width="11.8984375" style="3" customWidth="1"/>
    <col min="11" max="16384" width="9" style="3"/>
  </cols>
  <sheetData>
    <row r="1" spans="1:9" s="1" customFormat="1" ht="27" x14ac:dyDescent="0.75">
      <c r="A1" s="55" t="s">
        <v>44</v>
      </c>
      <c r="B1" s="55"/>
      <c r="C1" s="55"/>
      <c r="D1" s="55"/>
      <c r="E1" s="55"/>
      <c r="F1" s="55"/>
      <c r="G1" s="55"/>
      <c r="H1" s="55"/>
      <c r="I1" s="55"/>
    </row>
    <row r="2" spans="1:9" ht="29.4" customHeight="1" x14ac:dyDescent="0.85">
      <c r="A2" s="24" t="s">
        <v>52</v>
      </c>
    </row>
    <row r="3" spans="1:9" s="40" customFormat="1" ht="24.6" customHeight="1" x14ac:dyDescent="0.7">
      <c r="A3" s="56" t="s">
        <v>1</v>
      </c>
      <c r="B3" s="56" t="s">
        <v>29</v>
      </c>
      <c r="C3" s="58" t="s">
        <v>15</v>
      </c>
      <c r="D3" s="58" t="s">
        <v>16</v>
      </c>
      <c r="E3" s="58" t="s">
        <v>17</v>
      </c>
      <c r="F3" s="58" t="s">
        <v>18</v>
      </c>
      <c r="G3" s="58" t="s">
        <v>19</v>
      </c>
      <c r="H3" s="58" t="s">
        <v>20</v>
      </c>
      <c r="I3" s="51" t="s">
        <v>21</v>
      </c>
    </row>
    <row r="4" spans="1:9" s="1" customFormat="1" x14ac:dyDescent="0.7">
      <c r="A4" s="57"/>
      <c r="B4" s="57"/>
      <c r="C4" s="59"/>
      <c r="D4" s="59"/>
      <c r="E4" s="59"/>
      <c r="F4" s="59"/>
      <c r="G4" s="59"/>
      <c r="H4" s="59"/>
      <c r="I4" s="52"/>
    </row>
    <row r="5" spans="1:9" x14ac:dyDescent="0.7">
      <c r="A5" s="4">
        <v>10699</v>
      </c>
      <c r="B5" s="5" t="s">
        <v>3</v>
      </c>
      <c r="C5" s="10">
        <v>282484</v>
      </c>
      <c r="D5" s="10">
        <v>26738</v>
      </c>
      <c r="E5" s="10">
        <v>77000</v>
      </c>
      <c r="F5" s="10"/>
      <c r="G5" s="10"/>
      <c r="H5" s="10">
        <v>11340</v>
      </c>
      <c r="I5" s="12">
        <f t="shared" ref="I5:I14" si="0">SUM(C5:H5)</f>
        <v>397562</v>
      </c>
    </row>
    <row r="6" spans="1:9" x14ac:dyDescent="0.7">
      <c r="A6" s="4">
        <v>10866</v>
      </c>
      <c r="B6" s="5" t="s">
        <v>4</v>
      </c>
      <c r="C6" s="10"/>
      <c r="D6" s="10">
        <v>260</v>
      </c>
      <c r="E6" s="10"/>
      <c r="F6" s="10"/>
      <c r="G6" s="10"/>
      <c r="H6" s="10"/>
      <c r="I6" s="12">
        <f t="shared" si="0"/>
        <v>260</v>
      </c>
    </row>
    <row r="7" spans="1:9" x14ac:dyDescent="0.7">
      <c r="A7" s="4">
        <v>10867</v>
      </c>
      <c r="B7" s="5" t="s">
        <v>5</v>
      </c>
      <c r="C7" s="10"/>
      <c r="D7" s="10"/>
      <c r="E7" s="10"/>
      <c r="F7" s="10"/>
      <c r="G7" s="10"/>
      <c r="H7" s="10"/>
      <c r="I7" s="12">
        <f t="shared" si="0"/>
        <v>0</v>
      </c>
    </row>
    <row r="8" spans="1:9" x14ac:dyDescent="0.7">
      <c r="A8" s="4">
        <v>10868</v>
      </c>
      <c r="B8" s="5" t="s">
        <v>6</v>
      </c>
      <c r="C8" s="10"/>
      <c r="D8" s="10">
        <v>3101</v>
      </c>
      <c r="E8" s="10"/>
      <c r="F8" s="10"/>
      <c r="G8" s="10"/>
      <c r="H8" s="10"/>
      <c r="I8" s="12">
        <f t="shared" si="0"/>
        <v>3101</v>
      </c>
    </row>
    <row r="9" spans="1:9" x14ac:dyDescent="0.7">
      <c r="A9" s="4">
        <v>10869</v>
      </c>
      <c r="B9" s="5" t="s">
        <v>7</v>
      </c>
      <c r="C9" s="10"/>
      <c r="D9" s="10">
        <v>440</v>
      </c>
      <c r="E9" s="10"/>
      <c r="F9" s="10"/>
      <c r="G9" s="10"/>
      <c r="H9" s="10"/>
      <c r="I9" s="12">
        <f t="shared" si="0"/>
        <v>440</v>
      </c>
    </row>
    <row r="10" spans="1:9" x14ac:dyDescent="0.7">
      <c r="A10" s="4">
        <v>10870</v>
      </c>
      <c r="B10" s="5" t="s">
        <v>8</v>
      </c>
      <c r="C10" s="10"/>
      <c r="D10" s="10">
        <v>3295</v>
      </c>
      <c r="E10" s="10"/>
      <c r="F10" s="10"/>
      <c r="G10" s="10"/>
      <c r="H10" s="10"/>
      <c r="I10" s="12">
        <f t="shared" si="0"/>
        <v>3295</v>
      </c>
    </row>
    <row r="11" spans="1:9" x14ac:dyDescent="0.7">
      <c r="A11" s="4">
        <v>13817</v>
      </c>
      <c r="B11" s="5" t="s">
        <v>9</v>
      </c>
      <c r="C11" s="10"/>
      <c r="D11" s="10"/>
      <c r="E11" s="10"/>
      <c r="F11" s="10"/>
      <c r="G11" s="10"/>
      <c r="H11" s="10"/>
      <c r="I11" s="12">
        <f t="shared" si="0"/>
        <v>0</v>
      </c>
    </row>
    <row r="12" spans="1:9" x14ac:dyDescent="0.7">
      <c r="A12" s="4">
        <v>28849</v>
      </c>
      <c r="B12" s="5" t="s">
        <v>10</v>
      </c>
      <c r="C12" s="10"/>
      <c r="D12" s="10"/>
      <c r="E12" s="10"/>
      <c r="F12" s="10"/>
      <c r="G12" s="10"/>
      <c r="H12" s="10"/>
      <c r="I12" s="12">
        <f t="shared" si="0"/>
        <v>0</v>
      </c>
    </row>
    <row r="13" spans="1:9" x14ac:dyDescent="0.7">
      <c r="A13" s="4">
        <v>28850</v>
      </c>
      <c r="B13" s="5" t="s">
        <v>11</v>
      </c>
      <c r="C13" s="10"/>
      <c r="D13" s="10"/>
      <c r="E13" s="10"/>
      <c r="F13" s="10"/>
      <c r="G13" s="10"/>
      <c r="H13" s="10"/>
      <c r="I13" s="12">
        <f t="shared" si="0"/>
        <v>0</v>
      </c>
    </row>
    <row r="14" spans="1:9" s="8" customFormat="1" x14ac:dyDescent="0.7">
      <c r="A14" s="53" t="s">
        <v>0</v>
      </c>
      <c r="B14" s="54"/>
      <c r="C14" s="7">
        <f t="shared" ref="C14:H14" si="1">SUM(C5:C13)</f>
        <v>282484</v>
      </c>
      <c r="D14" s="6">
        <f t="shared" si="1"/>
        <v>33834</v>
      </c>
      <c r="E14" s="6">
        <f t="shared" si="1"/>
        <v>77000</v>
      </c>
      <c r="F14" s="6">
        <f t="shared" si="1"/>
        <v>0</v>
      </c>
      <c r="G14" s="6">
        <f t="shared" si="1"/>
        <v>0</v>
      </c>
      <c r="H14" s="6">
        <f t="shared" si="1"/>
        <v>11340</v>
      </c>
      <c r="I14" s="12">
        <f t="shared" si="0"/>
        <v>404658</v>
      </c>
    </row>
  </sheetData>
  <mergeCells count="11">
    <mergeCell ref="I3:I4"/>
    <mergeCell ref="A14:B14"/>
    <mergeCell ref="A1:I1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72DC2-E01F-4270-8FA8-F3472C65AEE6}">
  <dimension ref="A1:I14"/>
  <sheetViews>
    <sheetView workbookViewId="0">
      <selection activeCell="A2" sqref="A2"/>
    </sheetView>
  </sheetViews>
  <sheetFormatPr defaultColWidth="9" defaultRowHeight="24.6" x14ac:dyDescent="0.7"/>
  <cols>
    <col min="1" max="1" width="8" style="3" customWidth="1"/>
    <col min="2" max="2" width="11.8984375" style="3" customWidth="1"/>
    <col min="3" max="8" width="13" style="9" customWidth="1"/>
    <col min="9" max="9" width="13.3984375" style="3" customWidth="1"/>
    <col min="10" max="10" width="11.8984375" style="3" customWidth="1"/>
    <col min="11" max="16384" width="9" style="3"/>
  </cols>
  <sheetData>
    <row r="1" spans="1:9" s="1" customFormat="1" x14ac:dyDescent="0.7">
      <c r="A1" s="55" t="s">
        <v>39</v>
      </c>
      <c r="B1" s="55"/>
      <c r="C1" s="55"/>
      <c r="D1" s="55"/>
      <c r="E1" s="55"/>
      <c r="F1" s="55"/>
      <c r="G1" s="55"/>
      <c r="H1" s="55"/>
      <c r="I1" s="55"/>
    </row>
    <row r="2" spans="1:9" ht="29.4" customHeight="1" x14ac:dyDescent="0.85">
      <c r="A2" s="24" t="s">
        <v>52</v>
      </c>
    </row>
    <row r="3" spans="1:9" s="11" customFormat="1" x14ac:dyDescent="0.7">
      <c r="A3" s="62" t="s">
        <v>1</v>
      </c>
      <c r="B3" s="56" t="s">
        <v>29</v>
      </c>
      <c r="C3" s="58" t="s">
        <v>15</v>
      </c>
      <c r="D3" s="58" t="s">
        <v>16</v>
      </c>
      <c r="E3" s="58" t="s">
        <v>17</v>
      </c>
      <c r="F3" s="58" t="s">
        <v>18</v>
      </c>
      <c r="G3" s="58" t="s">
        <v>19</v>
      </c>
      <c r="H3" s="61" t="s">
        <v>20</v>
      </c>
      <c r="I3" s="60" t="s">
        <v>21</v>
      </c>
    </row>
    <row r="4" spans="1:9" s="1" customFormat="1" x14ac:dyDescent="0.7">
      <c r="A4" s="62"/>
      <c r="B4" s="57"/>
      <c r="C4" s="59"/>
      <c r="D4" s="59"/>
      <c r="E4" s="59"/>
      <c r="F4" s="59"/>
      <c r="G4" s="59"/>
      <c r="H4" s="61"/>
      <c r="I4" s="60"/>
    </row>
    <row r="5" spans="1:9" x14ac:dyDescent="0.7">
      <c r="A5" s="4">
        <v>10699</v>
      </c>
      <c r="B5" s="5" t="s">
        <v>3</v>
      </c>
      <c r="C5" s="10">
        <f>'มกราคม 63'!C5+'กุมภาพันธ์ 63'!C5+'มีนาคม 63'!C5</f>
        <v>912161</v>
      </c>
      <c r="D5" s="10">
        <f>'มกราคม 63'!D5+'กุมภาพันธ์ 63'!D5+'มีนาคม 63'!D5</f>
        <v>74559</v>
      </c>
      <c r="E5" s="10">
        <f>'มกราคม 63'!E5+'กุมภาพันธ์ 63'!E5+'มีนาคม 63'!E5</f>
        <v>228250</v>
      </c>
      <c r="F5" s="10">
        <f>'มกราคม 63'!F5+'กุมภาพันธ์ 63'!F5+'มีนาคม 63'!F5</f>
        <v>0</v>
      </c>
      <c r="G5" s="10">
        <f>'มกราคม 63'!G5+'กุมภาพันธ์ 63'!G5+'มีนาคม 63'!G5</f>
        <v>0</v>
      </c>
      <c r="H5" s="10">
        <f>'มกราคม 63'!H5+'กุมภาพันธ์ 63'!H5+'มีนาคม 63'!H5</f>
        <v>42180</v>
      </c>
      <c r="I5" s="12">
        <f>SUM(C5:H5)</f>
        <v>1257150</v>
      </c>
    </row>
    <row r="6" spans="1:9" x14ac:dyDescent="0.7">
      <c r="A6" s="4">
        <v>10866</v>
      </c>
      <c r="B6" s="5" t="s">
        <v>4</v>
      </c>
      <c r="C6" s="10">
        <f>'มกราคม 63'!C6+'กุมภาพันธ์ 63'!C6+'มีนาคม 63'!C6</f>
        <v>0</v>
      </c>
      <c r="D6" s="10">
        <f>'มกราคม 63'!D6+'กุมภาพันธ์ 63'!D6+'มีนาคม 63'!D6</f>
        <v>960</v>
      </c>
      <c r="E6" s="10">
        <f>'มกราคม 63'!E6+'กุมภาพันธ์ 63'!E6+'มีนาคม 63'!E6</f>
        <v>0</v>
      </c>
      <c r="F6" s="10">
        <f>'มกราคม 63'!F6+'กุมภาพันธ์ 63'!F6+'มีนาคม 63'!F6</f>
        <v>0</v>
      </c>
      <c r="G6" s="10">
        <f>'มกราคม 63'!G6+'กุมภาพันธ์ 63'!G6+'มีนาคม 63'!G6</f>
        <v>0</v>
      </c>
      <c r="H6" s="10">
        <f>'มกราคม 63'!H6+'กุมภาพันธ์ 63'!H6+'มีนาคม 63'!H6</f>
        <v>0</v>
      </c>
      <c r="I6" s="12">
        <f t="shared" ref="I6:I12" si="0">SUM(C6:H6)</f>
        <v>960</v>
      </c>
    </row>
    <row r="7" spans="1:9" x14ac:dyDescent="0.7">
      <c r="A7" s="4">
        <v>10867</v>
      </c>
      <c r="B7" s="5" t="s">
        <v>5</v>
      </c>
      <c r="C7" s="10">
        <f>'มกราคม 63'!C7+'กุมภาพันธ์ 63'!C7+'มีนาคม 63'!C7</f>
        <v>0</v>
      </c>
      <c r="D7" s="10">
        <f>'มกราคม 63'!D7+'กุมภาพันธ์ 63'!D7+'มีนาคม 63'!D7</f>
        <v>0</v>
      </c>
      <c r="E7" s="10">
        <f>'มกราคม 63'!E7+'กุมภาพันธ์ 63'!E7+'มีนาคม 63'!E7</f>
        <v>0</v>
      </c>
      <c r="F7" s="10">
        <f>'มกราคม 63'!F7+'กุมภาพันธ์ 63'!F7+'มีนาคม 63'!F7</f>
        <v>0</v>
      </c>
      <c r="G7" s="10">
        <f>'มกราคม 63'!G7+'กุมภาพันธ์ 63'!G7+'มีนาคม 63'!G7</f>
        <v>0</v>
      </c>
      <c r="H7" s="10">
        <f>'มกราคม 63'!H7+'กุมภาพันธ์ 63'!H7+'มีนาคม 63'!H7</f>
        <v>0</v>
      </c>
      <c r="I7" s="12">
        <f t="shared" si="0"/>
        <v>0</v>
      </c>
    </row>
    <row r="8" spans="1:9" x14ac:dyDescent="0.7">
      <c r="A8" s="4">
        <v>10868</v>
      </c>
      <c r="B8" s="5" t="s">
        <v>6</v>
      </c>
      <c r="C8" s="10">
        <f>'มกราคม 63'!C8+'กุมภาพันธ์ 63'!C8+'มีนาคม 63'!C8</f>
        <v>0</v>
      </c>
      <c r="D8" s="10">
        <f>'มกราคม 63'!D8+'กุมภาพันธ์ 63'!D8+'มีนาคม 63'!D8</f>
        <v>7563.5</v>
      </c>
      <c r="E8" s="10">
        <f>'มกราคม 63'!E8+'กุมภาพันธ์ 63'!E8+'มีนาคม 63'!E8</f>
        <v>0</v>
      </c>
      <c r="F8" s="10">
        <f>'มกราคม 63'!F8+'กุมภาพันธ์ 63'!F8+'มีนาคม 63'!F8</f>
        <v>0</v>
      </c>
      <c r="G8" s="10">
        <f>'มกราคม 63'!G8+'กุมภาพันธ์ 63'!G8+'มีนาคม 63'!G8</f>
        <v>0</v>
      </c>
      <c r="H8" s="10">
        <f>'มกราคม 63'!H8+'กุมภาพันธ์ 63'!H8+'มีนาคม 63'!H8</f>
        <v>0</v>
      </c>
      <c r="I8" s="12">
        <f t="shared" si="0"/>
        <v>7563.5</v>
      </c>
    </row>
    <row r="9" spans="1:9" x14ac:dyDescent="0.7">
      <c r="A9" s="4">
        <v>10869</v>
      </c>
      <c r="B9" s="5" t="s">
        <v>7</v>
      </c>
      <c r="C9" s="10">
        <f>'มกราคม 63'!C9+'กุมภาพันธ์ 63'!C9+'มีนาคม 63'!C9</f>
        <v>0</v>
      </c>
      <c r="D9" s="10">
        <f>'มกราคม 63'!D9+'กุมภาพันธ์ 63'!D9+'มีนาคม 63'!D9</f>
        <v>3420</v>
      </c>
      <c r="E9" s="10">
        <f>'มกราคม 63'!E9+'กุมภาพันธ์ 63'!E9+'มีนาคม 63'!E9</f>
        <v>0</v>
      </c>
      <c r="F9" s="10">
        <f>'มกราคม 63'!F9+'กุมภาพันธ์ 63'!F9+'มีนาคม 63'!F9</f>
        <v>0</v>
      </c>
      <c r="G9" s="10">
        <f>'มกราคม 63'!G9+'กุมภาพันธ์ 63'!G9+'มีนาคม 63'!G9</f>
        <v>0</v>
      </c>
      <c r="H9" s="10">
        <f>'มกราคม 63'!H9+'กุมภาพันธ์ 63'!H9+'มีนาคม 63'!H9</f>
        <v>0</v>
      </c>
      <c r="I9" s="12">
        <f t="shared" si="0"/>
        <v>3420</v>
      </c>
    </row>
    <row r="10" spans="1:9" x14ac:dyDescent="0.7">
      <c r="A10" s="4">
        <v>10870</v>
      </c>
      <c r="B10" s="5" t="s">
        <v>8</v>
      </c>
      <c r="C10" s="10">
        <f>'มกราคม 63'!C10+'กุมภาพันธ์ 63'!C10+'มีนาคม 63'!C10</f>
        <v>0</v>
      </c>
      <c r="D10" s="10">
        <f>'มกราคม 63'!D10+'กุมภาพันธ์ 63'!D10+'มีนาคม 63'!D10</f>
        <v>11274</v>
      </c>
      <c r="E10" s="10">
        <f>'มกราคม 63'!E10+'กุมภาพันธ์ 63'!E10+'มีนาคม 63'!E10</f>
        <v>0</v>
      </c>
      <c r="F10" s="10">
        <f>'มกราคม 63'!F10+'กุมภาพันธ์ 63'!F10+'มีนาคม 63'!F10</f>
        <v>0</v>
      </c>
      <c r="G10" s="10">
        <f>'มกราคม 63'!G10+'กุมภาพันธ์ 63'!G10+'มีนาคม 63'!G10</f>
        <v>0</v>
      </c>
      <c r="H10" s="10">
        <f>'มกราคม 63'!H10+'กุมภาพันธ์ 63'!H10+'มีนาคม 63'!H10</f>
        <v>0</v>
      </c>
      <c r="I10" s="12">
        <f t="shared" si="0"/>
        <v>11274</v>
      </c>
    </row>
    <row r="11" spans="1:9" x14ac:dyDescent="0.7">
      <c r="A11" s="4">
        <v>13817</v>
      </c>
      <c r="B11" s="5" t="s">
        <v>9</v>
      </c>
      <c r="C11" s="10">
        <f>'มกราคม 63'!C11+'กุมภาพันธ์ 63'!C11+'มีนาคม 63'!C11</f>
        <v>0</v>
      </c>
      <c r="D11" s="10">
        <f>'มกราคม 63'!D11+'กุมภาพันธ์ 63'!D11+'มีนาคม 63'!D11</f>
        <v>0</v>
      </c>
      <c r="E11" s="10">
        <f>'มกราคม 63'!E11+'กุมภาพันธ์ 63'!E11+'มีนาคม 63'!E11</f>
        <v>0</v>
      </c>
      <c r="F11" s="10">
        <f>'มกราคม 63'!F11+'กุมภาพันธ์ 63'!F11+'มีนาคม 63'!F11</f>
        <v>0</v>
      </c>
      <c r="G11" s="10">
        <f>'มกราคม 63'!G11+'กุมภาพันธ์ 63'!G11+'มีนาคม 63'!G11</f>
        <v>0</v>
      </c>
      <c r="H11" s="10">
        <f>'มกราคม 63'!H11+'กุมภาพันธ์ 63'!H11+'มีนาคม 63'!H11</f>
        <v>0</v>
      </c>
      <c r="I11" s="12">
        <f t="shared" si="0"/>
        <v>0</v>
      </c>
    </row>
    <row r="12" spans="1:9" x14ac:dyDescent="0.7">
      <c r="A12" s="4">
        <v>28849</v>
      </c>
      <c r="B12" s="5" t="s">
        <v>10</v>
      </c>
      <c r="C12" s="10">
        <f>'มกราคม 63'!C12+'กุมภาพันธ์ 63'!C12+'มีนาคม 63'!C12</f>
        <v>0</v>
      </c>
      <c r="D12" s="10">
        <f>'มกราคม 63'!D12+'กุมภาพันธ์ 63'!D12+'มีนาคม 63'!D12</f>
        <v>465</v>
      </c>
      <c r="E12" s="10">
        <f>'มกราคม 63'!E12+'กุมภาพันธ์ 63'!E12+'มีนาคม 63'!E12</f>
        <v>0</v>
      </c>
      <c r="F12" s="10">
        <f>'มกราคม 63'!F12+'กุมภาพันธ์ 63'!F12+'มีนาคม 63'!F12</f>
        <v>0</v>
      </c>
      <c r="G12" s="10">
        <f>'มกราคม 63'!G12+'กุมภาพันธ์ 63'!G12+'มีนาคม 63'!G12</f>
        <v>0</v>
      </c>
      <c r="H12" s="10">
        <f>'มกราคม 63'!H12+'กุมภาพันธ์ 63'!H12+'มีนาคม 63'!H12</f>
        <v>0</v>
      </c>
      <c r="I12" s="12">
        <f t="shared" si="0"/>
        <v>465</v>
      </c>
    </row>
    <row r="13" spans="1:9" x14ac:dyDescent="0.7">
      <c r="A13" s="4">
        <v>28850</v>
      </c>
      <c r="B13" s="5" t="s">
        <v>11</v>
      </c>
      <c r="C13" s="10">
        <f>'มกราคม 63'!C13+'กุมภาพันธ์ 63'!C13+'มีนาคม 63'!C13</f>
        <v>0</v>
      </c>
      <c r="D13" s="10">
        <f>'มกราคม 63'!D13+'กุมภาพันธ์ 63'!D13+'มีนาคม 63'!D13</f>
        <v>0</v>
      </c>
      <c r="E13" s="10">
        <f>'มกราคม 63'!E13+'กุมภาพันธ์ 63'!E13+'มีนาคม 63'!E13</f>
        <v>0</v>
      </c>
      <c r="F13" s="10">
        <f>'มกราคม 63'!F13+'กุมภาพันธ์ 63'!F13+'มีนาคม 63'!F13</f>
        <v>0</v>
      </c>
      <c r="G13" s="10">
        <f>'มกราคม 63'!G13+'กุมภาพันธ์ 63'!G13+'มีนาคม 63'!G13</f>
        <v>0</v>
      </c>
      <c r="H13" s="10">
        <f>'มกราคม 63'!H13+'กุมภาพันธ์ 63'!H13+'มีนาคม 63'!H13</f>
        <v>0</v>
      </c>
      <c r="I13" s="12">
        <f>SUM(C13:H13)</f>
        <v>0</v>
      </c>
    </row>
    <row r="14" spans="1:9" s="8" customFormat="1" x14ac:dyDescent="0.7">
      <c r="A14" s="53" t="s">
        <v>0</v>
      </c>
      <c r="B14" s="54"/>
      <c r="C14" s="7">
        <f>SUM(C5:C13)</f>
        <v>912161</v>
      </c>
      <c r="D14" s="6">
        <f t="shared" ref="D14:H14" si="1">SUM(D5:D13)</f>
        <v>98241.5</v>
      </c>
      <c r="E14" s="6">
        <f t="shared" si="1"/>
        <v>228250</v>
      </c>
      <c r="F14" s="6">
        <f t="shared" si="1"/>
        <v>0</v>
      </c>
      <c r="G14" s="6">
        <f t="shared" si="1"/>
        <v>0</v>
      </c>
      <c r="H14" s="6">
        <f t="shared" si="1"/>
        <v>42180</v>
      </c>
      <c r="I14" s="12">
        <f>SUM(C14:H14)</f>
        <v>1280832.5</v>
      </c>
    </row>
  </sheetData>
  <mergeCells count="11">
    <mergeCell ref="A14:B14"/>
    <mergeCell ref="A1:I1"/>
    <mergeCell ref="I3:I4"/>
    <mergeCell ref="F3:F4"/>
    <mergeCell ref="G3:G4"/>
    <mergeCell ref="H3:H4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D99CA-5CE7-485F-B6FF-60B9F5773BCD}">
  <sheetPr>
    <tabColor rgb="FFFF0000"/>
  </sheetPr>
  <dimension ref="A1:O16"/>
  <sheetViews>
    <sheetView tabSelected="1" workbookViewId="0">
      <selection activeCell="F9" sqref="F9"/>
    </sheetView>
  </sheetViews>
  <sheetFormatPr defaultColWidth="9" defaultRowHeight="24.6" x14ac:dyDescent="0.7"/>
  <cols>
    <col min="1" max="1" width="8" style="3" customWidth="1"/>
    <col min="2" max="2" width="13.796875" style="3" customWidth="1"/>
    <col min="3" max="3" width="12.5" style="9" customWidth="1"/>
    <col min="4" max="4" width="12.3984375" style="9" customWidth="1"/>
    <col min="5" max="6" width="12.5" style="9" customWidth="1"/>
    <col min="7" max="7" width="12.3984375" style="9" customWidth="1"/>
    <col min="8" max="9" width="12.5" style="9" customWidth="1"/>
    <col min="10" max="10" width="12.3984375" style="9" customWidth="1"/>
    <col min="11" max="11" width="12.5" style="9" customWidth="1"/>
    <col min="12" max="12" width="13.8984375" style="9" customWidth="1"/>
    <col min="13" max="13" width="13.8984375" style="1" customWidth="1"/>
    <col min="14" max="14" width="13.8984375" style="40" customWidth="1"/>
    <col min="15" max="15" width="14.09765625" style="3" customWidth="1"/>
    <col min="16" max="16384" width="9" style="3"/>
  </cols>
  <sheetData>
    <row r="1" spans="1:15" s="1" customFormat="1" ht="27" x14ac:dyDescent="0.75">
      <c r="A1" s="72" t="s">
        <v>47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5" ht="33.6" customHeight="1" x14ac:dyDescent="0.85">
      <c r="A2" s="24" t="s">
        <v>52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5" ht="33.6" customHeight="1" x14ac:dyDescent="0.95">
      <c r="A3" s="74" t="s">
        <v>50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15" s="40" customFormat="1" ht="24.6" customHeight="1" x14ac:dyDescent="0.7">
      <c r="A4" s="75" t="s">
        <v>49</v>
      </c>
      <c r="B4" s="75"/>
      <c r="C4" s="76" t="s">
        <v>13</v>
      </c>
      <c r="D4" s="76"/>
      <c r="E4" s="76"/>
      <c r="F4" s="76"/>
      <c r="G4" s="76"/>
      <c r="H4" s="76"/>
      <c r="I4" s="76"/>
      <c r="J4" s="76"/>
      <c r="K4" s="77"/>
      <c r="L4" s="78" t="s">
        <v>46</v>
      </c>
      <c r="M4" s="76"/>
      <c r="N4" s="77"/>
    </row>
    <row r="5" spans="1:15" s="2" customFormat="1" ht="25.2" customHeight="1" x14ac:dyDescent="0.7">
      <c r="A5" s="69" t="s">
        <v>1</v>
      </c>
      <c r="B5" s="70" t="s">
        <v>2</v>
      </c>
      <c r="C5" s="63">
        <v>23012</v>
      </c>
      <c r="D5" s="64"/>
      <c r="E5" s="64"/>
      <c r="F5" s="63">
        <v>23043</v>
      </c>
      <c r="G5" s="64"/>
      <c r="H5" s="64"/>
      <c r="I5" s="63">
        <v>23071</v>
      </c>
      <c r="J5" s="64"/>
      <c r="K5" s="64"/>
      <c r="L5" s="65" t="s">
        <v>38</v>
      </c>
      <c r="M5" s="67" t="s">
        <v>14</v>
      </c>
      <c r="N5" s="68" t="s">
        <v>31</v>
      </c>
    </row>
    <row r="6" spans="1:15" ht="31.2" customHeight="1" x14ac:dyDescent="0.7">
      <c r="A6" s="57"/>
      <c r="B6" s="71"/>
      <c r="C6" s="41" t="s">
        <v>24</v>
      </c>
      <c r="D6" s="15" t="s">
        <v>14</v>
      </c>
      <c r="E6" s="17" t="s">
        <v>12</v>
      </c>
      <c r="F6" s="41" t="s">
        <v>24</v>
      </c>
      <c r="G6" s="15" t="s">
        <v>14</v>
      </c>
      <c r="H6" s="17" t="s">
        <v>12</v>
      </c>
      <c r="I6" s="41" t="s">
        <v>24</v>
      </c>
      <c r="J6" s="15" t="s">
        <v>14</v>
      </c>
      <c r="K6" s="17" t="s">
        <v>12</v>
      </c>
      <c r="L6" s="66"/>
      <c r="M6" s="67"/>
      <c r="N6" s="68"/>
    </row>
    <row r="7" spans="1:15" x14ac:dyDescent="0.7">
      <c r="A7" s="4">
        <v>10699</v>
      </c>
      <c r="B7" s="5" t="s">
        <v>3</v>
      </c>
      <c r="C7" s="10">
        <f>'มกราคม 63'!I5</f>
        <v>437989</v>
      </c>
      <c r="D7" s="16"/>
      <c r="E7" s="18">
        <f>C7-D7</f>
        <v>437989</v>
      </c>
      <c r="F7" s="10">
        <f>'กุมภาพันธ์ 63'!I5</f>
        <v>421599</v>
      </c>
      <c r="G7" s="16"/>
      <c r="H7" s="18">
        <f>F7-G7</f>
        <v>421599</v>
      </c>
      <c r="I7" s="10">
        <f>'มีนาคม 63'!I5</f>
        <v>397562</v>
      </c>
      <c r="J7" s="16"/>
      <c r="K7" s="18">
        <f>I7-J7</f>
        <v>397562</v>
      </c>
      <c r="L7" s="10">
        <f>C7+F7+I7</f>
        <v>1257150</v>
      </c>
      <c r="M7" s="21">
        <f>D7+G7+J7</f>
        <v>0</v>
      </c>
      <c r="N7" s="27">
        <f>L7-M7</f>
        <v>1257150</v>
      </c>
      <c r="O7" s="47"/>
    </row>
    <row r="8" spans="1:15" x14ac:dyDescent="0.7">
      <c r="A8" s="4">
        <v>10866</v>
      </c>
      <c r="B8" s="5" t="s">
        <v>4</v>
      </c>
      <c r="C8" s="10">
        <f>'มกราคม 63'!I6</f>
        <v>0</v>
      </c>
      <c r="D8" s="16"/>
      <c r="E8" s="18">
        <f t="shared" ref="E8:E15" si="0">C8-D8</f>
        <v>0</v>
      </c>
      <c r="F8" s="10">
        <f>'กุมภาพันธ์ 63'!I6</f>
        <v>700</v>
      </c>
      <c r="G8" s="16"/>
      <c r="H8" s="18">
        <f t="shared" ref="H8:H15" si="1">F8-G8</f>
        <v>700</v>
      </c>
      <c r="I8" s="10">
        <f>'มีนาคม 63'!I6</f>
        <v>260</v>
      </c>
      <c r="J8" s="16"/>
      <c r="K8" s="18">
        <f t="shared" ref="K8:K15" si="2">I8-J8</f>
        <v>260</v>
      </c>
      <c r="L8" s="10">
        <f t="shared" ref="L8:L15" si="3">C8+F8+I8</f>
        <v>960</v>
      </c>
      <c r="M8" s="21">
        <f t="shared" ref="M8:M15" si="4">D8+G8+J8</f>
        <v>0</v>
      </c>
      <c r="N8" s="27">
        <f t="shared" ref="N8:N15" si="5">L8-M8</f>
        <v>960</v>
      </c>
      <c r="O8" s="47"/>
    </row>
    <row r="9" spans="1:15" x14ac:dyDescent="0.7">
      <c r="A9" s="4">
        <v>10867</v>
      </c>
      <c r="B9" s="5" t="s">
        <v>5</v>
      </c>
      <c r="C9" s="10">
        <f>'มกราคม 63'!I7</f>
        <v>0</v>
      </c>
      <c r="D9" s="16"/>
      <c r="E9" s="18">
        <f t="shared" si="0"/>
        <v>0</v>
      </c>
      <c r="F9" s="10">
        <f>'กุมภาพันธ์ 63'!I7</f>
        <v>0</v>
      </c>
      <c r="G9" s="16"/>
      <c r="H9" s="18">
        <f t="shared" si="1"/>
        <v>0</v>
      </c>
      <c r="I9" s="10">
        <f>'มีนาคม 63'!I7</f>
        <v>0</v>
      </c>
      <c r="J9" s="16"/>
      <c r="K9" s="18">
        <f t="shared" si="2"/>
        <v>0</v>
      </c>
      <c r="L9" s="10">
        <f>C9+F9+I9</f>
        <v>0</v>
      </c>
      <c r="M9" s="21">
        <f>D9+G9+J9</f>
        <v>0</v>
      </c>
      <c r="N9" s="27">
        <f t="shared" si="5"/>
        <v>0</v>
      </c>
      <c r="O9" s="47"/>
    </row>
    <row r="10" spans="1:15" x14ac:dyDescent="0.7">
      <c r="A10" s="4">
        <v>10868</v>
      </c>
      <c r="B10" s="5" t="s">
        <v>6</v>
      </c>
      <c r="C10" s="10">
        <f>'มกราคม 63'!I8</f>
        <v>3329.5</v>
      </c>
      <c r="D10" s="16"/>
      <c r="E10" s="18">
        <f t="shared" si="0"/>
        <v>3329.5</v>
      </c>
      <c r="F10" s="10">
        <f>'กุมภาพันธ์ 63'!I8</f>
        <v>1133</v>
      </c>
      <c r="G10" s="16"/>
      <c r="H10" s="18">
        <f t="shared" si="1"/>
        <v>1133</v>
      </c>
      <c r="I10" s="10">
        <f>'มีนาคม 63'!I8</f>
        <v>3101</v>
      </c>
      <c r="J10" s="16"/>
      <c r="K10" s="18">
        <f t="shared" si="2"/>
        <v>3101</v>
      </c>
      <c r="L10" s="10">
        <f t="shared" si="3"/>
        <v>7563.5</v>
      </c>
      <c r="M10" s="21">
        <f t="shared" si="4"/>
        <v>0</v>
      </c>
      <c r="N10" s="27">
        <f t="shared" si="5"/>
        <v>7563.5</v>
      </c>
      <c r="O10" s="46"/>
    </row>
    <row r="11" spans="1:15" x14ac:dyDescent="0.7">
      <c r="A11" s="4">
        <v>10869</v>
      </c>
      <c r="B11" s="5" t="s">
        <v>7</v>
      </c>
      <c r="C11" s="10">
        <f>'มกราคม 63'!I9</f>
        <v>1860</v>
      </c>
      <c r="D11" s="16"/>
      <c r="E11" s="18">
        <f t="shared" si="0"/>
        <v>1860</v>
      </c>
      <c r="F11" s="10">
        <f>'กุมภาพันธ์ 63'!I9</f>
        <v>1120</v>
      </c>
      <c r="G11" s="16"/>
      <c r="H11" s="18">
        <f t="shared" si="1"/>
        <v>1120</v>
      </c>
      <c r="I11" s="10">
        <f>'มีนาคม 63'!I9</f>
        <v>440</v>
      </c>
      <c r="J11" s="16"/>
      <c r="K11" s="18">
        <f t="shared" si="2"/>
        <v>440</v>
      </c>
      <c r="L11" s="10">
        <f t="shared" si="3"/>
        <v>3420</v>
      </c>
      <c r="M11" s="21">
        <f t="shared" si="4"/>
        <v>0</v>
      </c>
      <c r="N11" s="27">
        <f t="shared" si="5"/>
        <v>3420</v>
      </c>
      <c r="O11" s="47"/>
    </row>
    <row r="12" spans="1:15" x14ac:dyDescent="0.7">
      <c r="A12" s="4">
        <v>10870</v>
      </c>
      <c r="B12" s="5" t="s">
        <v>8</v>
      </c>
      <c r="C12" s="10">
        <f>'มกราคม 63'!I10</f>
        <v>4410</v>
      </c>
      <c r="D12" s="16"/>
      <c r="E12" s="18">
        <f t="shared" si="0"/>
        <v>4410</v>
      </c>
      <c r="F12" s="10">
        <f>'กุมภาพันธ์ 63'!I10</f>
        <v>3569</v>
      </c>
      <c r="G12" s="16"/>
      <c r="H12" s="18">
        <f t="shared" si="1"/>
        <v>3569</v>
      </c>
      <c r="I12" s="10">
        <f>'มีนาคม 63'!I10</f>
        <v>3295</v>
      </c>
      <c r="J12" s="16"/>
      <c r="K12" s="18">
        <f t="shared" si="2"/>
        <v>3295</v>
      </c>
      <c r="L12" s="10">
        <f t="shared" si="3"/>
        <v>11274</v>
      </c>
      <c r="M12" s="21">
        <f t="shared" si="4"/>
        <v>0</v>
      </c>
      <c r="N12" s="27">
        <f t="shared" si="5"/>
        <v>11274</v>
      </c>
      <c r="O12" s="47"/>
    </row>
    <row r="13" spans="1:15" x14ac:dyDescent="0.7">
      <c r="A13" s="4">
        <v>13817</v>
      </c>
      <c r="B13" s="5" t="s">
        <v>9</v>
      </c>
      <c r="C13" s="10">
        <f>'มกราคม 63'!I11</f>
        <v>0</v>
      </c>
      <c r="D13" s="16"/>
      <c r="E13" s="18">
        <f t="shared" si="0"/>
        <v>0</v>
      </c>
      <c r="F13" s="10">
        <f>'กุมภาพันธ์ 63'!I11</f>
        <v>0</v>
      </c>
      <c r="G13" s="16"/>
      <c r="H13" s="18">
        <f t="shared" si="1"/>
        <v>0</v>
      </c>
      <c r="I13" s="10">
        <f>'มีนาคม 63'!I11</f>
        <v>0</v>
      </c>
      <c r="J13" s="16"/>
      <c r="K13" s="18">
        <f t="shared" si="2"/>
        <v>0</v>
      </c>
      <c r="L13" s="10">
        <f t="shared" si="3"/>
        <v>0</v>
      </c>
      <c r="M13" s="21">
        <f t="shared" si="4"/>
        <v>0</v>
      </c>
      <c r="N13" s="27">
        <f t="shared" si="5"/>
        <v>0</v>
      </c>
      <c r="O13" s="47"/>
    </row>
    <row r="14" spans="1:15" x14ac:dyDescent="0.7">
      <c r="A14" s="4">
        <v>28849</v>
      </c>
      <c r="B14" s="5" t="s">
        <v>10</v>
      </c>
      <c r="C14" s="10">
        <f>'มกราคม 63'!I12</f>
        <v>0</v>
      </c>
      <c r="D14" s="16"/>
      <c r="E14" s="18">
        <f t="shared" si="0"/>
        <v>0</v>
      </c>
      <c r="F14" s="10">
        <f>'กุมภาพันธ์ 63'!I12</f>
        <v>465</v>
      </c>
      <c r="G14" s="16"/>
      <c r="H14" s="18">
        <f t="shared" si="1"/>
        <v>465</v>
      </c>
      <c r="I14" s="10">
        <f>'มีนาคม 63'!I12</f>
        <v>0</v>
      </c>
      <c r="J14" s="16"/>
      <c r="K14" s="18">
        <f t="shared" si="2"/>
        <v>0</v>
      </c>
      <c r="L14" s="10">
        <f t="shared" si="3"/>
        <v>465</v>
      </c>
      <c r="M14" s="21">
        <f t="shared" si="4"/>
        <v>0</v>
      </c>
      <c r="N14" s="27">
        <f t="shared" si="5"/>
        <v>465</v>
      </c>
      <c r="O14" s="47"/>
    </row>
    <row r="15" spans="1:15" x14ac:dyDescent="0.7">
      <c r="A15" s="4">
        <v>28850</v>
      </c>
      <c r="B15" s="5" t="s">
        <v>11</v>
      </c>
      <c r="C15" s="10">
        <f>'มกราคม 63'!I13</f>
        <v>0</v>
      </c>
      <c r="D15" s="16"/>
      <c r="E15" s="18">
        <f t="shared" si="0"/>
        <v>0</v>
      </c>
      <c r="F15" s="10">
        <f>'กุมภาพันธ์ 63'!I13</f>
        <v>0</v>
      </c>
      <c r="G15" s="16"/>
      <c r="H15" s="18">
        <f t="shared" si="1"/>
        <v>0</v>
      </c>
      <c r="I15" s="10">
        <f>'มีนาคม 63'!I13</f>
        <v>0</v>
      </c>
      <c r="J15" s="16"/>
      <c r="K15" s="18">
        <f t="shared" si="2"/>
        <v>0</v>
      </c>
      <c r="L15" s="10">
        <f t="shared" si="3"/>
        <v>0</v>
      </c>
      <c r="M15" s="21">
        <f t="shared" si="4"/>
        <v>0</v>
      </c>
      <c r="N15" s="27">
        <f t="shared" si="5"/>
        <v>0</v>
      </c>
      <c r="O15" s="47"/>
    </row>
    <row r="16" spans="1:15" s="26" customFormat="1" x14ac:dyDescent="0.7">
      <c r="A16" s="53" t="s">
        <v>0</v>
      </c>
      <c r="B16" s="54"/>
      <c r="C16" s="7">
        <f>SUM(C7:C15)</f>
        <v>447588.5</v>
      </c>
      <c r="D16" s="14">
        <f t="shared" ref="D16:K16" si="6">SUM(D7:D15)</f>
        <v>0</v>
      </c>
      <c r="E16" s="19">
        <f t="shared" si="6"/>
        <v>447588.5</v>
      </c>
      <c r="F16" s="7">
        <f t="shared" si="6"/>
        <v>428586</v>
      </c>
      <c r="G16" s="14">
        <f t="shared" si="6"/>
        <v>0</v>
      </c>
      <c r="H16" s="19">
        <f t="shared" si="6"/>
        <v>428586</v>
      </c>
      <c r="I16" s="7">
        <f t="shared" si="6"/>
        <v>404658</v>
      </c>
      <c r="J16" s="14">
        <f t="shared" si="6"/>
        <v>0</v>
      </c>
      <c r="K16" s="19">
        <f t="shared" si="6"/>
        <v>404658</v>
      </c>
      <c r="L16" s="20">
        <f>SUM(L7:L15)</f>
        <v>1280832.5</v>
      </c>
      <c r="M16" s="22">
        <f>SUM(M7:M15)</f>
        <v>0</v>
      </c>
      <c r="N16" s="23">
        <f>SUM(N7:N15)</f>
        <v>1280832.5</v>
      </c>
    </row>
  </sheetData>
  <mergeCells count="14">
    <mergeCell ref="A1:N1"/>
    <mergeCell ref="A3:N3"/>
    <mergeCell ref="A4:B4"/>
    <mergeCell ref="C4:K4"/>
    <mergeCell ref="L4:N4"/>
    <mergeCell ref="A16:B16"/>
    <mergeCell ref="I5:K5"/>
    <mergeCell ref="L5:L6"/>
    <mergeCell ref="M5:M6"/>
    <mergeCell ref="N5:N6"/>
    <mergeCell ref="A5:A6"/>
    <mergeCell ref="B5:B6"/>
    <mergeCell ref="C5:E5"/>
    <mergeCell ref="F5:H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ADF80-E37A-4814-A3BA-E0A53A296374}">
  <dimension ref="A1:AC15"/>
  <sheetViews>
    <sheetView zoomScale="70" zoomScaleNormal="70" workbookViewId="0">
      <selection activeCell="R17" sqref="R17"/>
    </sheetView>
  </sheetViews>
  <sheetFormatPr defaultColWidth="9" defaultRowHeight="24.6" x14ac:dyDescent="0.7"/>
  <cols>
    <col min="1" max="1" width="8" style="3" customWidth="1"/>
    <col min="2" max="2" width="13.796875" style="3" customWidth="1"/>
    <col min="3" max="3" width="12.5" style="9" customWidth="1"/>
    <col min="4" max="4" width="12.3984375" style="9" customWidth="1"/>
    <col min="5" max="6" width="12.5" style="9" customWidth="1"/>
    <col min="7" max="7" width="12.3984375" style="9" customWidth="1"/>
    <col min="8" max="9" width="12.5" style="9" customWidth="1"/>
    <col min="10" max="10" width="12.3984375" style="9" customWidth="1"/>
    <col min="11" max="12" width="12.5" style="9" customWidth="1"/>
    <col min="13" max="13" width="12.3984375" style="9" customWidth="1"/>
    <col min="14" max="15" width="12.5" style="9" customWidth="1"/>
    <col min="16" max="16" width="12.3984375" style="9" customWidth="1"/>
    <col min="17" max="18" width="12.5" style="9" customWidth="1"/>
    <col min="19" max="19" width="12.3984375" style="9" customWidth="1"/>
    <col min="20" max="20" width="12.5" style="9" customWidth="1"/>
    <col min="21" max="21" width="13.8984375" style="9" customWidth="1"/>
    <col min="22" max="22" width="13.8984375" style="1" customWidth="1"/>
    <col min="23" max="23" width="13.8984375" style="11" customWidth="1"/>
    <col min="24" max="26" width="13.8984375" style="40" customWidth="1"/>
    <col min="27" max="27" width="14.296875" style="3" customWidth="1"/>
    <col min="28" max="28" width="15" style="3" customWidth="1"/>
    <col min="29" max="29" width="14.09765625" style="3" customWidth="1"/>
    <col min="30" max="16384" width="9" style="3"/>
  </cols>
  <sheetData>
    <row r="1" spans="1:29" s="1" customFormat="1" ht="27" x14ac:dyDescent="0.75">
      <c r="A1" s="72" t="s">
        <v>51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42"/>
      <c r="Y1" s="42"/>
      <c r="Z1" s="42"/>
    </row>
    <row r="2" spans="1:29" ht="21" customHeight="1" x14ac:dyDescent="0.85">
      <c r="A2" s="24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43"/>
      <c r="Y2" s="43"/>
      <c r="Z2" s="43"/>
    </row>
    <row r="3" spans="1:29" s="11" customFormat="1" ht="24.6" customHeight="1" x14ac:dyDescent="0.7">
      <c r="A3" s="75" t="s">
        <v>33</v>
      </c>
      <c r="B3" s="75"/>
      <c r="C3" s="78" t="s">
        <v>13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7"/>
      <c r="U3" s="78" t="s">
        <v>36</v>
      </c>
      <c r="V3" s="76"/>
      <c r="W3" s="77"/>
      <c r="X3" s="78" t="s">
        <v>37</v>
      </c>
      <c r="Y3" s="76"/>
      <c r="Z3" s="77"/>
      <c r="AA3" s="79" t="s">
        <v>34</v>
      </c>
      <c r="AB3" s="80" t="s">
        <v>35</v>
      </c>
    </row>
    <row r="4" spans="1:29" s="2" customFormat="1" ht="25.2" customHeight="1" x14ac:dyDescent="0.7">
      <c r="A4" s="69" t="s">
        <v>1</v>
      </c>
      <c r="B4" s="70" t="s">
        <v>2</v>
      </c>
      <c r="C4" s="63">
        <v>242066</v>
      </c>
      <c r="D4" s="63"/>
      <c r="E4" s="63"/>
      <c r="F4" s="63">
        <v>22951</v>
      </c>
      <c r="G4" s="63"/>
      <c r="H4" s="63"/>
      <c r="I4" s="63">
        <v>22981</v>
      </c>
      <c r="J4" s="64"/>
      <c r="K4" s="64"/>
      <c r="L4" s="63">
        <v>23012</v>
      </c>
      <c r="M4" s="64"/>
      <c r="N4" s="64"/>
      <c r="O4" s="63">
        <v>23012</v>
      </c>
      <c r="P4" s="64"/>
      <c r="Q4" s="64"/>
      <c r="R4" s="63">
        <v>23012</v>
      </c>
      <c r="S4" s="64"/>
      <c r="T4" s="64"/>
      <c r="U4" s="65" t="s">
        <v>22</v>
      </c>
      <c r="V4" s="67" t="s">
        <v>14</v>
      </c>
      <c r="W4" s="68" t="s">
        <v>31</v>
      </c>
      <c r="X4" s="65" t="s">
        <v>38</v>
      </c>
      <c r="Y4" s="67" t="s">
        <v>14</v>
      </c>
      <c r="Z4" s="68" t="s">
        <v>31</v>
      </c>
      <c r="AA4" s="79"/>
      <c r="AB4" s="80"/>
    </row>
    <row r="5" spans="1:29" ht="31.2" customHeight="1" x14ac:dyDescent="0.7">
      <c r="A5" s="57"/>
      <c r="B5" s="71"/>
      <c r="C5" s="13" t="s">
        <v>24</v>
      </c>
      <c r="D5" s="15" t="s">
        <v>14</v>
      </c>
      <c r="E5" s="17" t="s">
        <v>12</v>
      </c>
      <c r="F5" s="13" t="s">
        <v>24</v>
      </c>
      <c r="G5" s="15" t="s">
        <v>14</v>
      </c>
      <c r="H5" s="17" t="s">
        <v>12</v>
      </c>
      <c r="I5" s="13" t="s">
        <v>24</v>
      </c>
      <c r="J5" s="15" t="s">
        <v>14</v>
      </c>
      <c r="K5" s="17" t="s">
        <v>12</v>
      </c>
      <c r="L5" s="39" t="s">
        <v>24</v>
      </c>
      <c r="M5" s="15" t="s">
        <v>14</v>
      </c>
      <c r="N5" s="17" t="s">
        <v>12</v>
      </c>
      <c r="O5" s="39" t="s">
        <v>24</v>
      </c>
      <c r="P5" s="15" t="s">
        <v>14</v>
      </c>
      <c r="Q5" s="17" t="s">
        <v>12</v>
      </c>
      <c r="R5" s="39" t="s">
        <v>24</v>
      </c>
      <c r="S5" s="15" t="s">
        <v>14</v>
      </c>
      <c r="T5" s="17" t="s">
        <v>12</v>
      </c>
      <c r="U5" s="66"/>
      <c r="V5" s="67"/>
      <c r="W5" s="68"/>
      <c r="X5" s="66"/>
      <c r="Y5" s="67"/>
      <c r="Z5" s="68"/>
      <c r="AA5" s="79"/>
      <c r="AB5" s="80"/>
    </row>
    <row r="6" spans="1:29" x14ac:dyDescent="0.7">
      <c r="A6" s="4">
        <v>10699</v>
      </c>
      <c r="B6" s="5" t="s">
        <v>3</v>
      </c>
      <c r="C6" s="10">
        <v>54408.5</v>
      </c>
      <c r="D6" s="16">
        <v>0</v>
      </c>
      <c r="E6" s="18">
        <v>54408.5</v>
      </c>
      <c r="F6" s="10">
        <v>48901</v>
      </c>
      <c r="G6" s="16">
        <v>0</v>
      </c>
      <c r="H6" s="18">
        <v>48901</v>
      </c>
      <c r="I6" s="10">
        <v>36572</v>
      </c>
      <c r="J6" s="16">
        <v>0</v>
      </c>
      <c r="K6" s="18">
        <v>36572</v>
      </c>
      <c r="L6" s="10"/>
      <c r="M6" s="16"/>
      <c r="N6" s="18"/>
      <c r="O6" s="10"/>
      <c r="P6" s="16"/>
      <c r="Q6" s="18"/>
      <c r="R6" s="10"/>
      <c r="S6" s="16"/>
      <c r="T6" s="18"/>
      <c r="U6" s="10">
        <f>C6+F6+I6</f>
        <v>139881.5</v>
      </c>
      <c r="V6" s="21">
        <f>D6+G6+J6</f>
        <v>0</v>
      </c>
      <c r="W6" s="27">
        <f>E6+H6+K6</f>
        <v>139881.5</v>
      </c>
      <c r="X6" s="10">
        <f>L6+O6+R6</f>
        <v>0</v>
      </c>
      <c r="Y6" s="21">
        <f>M6+P6+S6</f>
        <v>0</v>
      </c>
      <c r="Z6" s="27">
        <f>X6-Y6</f>
        <v>0</v>
      </c>
      <c r="AA6" s="44">
        <v>300000</v>
      </c>
      <c r="AB6" s="45">
        <f>AA6-W6-Z6</f>
        <v>160118.5</v>
      </c>
      <c r="AC6" s="47"/>
    </row>
    <row r="7" spans="1:29" x14ac:dyDescent="0.7">
      <c r="A7" s="4">
        <v>10866</v>
      </c>
      <c r="B7" s="5" t="s">
        <v>4</v>
      </c>
      <c r="C7" s="10">
        <v>412498.5</v>
      </c>
      <c r="D7" s="16">
        <v>0</v>
      </c>
      <c r="E7" s="18">
        <v>412498.5</v>
      </c>
      <c r="F7" s="10">
        <v>420933.5</v>
      </c>
      <c r="G7" s="16">
        <v>0</v>
      </c>
      <c r="H7" s="18">
        <v>420933.5</v>
      </c>
      <c r="I7" s="10">
        <v>377416.5</v>
      </c>
      <c r="J7" s="16">
        <v>0</v>
      </c>
      <c r="K7" s="18">
        <v>377416.5</v>
      </c>
      <c r="L7" s="10"/>
      <c r="M7" s="16"/>
      <c r="N7" s="18"/>
      <c r="O7" s="10"/>
      <c r="P7" s="16"/>
      <c r="Q7" s="18"/>
      <c r="R7" s="10"/>
      <c r="S7" s="16"/>
      <c r="T7" s="18"/>
      <c r="U7" s="10">
        <f t="shared" ref="U7:U14" si="0">C7+F7+I7</f>
        <v>1210848.5</v>
      </c>
      <c r="V7" s="21">
        <f t="shared" ref="V7:V14" si="1">D7+G7+J7</f>
        <v>0</v>
      </c>
      <c r="W7" s="27">
        <f t="shared" ref="W7:W14" si="2">E7+H7+K7</f>
        <v>1210848.5</v>
      </c>
      <c r="X7" s="10">
        <f t="shared" ref="X7:X14" si="3">L7+O7+R7</f>
        <v>0</v>
      </c>
      <c r="Y7" s="21">
        <f t="shared" ref="Y7:Y15" si="4">M7+P7+S7</f>
        <v>0</v>
      </c>
      <c r="Z7" s="27">
        <f t="shared" ref="Z7:Z15" si="5">X7-Y7</f>
        <v>0</v>
      </c>
      <c r="AA7" s="44">
        <v>2580000</v>
      </c>
      <c r="AB7" s="45">
        <f t="shared" ref="AB7:AB14" si="6">AA7-W7-Z7</f>
        <v>1369151.5</v>
      </c>
      <c r="AC7" s="47"/>
    </row>
    <row r="8" spans="1:29" x14ac:dyDescent="0.7">
      <c r="A8" s="4">
        <v>10867</v>
      </c>
      <c r="B8" s="5" t="s">
        <v>5</v>
      </c>
      <c r="C8" s="10">
        <v>274126</v>
      </c>
      <c r="D8" s="16">
        <v>0</v>
      </c>
      <c r="E8" s="18">
        <v>274126</v>
      </c>
      <c r="F8" s="10">
        <v>202516</v>
      </c>
      <c r="G8" s="16">
        <v>0</v>
      </c>
      <c r="H8" s="18">
        <v>202516</v>
      </c>
      <c r="I8" s="10">
        <v>241614</v>
      </c>
      <c r="J8" s="16">
        <v>0</v>
      </c>
      <c r="K8" s="18">
        <v>241614</v>
      </c>
      <c r="L8" s="10"/>
      <c r="M8" s="16"/>
      <c r="N8" s="18"/>
      <c r="O8" s="10"/>
      <c r="P8" s="16"/>
      <c r="Q8" s="18"/>
      <c r="R8" s="10"/>
      <c r="S8" s="16"/>
      <c r="T8" s="18"/>
      <c r="U8" s="10">
        <f t="shared" si="0"/>
        <v>718256</v>
      </c>
      <c r="V8" s="21">
        <f t="shared" si="1"/>
        <v>0</v>
      </c>
      <c r="W8" s="27">
        <f t="shared" si="2"/>
        <v>718256</v>
      </c>
      <c r="X8" s="10">
        <f t="shared" si="3"/>
        <v>0</v>
      </c>
      <c r="Y8" s="21">
        <f t="shared" si="4"/>
        <v>0</v>
      </c>
      <c r="Z8" s="27">
        <f t="shared" si="5"/>
        <v>0</v>
      </c>
      <c r="AA8" s="44">
        <v>1380000</v>
      </c>
      <c r="AB8" s="45">
        <f t="shared" si="6"/>
        <v>661744</v>
      </c>
      <c r="AC8" s="47"/>
    </row>
    <row r="9" spans="1:29" x14ac:dyDescent="0.7">
      <c r="A9" s="4">
        <v>10868</v>
      </c>
      <c r="B9" s="5" t="s">
        <v>6</v>
      </c>
      <c r="C9" s="10">
        <v>667621.4</v>
      </c>
      <c r="D9" s="49">
        <v>8928</v>
      </c>
      <c r="E9" s="18">
        <v>658693.4</v>
      </c>
      <c r="F9" s="10">
        <v>545486</v>
      </c>
      <c r="G9" s="16"/>
      <c r="H9" s="18">
        <v>545486</v>
      </c>
      <c r="I9" s="10">
        <v>575414</v>
      </c>
      <c r="J9" s="16"/>
      <c r="K9" s="18">
        <v>575414</v>
      </c>
      <c r="L9" s="10"/>
      <c r="M9" s="16"/>
      <c r="N9" s="18"/>
      <c r="O9" s="10"/>
      <c r="P9" s="16"/>
      <c r="Q9" s="18"/>
      <c r="R9" s="10"/>
      <c r="S9" s="16"/>
      <c r="T9" s="18"/>
      <c r="U9" s="10">
        <f t="shared" si="0"/>
        <v>1788521.4</v>
      </c>
      <c r="V9" s="21">
        <f t="shared" si="1"/>
        <v>8928</v>
      </c>
      <c r="W9" s="27">
        <f t="shared" si="2"/>
        <v>1779593.4</v>
      </c>
      <c r="X9" s="10">
        <f t="shared" si="3"/>
        <v>0</v>
      </c>
      <c r="Y9" s="21">
        <f t="shared" si="4"/>
        <v>0</v>
      </c>
      <c r="Z9" s="27">
        <f t="shared" si="5"/>
        <v>0</v>
      </c>
      <c r="AA9" s="50">
        <v>2940000</v>
      </c>
      <c r="AB9" s="45">
        <f t="shared" si="6"/>
        <v>1160406.6000000001</v>
      </c>
      <c r="AC9" s="46"/>
    </row>
    <row r="10" spans="1:29" x14ac:dyDescent="0.7">
      <c r="A10" s="4">
        <v>10869</v>
      </c>
      <c r="B10" s="5" t="s">
        <v>7</v>
      </c>
      <c r="C10" s="10">
        <v>726331</v>
      </c>
      <c r="D10" s="49">
        <v>42683</v>
      </c>
      <c r="E10" s="18">
        <v>683648</v>
      </c>
      <c r="F10" s="10">
        <v>673154.5</v>
      </c>
      <c r="G10" s="49">
        <v>27592</v>
      </c>
      <c r="H10" s="18">
        <v>645562.5</v>
      </c>
      <c r="I10" s="10">
        <v>630024.6</v>
      </c>
      <c r="J10" s="16">
        <v>0</v>
      </c>
      <c r="K10" s="18">
        <v>630024.6</v>
      </c>
      <c r="L10" s="10"/>
      <c r="M10" s="16"/>
      <c r="N10" s="18"/>
      <c r="O10" s="10"/>
      <c r="P10" s="16"/>
      <c r="Q10" s="18"/>
      <c r="R10" s="10"/>
      <c r="S10" s="16"/>
      <c r="T10" s="18"/>
      <c r="U10" s="10">
        <f t="shared" si="0"/>
        <v>2029510.1</v>
      </c>
      <c r="V10" s="21">
        <f t="shared" si="1"/>
        <v>70275</v>
      </c>
      <c r="W10" s="27">
        <f t="shared" si="2"/>
        <v>1959235.1</v>
      </c>
      <c r="X10" s="10">
        <f t="shared" si="3"/>
        <v>0</v>
      </c>
      <c r="Y10" s="21">
        <f t="shared" si="4"/>
        <v>0</v>
      </c>
      <c r="Z10" s="27">
        <f t="shared" si="5"/>
        <v>0</v>
      </c>
      <c r="AA10" s="44">
        <v>4080000</v>
      </c>
      <c r="AB10" s="45">
        <f>AA10-W10-Z10</f>
        <v>2120764.9</v>
      </c>
      <c r="AC10" s="47"/>
    </row>
    <row r="11" spans="1:29" x14ac:dyDescent="0.7">
      <c r="A11" s="4">
        <v>10870</v>
      </c>
      <c r="B11" s="5" t="s">
        <v>8</v>
      </c>
      <c r="C11" s="10">
        <v>233958</v>
      </c>
      <c r="D11" s="49">
        <v>173780</v>
      </c>
      <c r="E11" s="18">
        <v>60178</v>
      </c>
      <c r="F11" s="10">
        <v>221114</v>
      </c>
      <c r="G11" s="16">
        <v>0</v>
      </c>
      <c r="H11" s="18">
        <v>221114</v>
      </c>
      <c r="I11" s="10">
        <v>185055</v>
      </c>
      <c r="J11" s="16">
        <v>0</v>
      </c>
      <c r="K11" s="18">
        <v>185055</v>
      </c>
      <c r="L11" s="10"/>
      <c r="M11" s="16"/>
      <c r="N11" s="18"/>
      <c r="O11" s="10"/>
      <c r="P11" s="16"/>
      <c r="Q11" s="18"/>
      <c r="R11" s="10"/>
      <c r="S11" s="16"/>
      <c r="T11" s="18"/>
      <c r="U11" s="10">
        <f t="shared" si="0"/>
        <v>640127</v>
      </c>
      <c r="V11" s="21">
        <f t="shared" si="1"/>
        <v>173780</v>
      </c>
      <c r="W11" s="27">
        <f t="shared" si="2"/>
        <v>466347</v>
      </c>
      <c r="X11" s="10">
        <f t="shared" si="3"/>
        <v>0</v>
      </c>
      <c r="Y11" s="21">
        <f t="shared" si="4"/>
        <v>0</v>
      </c>
      <c r="Z11" s="27">
        <f t="shared" si="5"/>
        <v>0</v>
      </c>
      <c r="AA11" s="44">
        <v>1380000</v>
      </c>
      <c r="AB11" s="45">
        <f t="shared" si="6"/>
        <v>913653</v>
      </c>
      <c r="AC11" s="47"/>
    </row>
    <row r="12" spans="1:29" x14ac:dyDescent="0.7">
      <c r="A12" s="4">
        <v>13817</v>
      </c>
      <c r="B12" s="5" t="s">
        <v>9</v>
      </c>
      <c r="C12" s="10">
        <v>532105</v>
      </c>
      <c r="D12" s="16">
        <v>0</v>
      </c>
      <c r="E12" s="18">
        <v>532105</v>
      </c>
      <c r="F12" s="10">
        <v>402321.5</v>
      </c>
      <c r="G12" s="16">
        <v>0</v>
      </c>
      <c r="H12" s="18">
        <v>402321.5</v>
      </c>
      <c r="I12" s="10">
        <v>414944.5</v>
      </c>
      <c r="J12" s="16">
        <v>0</v>
      </c>
      <c r="K12" s="18">
        <v>414944.5</v>
      </c>
      <c r="L12" s="10"/>
      <c r="M12" s="16"/>
      <c r="N12" s="18"/>
      <c r="O12" s="10"/>
      <c r="P12" s="16"/>
      <c r="Q12" s="18"/>
      <c r="R12" s="10"/>
      <c r="S12" s="16"/>
      <c r="T12" s="18"/>
      <c r="U12" s="10">
        <f t="shared" si="0"/>
        <v>1349371</v>
      </c>
      <c r="V12" s="21">
        <f t="shared" si="1"/>
        <v>0</v>
      </c>
      <c r="W12" s="27">
        <f t="shared" si="2"/>
        <v>1349371</v>
      </c>
      <c r="X12" s="10">
        <f t="shared" si="3"/>
        <v>0</v>
      </c>
      <c r="Y12" s="21">
        <f t="shared" si="4"/>
        <v>0</v>
      </c>
      <c r="Z12" s="27">
        <f t="shared" si="5"/>
        <v>0</v>
      </c>
      <c r="AA12" s="50">
        <v>2400000</v>
      </c>
      <c r="AB12" s="45">
        <f t="shared" si="6"/>
        <v>1050629</v>
      </c>
      <c r="AC12" s="47"/>
    </row>
    <row r="13" spans="1:29" x14ac:dyDescent="0.7">
      <c r="A13" s="4">
        <v>28849</v>
      </c>
      <c r="B13" s="5" t="s">
        <v>10</v>
      </c>
      <c r="C13" s="10">
        <v>388447.25</v>
      </c>
      <c r="D13" s="49">
        <v>3913</v>
      </c>
      <c r="E13" s="18">
        <v>384534.25</v>
      </c>
      <c r="F13" s="10">
        <v>322561.5</v>
      </c>
      <c r="G13" s="16">
        <v>0</v>
      </c>
      <c r="H13" s="18">
        <v>322561.5</v>
      </c>
      <c r="I13" s="10">
        <v>275419.59999999998</v>
      </c>
      <c r="J13" s="16">
        <v>0</v>
      </c>
      <c r="K13" s="18">
        <v>275419.59999999998</v>
      </c>
      <c r="L13" s="10"/>
      <c r="M13" s="16"/>
      <c r="N13" s="18"/>
      <c r="O13" s="10"/>
      <c r="P13" s="16"/>
      <c r="Q13" s="18"/>
      <c r="R13" s="10"/>
      <c r="S13" s="16"/>
      <c r="T13" s="18"/>
      <c r="U13" s="10">
        <f t="shared" si="0"/>
        <v>986428.35</v>
      </c>
      <c r="V13" s="21">
        <f t="shared" si="1"/>
        <v>3913</v>
      </c>
      <c r="W13" s="27">
        <f t="shared" si="2"/>
        <v>982515.35</v>
      </c>
      <c r="X13" s="10">
        <f t="shared" si="3"/>
        <v>0</v>
      </c>
      <c r="Y13" s="21">
        <f t="shared" si="4"/>
        <v>0</v>
      </c>
      <c r="Z13" s="27">
        <f t="shared" si="5"/>
        <v>0</v>
      </c>
      <c r="AA13" s="50">
        <v>1740000</v>
      </c>
      <c r="AB13" s="45">
        <f t="shared" si="6"/>
        <v>757484.65</v>
      </c>
      <c r="AC13" s="47"/>
    </row>
    <row r="14" spans="1:29" x14ac:dyDescent="0.7">
      <c r="A14" s="4">
        <v>28850</v>
      </c>
      <c r="B14" s="5" t="s">
        <v>11</v>
      </c>
      <c r="C14" s="10">
        <v>195427</v>
      </c>
      <c r="D14" s="16">
        <v>0</v>
      </c>
      <c r="E14" s="18">
        <v>195427</v>
      </c>
      <c r="F14" s="10">
        <v>184025</v>
      </c>
      <c r="G14" s="16">
        <v>0</v>
      </c>
      <c r="H14" s="18">
        <v>184025</v>
      </c>
      <c r="I14" s="10">
        <v>247283</v>
      </c>
      <c r="J14" s="16">
        <v>0</v>
      </c>
      <c r="K14" s="18">
        <v>247283</v>
      </c>
      <c r="L14" s="10"/>
      <c r="M14" s="16"/>
      <c r="N14" s="18"/>
      <c r="O14" s="10"/>
      <c r="P14" s="16"/>
      <c r="Q14" s="18"/>
      <c r="R14" s="10"/>
      <c r="S14" s="16"/>
      <c r="T14" s="18"/>
      <c r="U14" s="10">
        <f t="shared" si="0"/>
        <v>626735</v>
      </c>
      <c r="V14" s="21">
        <f t="shared" si="1"/>
        <v>0</v>
      </c>
      <c r="W14" s="27">
        <f t="shared" si="2"/>
        <v>626735</v>
      </c>
      <c r="X14" s="10">
        <f t="shared" si="3"/>
        <v>0</v>
      </c>
      <c r="Y14" s="21">
        <f t="shared" si="4"/>
        <v>0</v>
      </c>
      <c r="Z14" s="27">
        <f t="shared" si="5"/>
        <v>0</v>
      </c>
      <c r="AA14" s="44">
        <v>1260000</v>
      </c>
      <c r="AB14" s="45">
        <f t="shared" si="6"/>
        <v>633265</v>
      </c>
      <c r="AC14" s="47"/>
    </row>
    <row r="15" spans="1:29" s="26" customFormat="1" x14ac:dyDescent="0.7">
      <c r="A15" s="53" t="s">
        <v>0</v>
      </c>
      <c r="B15" s="54"/>
      <c r="C15" s="7">
        <f t="shared" ref="C15:W15" si="7">SUM(C6:C14)</f>
        <v>3484922.65</v>
      </c>
      <c r="D15" s="14">
        <f t="shared" si="7"/>
        <v>229304</v>
      </c>
      <c r="E15" s="19">
        <f t="shared" si="7"/>
        <v>3255618.65</v>
      </c>
      <c r="F15" s="7">
        <f t="shared" si="7"/>
        <v>3021013</v>
      </c>
      <c r="G15" s="14">
        <f t="shared" si="7"/>
        <v>27592</v>
      </c>
      <c r="H15" s="19">
        <f t="shared" si="7"/>
        <v>2993421</v>
      </c>
      <c r="I15" s="7">
        <f t="shared" si="7"/>
        <v>2983743.2</v>
      </c>
      <c r="J15" s="14">
        <f t="shared" si="7"/>
        <v>0</v>
      </c>
      <c r="K15" s="19">
        <f t="shared" si="7"/>
        <v>2983743.2</v>
      </c>
      <c r="L15" s="7">
        <f>SUM(L6:L14)</f>
        <v>0</v>
      </c>
      <c r="M15" s="14">
        <f t="shared" ref="M15:T15" si="8">SUM(M6:M14)</f>
        <v>0</v>
      </c>
      <c r="N15" s="19">
        <f t="shared" si="8"/>
        <v>0</v>
      </c>
      <c r="O15" s="7">
        <f t="shared" si="8"/>
        <v>0</v>
      </c>
      <c r="P15" s="14">
        <f t="shared" si="8"/>
        <v>0</v>
      </c>
      <c r="Q15" s="19">
        <f t="shared" si="8"/>
        <v>0</v>
      </c>
      <c r="R15" s="7">
        <f t="shared" si="8"/>
        <v>0</v>
      </c>
      <c r="S15" s="14">
        <f t="shared" si="8"/>
        <v>0</v>
      </c>
      <c r="T15" s="19">
        <f t="shared" si="8"/>
        <v>0</v>
      </c>
      <c r="U15" s="20">
        <f t="shared" si="7"/>
        <v>9489678.8499999996</v>
      </c>
      <c r="V15" s="22">
        <f t="shared" si="7"/>
        <v>256896</v>
      </c>
      <c r="W15" s="23">
        <f t="shared" si="7"/>
        <v>9232782.8499999996</v>
      </c>
      <c r="X15" s="20">
        <f t="shared" ref="X15" si="9">SUM(X6:X14)</f>
        <v>0</v>
      </c>
      <c r="Y15" s="21">
        <f t="shared" si="4"/>
        <v>0</v>
      </c>
      <c r="Z15" s="27">
        <f t="shared" si="5"/>
        <v>0</v>
      </c>
      <c r="AA15" s="26">
        <f>SUM(AA6:AA14)</f>
        <v>18060000</v>
      </c>
      <c r="AB15" s="48">
        <f>AA15-W15-Z15</f>
        <v>8827217.1500000004</v>
      </c>
    </row>
  </sheetData>
  <mergeCells count="23">
    <mergeCell ref="AA3:AA5"/>
    <mergeCell ref="AB3:AB5"/>
    <mergeCell ref="A1:W1"/>
    <mergeCell ref="U3:W3"/>
    <mergeCell ref="U4:U5"/>
    <mergeCell ref="H2:W2"/>
    <mergeCell ref="A3:B3"/>
    <mergeCell ref="A4:A5"/>
    <mergeCell ref="B4:B5"/>
    <mergeCell ref="W4:W5"/>
    <mergeCell ref="R4:T4"/>
    <mergeCell ref="C3:T3"/>
    <mergeCell ref="O4:Q4"/>
    <mergeCell ref="L4:N4"/>
    <mergeCell ref="X3:Z3"/>
    <mergeCell ref="X4:X5"/>
    <mergeCell ref="Y4:Y5"/>
    <mergeCell ref="Z4:Z5"/>
    <mergeCell ref="A15:B15"/>
    <mergeCell ref="V4:V5"/>
    <mergeCell ref="C4:E4"/>
    <mergeCell ref="F4:H4"/>
    <mergeCell ref="I4:K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78E13-0D46-4E8C-8D80-11A27B9C5E34}">
  <dimension ref="A1:K13"/>
  <sheetViews>
    <sheetView zoomScale="90" zoomScaleNormal="90" workbookViewId="0">
      <selection activeCell="N12" sqref="N12"/>
    </sheetView>
  </sheetViews>
  <sheetFormatPr defaultRowHeight="13.8" x14ac:dyDescent="0.25"/>
  <cols>
    <col min="1" max="10" width="13" customWidth="1"/>
    <col min="11" max="11" width="14.296875" customWidth="1"/>
  </cols>
  <sheetData>
    <row r="1" spans="1:11" s="1" customFormat="1" ht="24.6" x14ac:dyDescent="0.7">
      <c r="A1" s="1" t="s">
        <v>32</v>
      </c>
    </row>
    <row r="3" spans="1:11" ht="49.2" x14ac:dyDescent="0.25">
      <c r="A3" s="29" t="s">
        <v>30</v>
      </c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9</v>
      </c>
      <c r="I3" s="30" t="s">
        <v>10</v>
      </c>
      <c r="J3" s="30" t="s">
        <v>11</v>
      </c>
      <c r="K3" s="33" t="s">
        <v>31</v>
      </c>
    </row>
    <row r="4" spans="1:11" ht="24.6" x14ac:dyDescent="0.7">
      <c r="A4" s="31" t="s">
        <v>3</v>
      </c>
      <c r="B4" s="37">
        <v>0</v>
      </c>
      <c r="C4" s="37">
        <v>701344</v>
      </c>
      <c r="D4" s="37">
        <v>396483</v>
      </c>
      <c r="E4" s="37">
        <v>1387454.4</v>
      </c>
      <c r="F4" s="37">
        <v>1682866.1</v>
      </c>
      <c r="G4" s="38">
        <v>296045</v>
      </c>
      <c r="H4" s="37">
        <v>1301535</v>
      </c>
      <c r="I4" s="37">
        <v>746724.6</v>
      </c>
      <c r="J4" s="37">
        <v>233421.5</v>
      </c>
      <c r="K4" s="35">
        <f>B4+C4+D4+E4+F4+G4+H4+I4+J4</f>
        <v>6745873.5999999996</v>
      </c>
    </row>
    <row r="5" spans="1:11" ht="24.6" x14ac:dyDescent="0.7">
      <c r="A5" s="31" t="s">
        <v>4</v>
      </c>
      <c r="B5" s="37">
        <v>6065</v>
      </c>
      <c r="C5" s="37">
        <v>0</v>
      </c>
      <c r="D5" s="37">
        <v>700</v>
      </c>
      <c r="E5" s="37">
        <v>4084</v>
      </c>
      <c r="F5" s="37">
        <v>1661</v>
      </c>
      <c r="G5" s="38">
        <v>131470</v>
      </c>
      <c r="H5" s="37">
        <v>1751</v>
      </c>
      <c r="I5" s="37">
        <v>11621</v>
      </c>
      <c r="J5" s="37">
        <v>0</v>
      </c>
      <c r="K5" s="35">
        <f t="shared" ref="K5:K13" si="0">B5+C5+D5+E5+F5+G5+H5+I5+J5</f>
        <v>157352</v>
      </c>
    </row>
    <row r="6" spans="1:11" ht="24.6" x14ac:dyDescent="0.7">
      <c r="A6" s="31" t="s">
        <v>5</v>
      </c>
      <c r="B6" s="37">
        <v>6624</v>
      </c>
      <c r="C6" s="37">
        <v>700</v>
      </c>
      <c r="D6" s="37">
        <v>0</v>
      </c>
      <c r="E6" s="37">
        <v>0</v>
      </c>
      <c r="F6" s="37">
        <v>572</v>
      </c>
      <c r="G6" s="38">
        <v>1020</v>
      </c>
      <c r="H6" s="37">
        <v>560</v>
      </c>
      <c r="I6" s="37">
        <v>0</v>
      </c>
      <c r="J6" s="37">
        <v>1636</v>
      </c>
      <c r="K6" s="35">
        <f t="shared" si="0"/>
        <v>11112</v>
      </c>
    </row>
    <row r="7" spans="1:11" ht="24.6" x14ac:dyDescent="0.7">
      <c r="A7" s="31" t="s">
        <v>6</v>
      </c>
      <c r="B7" s="37">
        <v>20243.5</v>
      </c>
      <c r="C7" s="37">
        <v>326854.5</v>
      </c>
      <c r="D7" s="37">
        <v>1223</v>
      </c>
      <c r="E7" s="37">
        <v>0</v>
      </c>
      <c r="F7" s="37">
        <v>1405</v>
      </c>
      <c r="G7" s="38">
        <v>1860</v>
      </c>
      <c r="H7" s="34">
        <v>25801</v>
      </c>
      <c r="I7" s="37">
        <v>210220.75</v>
      </c>
      <c r="J7" s="37">
        <v>629.5</v>
      </c>
      <c r="K7" s="35">
        <f t="shared" si="0"/>
        <v>588237.25</v>
      </c>
    </row>
    <row r="8" spans="1:11" ht="24.6" x14ac:dyDescent="0.7">
      <c r="A8" s="31" t="s">
        <v>7</v>
      </c>
      <c r="B8" s="37">
        <v>29297</v>
      </c>
      <c r="C8" s="37">
        <v>66377</v>
      </c>
      <c r="D8" s="37">
        <v>1119</v>
      </c>
      <c r="E8" s="37">
        <v>7127</v>
      </c>
      <c r="F8" s="37">
        <v>0</v>
      </c>
      <c r="G8" s="38">
        <v>22119</v>
      </c>
      <c r="H8" s="37">
        <v>8352</v>
      </c>
      <c r="I8" s="37">
        <v>5850</v>
      </c>
      <c r="J8" s="37">
        <v>7192</v>
      </c>
      <c r="K8" s="35">
        <f t="shared" si="0"/>
        <v>147433</v>
      </c>
    </row>
    <row r="9" spans="1:11" ht="24.6" x14ac:dyDescent="0.7">
      <c r="A9" s="31" t="s">
        <v>8</v>
      </c>
      <c r="B9" s="37">
        <v>47844</v>
      </c>
      <c r="C9" s="37">
        <v>103404</v>
      </c>
      <c r="D9" s="37">
        <v>309995</v>
      </c>
      <c r="E9" s="37">
        <v>9242</v>
      </c>
      <c r="F9" s="37">
        <v>246906</v>
      </c>
      <c r="G9" s="38">
        <v>0</v>
      </c>
      <c r="H9" s="37">
        <v>10578</v>
      </c>
      <c r="I9" s="37">
        <v>4422</v>
      </c>
      <c r="J9" s="37">
        <v>381818</v>
      </c>
      <c r="K9" s="35">
        <f t="shared" si="0"/>
        <v>1114209</v>
      </c>
    </row>
    <row r="10" spans="1:11" ht="24.6" x14ac:dyDescent="0.7">
      <c r="A10" s="31" t="s">
        <v>9</v>
      </c>
      <c r="B10" s="37">
        <v>20274</v>
      </c>
      <c r="C10" s="37">
        <v>1296</v>
      </c>
      <c r="D10" s="37">
        <v>700</v>
      </c>
      <c r="E10" s="34">
        <v>366094</v>
      </c>
      <c r="F10" s="34">
        <v>18742</v>
      </c>
      <c r="G10" s="38">
        <v>3537</v>
      </c>
      <c r="H10" s="37">
        <v>0</v>
      </c>
      <c r="I10" s="37">
        <v>1008</v>
      </c>
      <c r="J10" s="37">
        <v>1197</v>
      </c>
      <c r="K10" s="35">
        <f t="shared" si="0"/>
        <v>412848</v>
      </c>
    </row>
    <row r="11" spans="1:11" ht="24.6" x14ac:dyDescent="0.7">
      <c r="A11" s="31" t="s">
        <v>10</v>
      </c>
      <c r="B11" s="37">
        <v>6495</v>
      </c>
      <c r="C11" s="37">
        <v>10198</v>
      </c>
      <c r="D11" s="37">
        <v>440</v>
      </c>
      <c r="E11" s="37">
        <v>5592</v>
      </c>
      <c r="F11" s="37">
        <v>390</v>
      </c>
      <c r="G11" s="38">
        <v>496</v>
      </c>
      <c r="H11" s="37">
        <v>794</v>
      </c>
      <c r="I11" s="37">
        <v>0</v>
      </c>
      <c r="J11" s="37">
        <v>841</v>
      </c>
      <c r="K11" s="35">
        <f t="shared" si="0"/>
        <v>25246</v>
      </c>
    </row>
    <row r="12" spans="1:11" ht="24.6" x14ac:dyDescent="0.7">
      <c r="A12" s="31" t="s">
        <v>11</v>
      </c>
      <c r="B12" s="37">
        <v>3039</v>
      </c>
      <c r="C12" s="37">
        <v>675</v>
      </c>
      <c r="D12" s="37">
        <v>7596</v>
      </c>
      <c r="E12" s="37">
        <v>0</v>
      </c>
      <c r="F12" s="37">
        <v>6693</v>
      </c>
      <c r="G12" s="38">
        <v>9800</v>
      </c>
      <c r="H12" s="37">
        <v>0</v>
      </c>
      <c r="I12" s="37">
        <v>2669</v>
      </c>
      <c r="J12" s="37">
        <v>0</v>
      </c>
      <c r="K12" s="35">
        <f t="shared" si="0"/>
        <v>30472</v>
      </c>
    </row>
    <row r="13" spans="1:11" ht="34.200000000000003" customHeight="1" x14ac:dyDescent="0.7">
      <c r="A13" s="32" t="s">
        <v>21</v>
      </c>
      <c r="B13" s="36">
        <f>B4+B5+B6+B7+B8+B9+B10+B11+B12</f>
        <v>139881.5</v>
      </c>
      <c r="C13" s="36">
        <f t="shared" ref="C13:J13" si="1">C4+C5+C6+C7+C8+C9+C10+C11+C12</f>
        <v>1210848.5</v>
      </c>
      <c r="D13" s="36">
        <f t="shared" si="1"/>
        <v>718256</v>
      </c>
      <c r="E13" s="36">
        <f t="shared" si="1"/>
        <v>1779593.4</v>
      </c>
      <c r="F13" s="36">
        <f t="shared" si="1"/>
        <v>1959235.1</v>
      </c>
      <c r="G13" s="36">
        <f t="shared" si="1"/>
        <v>466347</v>
      </c>
      <c r="H13" s="36">
        <f t="shared" si="1"/>
        <v>1349371</v>
      </c>
      <c r="I13" s="36">
        <f t="shared" si="1"/>
        <v>982515.35</v>
      </c>
      <c r="J13" s="36">
        <f t="shared" si="1"/>
        <v>626735</v>
      </c>
      <c r="K13" s="35">
        <f t="shared" si="0"/>
        <v>9232782.8499999996</v>
      </c>
    </row>
  </sheetData>
  <pageMargins left="0.7" right="0.7" top="0.75" bottom="0.75" header="0.3" footer="0.3"/>
  <pageSetup paperSize="9" scale="8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1A2A1-BC95-46AC-B27E-5D8323139289}">
  <dimension ref="A1:K13"/>
  <sheetViews>
    <sheetView workbookViewId="0">
      <selection activeCell="G6" sqref="G6"/>
    </sheetView>
  </sheetViews>
  <sheetFormatPr defaultRowHeight="13.8" x14ac:dyDescent="0.25"/>
  <cols>
    <col min="1" max="10" width="13" customWidth="1"/>
    <col min="11" max="11" width="14.296875" customWidth="1"/>
  </cols>
  <sheetData>
    <row r="1" spans="1:11" s="1" customFormat="1" ht="24.6" x14ac:dyDescent="0.7">
      <c r="A1" s="1" t="s">
        <v>45</v>
      </c>
    </row>
    <row r="3" spans="1:11" ht="49.2" x14ac:dyDescent="0.25">
      <c r="A3" s="29" t="s">
        <v>30</v>
      </c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9</v>
      </c>
      <c r="I3" s="30" t="s">
        <v>10</v>
      </c>
      <c r="J3" s="30" t="s">
        <v>11</v>
      </c>
      <c r="K3" s="33" t="s">
        <v>31</v>
      </c>
    </row>
    <row r="4" spans="1:11" ht="24.6" x14ac:dyDescent="0.7">
      <c r="A4" s="31" t="s">
        <v>3</v>
      </c>
      <c r="B4" s="37"/>
      <c r="C4" s="37"/>
      <c r="D4" s="37"/>
      <c r="E4" s="37"/>
      <c r="F4" s="37"/>
      <c r="G4" s="38"/>
      <c r="H4" s="37"/>
      <c r="I4" s="37"/>
      <c r="J4" s="37"/>
      <c r="K4" s="35">
        <f>B4+C4+D4+E4+F4+G4+H4+I4+J4</f>
        <v>0</v>
      </c>
    </row>
    <row r="5" spans="1:11" ht="24.6" x14ac:dyDescent="0.7">
      <c r="A5" s="31" t="s">
        <v>4</v>
      </c>
      <c r="B5" s="37"/>
      <c r="C5" s="37"/>
      <c r="D5" s="37"/>
      <c r="E5" s="37"/>
      <c r="F5" s="37"/>
      <c r="G5" s="38"/>
      <c r="H5" s="37"/>
      <c r="I5" s="37"/>
      <c r="J5" s="37"/>
      <c r="K5" s="35">
        <f t="shared" ref="K5:K13" si="0">B5+C5+D5+E5+F5+G5+H5+I5+J5</f>
        <v>0</v>
      </c>
    </row>
    <row r="6" spans="1:11" ht="24.6" x14ac:dyDescent="0.7">
      <c r="A6" s="31" t="s">
        <v>5</v>
      </c>
      <c r="B6" s="37"/>
      <c r="C6" s="37"/>
      <c r="D6" s="37"/>
      <c r="E6" s="37"/>
      <c r="F6" s="37"/>
      <c r="G6" s="38"/>
      <c r="H6" s="37"/>
      <c r="I6" s="37"/>
      <c r="J6" s="37"/>
      <c r="K6" s="35">
        <f t="shared" si="0"/>
        <v>0</v>
      </c>
    </row>
    <row r="7" spans="1:11" ht="24.6" x14ac:dyDescent="0.7">
      <c r="A7" s="31" t="s">
        <v>6</v>
      </c>
      <c r="B7" s="37"/>
      <c r="C7" s="37"/>
      <c r="D7" s="37"/>
      <c r="E7" s="37"/>
      <c r="F7" s="37"/>
      <c r="G7" s="38"/>
      <c r="H7" s="34"/>
      <c r="I7" s="37"/>
      <c r="J7" s="37"/>
      <c r="K7" s="35">
        <f t="shared" si="0"/>
        <v>0</v>
      </c>
    </row>
    <row r="8" spans="1:11" ht="24.6" x14ac:dyDescent="0.7">
      <c r="A8" s="31" t="s">
        <v>7</v>
      </c>
      <c r="B8" s="37"/>
      <c r="C8" s="37"/>
      <c r="D8" s="37"/>
      <c r="E8" s="37"/>
      <c r="F8" s="37"/>
      <c r="G8" s="38"/>
      <c r="H8" s="37"/>
      <c r="I8" s="37"/>
      <c r="J8" s="37"/>
      <c r="K8" s="35">
        <f t="shared" si="0"/>
        <v>0</v>
      </c>
    </row>
    <row r="9" spans="1:11" ht="24.6" x14ac:dyDescent="0.7">
      <c r="A9" s="31" t="s">
        <v>8</v>
      </c>
      <c r="B9" s="37"/>
      <c r="C9" s="37"/>
      <c r="D9" s="37"/>
      <c r="E9" s="37"/>
      <c r="F9" s="37"/>
      <c r="G9" s="38"/>
      <c r="H9" s="37"/>
      <c r="I9" s="37"/>
      <c r="J9" s="37"/>
      <c r="K9" s="35">
        <f t="shared" si="0"/>
        <v>0</v>
      </c>
    </row>
    <row r="10" spans="1:11" ht="24.6" x14ac:dyDescent="0.7">
      <c r="A10" s="31" t="s">
        <v>9</v>
      </c>
      <c r="B10" s="37"/>
      <c r="C10" s="37"/>
      <c r="D10" s="37"/>
      <c r="E10" s="34"/>
      <c r="F10" s="34"/>
      <c r="G10" s="38"/>
      <c r="H10" s="37"/>
      <c r="I10" s="37"/>
      <c r="J10" s="37"/>
      <c r="K10" s="35">
        <f t="shared" si="0"/>
        <v>0</v>
      </c>
    </row>
    <row r="11" spans="1:11" ht="24.6" x14ac:dyDescent="0.7">
      <c r="A11" s="31" t="s">
        <v>10</v>
      </c>
      <c r="B11" s="37"/>
      <c r="C11" s="37"/>
      <c r="D11" s="37"/>
      <c r="E11" s="37"/>
      <c r="F11" s="37"/>
      <c r="G11" s="38"/>
      <c r="H11" s="37"/>
      <c r="I11" s="37"/>
      <c r="J11" s="37"/>
      <c r="K11" s="35">
        <f t="shared" si="0"/>
        <v>0</v>
      </c>
    </row>
    <row r="12" spans="1:11" ht="24.6" x14ac:dyDescent="0.7">
      <c r="A12" s="31" t="s">
        <v>11</v>
      </c>
      <c r="B12" s="37"/>
      <c r="C12" s="37"/>
      <c r="D12" s="37"/>
      <c r="E12" s="37"/>
      <c r="F12" s="37"/>
      <c r="G12" s="38"/>
      <c r="H12" s="37"/>
      <c r="I12" s="37"/>
      <c r="J12" s="37"/>
      <c r="K12" s="35">
        <f t="shared" si="0"/>
        <v>0</v>
      </c>
    </row>
    <row r="13" spans="1:11" ht="34.200000000000003" customHeight="1" x14ac:dyDescent="0.7">
      <c r="A13" s="32" t="s">
        <v>21</v>
      </c>
      <c r="B13" s="36">
        <f>B4+B5+B6+B7+B8+B9+B10+B11+B12</f>
        <v>0</v>
      </c>
      <c r="C13" s="36">
        <f t="shared" ref="C13:J13" si="1">C4+C5+C6+C7+C8+C9+C10+C11+C12</f>
        <v>0</v>
      </c>
      <c r="D13" s="36">
        <f t="shared" si="1"/>
        <v>0</v>
      </c>
      <c r="E13" s="36">
        <f t="shared" si="1"/>
        <v>0</v>
      </c>
      <c r="F13" s="36">
        <f t="shared" si="1"/>
        <v>0</v>
      </c>
      <c r="G13" s="36">
        <f t="shared" si="1"/>
        <v>0</v>
      </c>
      <c r="H13" s="36">
        <f t="shared" si="1"/>
        <v>0</v>
      </c>
      <c r="I13" s="36">
        <f t="shared" si="1"/>
        <v>0</v>
      </c>
      <c r="J13" s="36">
        <f t="shared" si="1"/>
        <v>0</v>
      </c>
      <c r="K13" s="35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9</vt:i4>
      </vt:variant>
    </vt:vector>
  </HeadingPairs>
  <TitlesOfParts>
    <vt:vector size="9" baseType="lpstr">
      <vt:lpstr>คำอธิบาย</vt:lpstr>
      <vt:lpstr>มกราคม 63</vt:lpstr>
      <vt:lpstr>กุมภาพันธ์ 63</vt:lpstr>
      <vt:lpstr>มีนาคม 63</vt:lpstr>
      <vt:lpstr>รวมหนี้ไตรมาส 2</vt:lpstr>
      <vt:lpstr>สรุปยอดตัดจ่าย</vt:lpstr>
      <vt:lpstr>สรุปข้อมูล</vt:lpstr>
      <vt:lpstr>ข้อมูลไตรมาส 1 ส่ง สปสช.</vt:lpstr>
      <vt:lpstr>ข้อมูลไตรมาส 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2020-02-07T06:29:53Z</cp:lastPrinted>
  <dcterms:created xsi:type="dcterms:W3CDTF">2020-02-03T08:33:46Z</dcterms:created>
  <dcterms:modified xsi:type="dcterms:W3CDTF">2020-05-06T07:20:17Z</dcterms:modified>
</cp:coreProperties>
</file>