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รียกเก็บ\เอกสารประกอบการประชุม 21-5-64\"/>
    </mc:Choice>
  </mc:AlternateContent>
  <xr:revisionPtr revIDLastSave="0" documentId="13_ncr:1_{8CD464D6-6D33-4F5C-9D75-57B13AAD0E8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ข้อมูลหนี้ไตรมาส 1" sheetId="11" r:id="rId1"/>
    <sheet name="ยอดแจ้ง สปสช." sheetId="12" r:id="rId2"/>
    <sheet name="เงินคงเหลือ" sheetId="1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5" l="1"/>
  <c r="H5" i="15"/>
  <c r="B20" i="11"/>
  <c r="G6" i="15" l="1"/>
  <c r="G5" i="15"/>
  <c r="F13" i="15"/>
  <c r="F12" i="15"/>
  <c r="F11" i="15"/>
  <c r="F14" i="15" s="1"/>
  <c r="F10" i="15"/>
  <c r="F9" i="15"/>
  <c r="F8" i="15"/>
  <c r="F7" i="15"/>
  <c r="F6" i="15"/>
  <c r="F5" i="15"/>
  <c r="E13" i="15"/>
  <c r="G13" i="15" s="1"/>
  <c r="E12" i="15"/>
  <c r="G12" i="15" s="1"/>
  <c r="E11" i="15"/>
  <c r="G11" i="15" s="1"/>
  <c r="E10" i="15"/>
  <c r="G10" i="15" s="1"/>
  <c r="E9" i="15"/>
  <c r="G9" i="15" s="1"/>
  <c r="E8" i="15"/>
  <c r="G8" i="15" s="1"/>
  <c r="E7" i="15"/>
  <c r="G7" i="15" s="1"/>
  <c r="E6" i="15"/>
  <c r="E5" i="15"/>
  <c r="E14" i="15" s="1"/>
  <c r="K17" i="15"/>
  <c r="B13" i="15"/>
  <c r="D13" i="15" s="1"/>
  <c r="H13" i="15" s="1"/>
  <c r="B12" i="15"/>
  <c r="D12" i="15" s="1"/>
  <c r="H12" i="15" s="1"/>
  <c r="B11" i="15"/>
  <c r="D11" i="15" s="1"/>
  <c r="B10" i="15"/>
  <c r="D10" i="15" s="1"/>
  <c r="B8" i="15"/>
  <c r="D8" i="15" s="1"/>
  <c r="B9" i="15"/>
  <c r="D9" i="15" s="1"/>
  <c r="B7" i="15"/>
  <c r="D7" i="15" s="1"/>
  <c r="B6" i="15"/>
  <c r="D6" i="15" s="1"/>
  <c r="B5" i="15"/>
  <c r="D5" i="15" s="1"/>
  <c r="C14" i="15"/>
  <c r="H9" i="15" l="1"/>
  <c r="H8" i="15"/>
  <c r="H7" i="15"/>
  <c r="H10" i="15"/>
  <c r="G14" i="15"/>
  <c r="H11" i="15"/>
  <c r="H14" i="15"/>
  <c r="D14" i="15"/>
  <c r="B14" i="15"/>
  <c r="B13" i="12" l="1"/>
  <c r="C13" i="12"/>
  <c r="D13" i="12"/>
  <c r="K18" i="11" l="1"/>
  <c r="C13" i="11"/>
  <c r="D13" i="11"/>
  <c r="D19" i="11" s="1"/>
  <c r="D20" i="11" s="1"/>
  <c r="E13" i="11"/>
  <c r="F13" i="11"/>
  <c r="G13" i="11"/>
  <c r="H13" i="11"/>
  <c r="H19" i="11" s="1"/>
  <c r="H20" i="11" s="1"/>
  <c r="I13" i="11"/>
  <c r="I19" i="11" s="1"/>
  <c r="I20" i="11" s="1"/>
  <c r="J13" i="11"/>
  <c r="B13" i="11"/>
  <c r="L13" i="11"/>
  <c r="M5" i="11"/>
  <c r="M6" i="11"/>
  <c r="M7" i="11"/>
  <c r="M8" i="11"/>
  <c r="M9" i="11"/>
  <c r="M10" i="11"/>
  <c r="M11" i="11"/>
  <c r="M12" i="11"/>
  <c r="M4" i="11"/>
  <c r="L11" i="11"/>
  <c r="L7" i="11"/>
  <c r="C20" i="11"/>
  <c r="E20" i="11"/>
  <c r="J20" i="11"/>
  <c r="C19" i="11"/>
  <c r="E19" i="11"/>
  <c r="F19" i="11"/>
  <c r="F20" i="11" s="1"/>
  <c r="G19" i="11"/>
  <c r="G20" i="11" s="1"/>
  <c r="J19" i="11"/>
  <c r="B19" i="11"/>
  <c r="K17" i="11"/>
  <c r="K16" i="11"/>
  <c r="C18" i="11"/>
  <c r="D18" i="11"/>
  <c r="E18" i="11"/>
  <c r="F18" i="11"/>
  <c r="G18" i="11"/>
  <c r="H18" i="11"/>
  <c r="I18" i="11"/>
  <c r="J18" i="11"/>
  <c r="B18" i="11"/>
  <c r="K12" i="11"/>
  <c r="K11" i="11"/>
  <c r="K10" i="11"/>
  <c r="K9" i="11"/>
  <c r="K8" i="11"/>
  <c r="K7" i="11"/>
  <c r="K6" i="11"/>
  <c r="K5" i="11"/>
  <c r="K4" i="11"/>
  <c r="K13" i="11" l="1"/>
  <c r="K19" i="11" l="1"/>
  <c r="K20" i="11" s="1"/>
  <c r="M13" i="11"/>
</calcChain>
</file>

<file path=xl/sharedStrings.xml><?xml version="1.0" encoding="utf-8"?>
<sst xmlns="http://schemas.openxmlformats.org/spreadsheetml/2006/main" count="68" uniqueCount="36">
  <si>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</si>
  <si>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</si>
  <si>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</si>
  <si>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</si>
  <si>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</si>
  <si>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</si>
  <si>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</si>
  <si>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</si>
  <si>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</si>
  <si>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รวม</t>
  </si>
  <si>
    <t>ยอดแจ้งโอนเงินกันระดับจังหวัด Virtual account (ตามจ่ายในจังหวัด) ไตรมาสที่ 1/2564</t>
  </si>
  <si>
    <t>เงินกันที่ฝากไว้</t>
  </si>
  <si>
    <t>คงเหลือ</t>
  </si>
  <si>
    <t>เงินกันระดับจังหวัด</t>
  </si>
  <si>
    <t>รวม
(1)</t>
  </si>
  <si>
    <t>เงินกันระดับจังหวัด
(2)</t>
  </si>
  <si>
    <t>ยอดเงินที่จะได้รับโอน 
(3)=(1)+(2)</t>
  </si>
  <si>
    <t>ชื่อหน่วยบริการ
(เจ้าหนี้)</t>
  </si>
  <si>
    <t>หน่วยบริการ</t>
  </si>
  <si>
    <t>ค่ารักษาพยาบาลจากลูกหนี้</t>
  </si>
  <si>
    <t>เงินกันตั้งต้น</t>
  </si>
  <si>
    <t>ยอดเงินกัน</t>
  </si>
  <si>
    <t>ไตรมาส 1</t>
  </si>
  <si>
    <t>Virtual account
(1)</t>
  </si>
  <si>
    <t>รวม
(3)=(1)+(2)</t>
  </si>
  <si>
    <t>จ่ายหนี้ไตรมาส 1
(4)</t>
  </si>
  <si>
    <t>รวมยอดจัดสรร
ไตรมาส 1
(6)=(4)+(5)</t>
  </si>
  <si>
    <t>เงินคงเหลือ
(7)=(3)-(6)</t>
  </si>
  <si>
    <r>
      <t xml:space="preserve">โอนเงินกันระดับจังหวัด
</t>
    </r>
    <r>
      <rPr>
        <b/>
        <sz val="16"/>
        <color theme="1"/>
        <rFont val="TH SarabunPSK"/>
        <family val="2"/>
      </rPr>
      <t>(5)</t>
    </r>
  </si>
  <si>
    <r>
      <t xml:space="preserve">จ่ายหนี้ไตรมาส 1 </t>
    </r>
    <r>
      <rPr>
        <b/>
        <sz val="16"/>
        <color rgb="FFFF0000"/>
        <rFont val="TH SarabunPSK"/>
        <family val="2"/>
      </rPr>
      <t>(4)</t>
    </r>
  </si>
  <si>
    <r>
      <t xml:space="preserve">เงินกันระดับจังหวัด </t>
    </r>
    <r>
      <rPr>
        <b/>
        <sz val="16"/>
        <color rgb="FFFF0000"/>
        <rFont val="TH SarabunPSK"/>
        <family val="2"/>
      </rPr>
      <t>(2)</t>
    </r>
  </si>
  <si>
    <r>
      <t xml:space="preserve">เงินกัน Virtual Account </t>
    </r>
    <r>
      <rPr>
        <b/>
        <sz val="16"/>
        <color rgb="FFFF0000"/>
        <rFont val="TH SarabunPSK"/>
        <family val="2"/>
      </rPr>
      <t>(1)</t>
    </r>
  </si>
  <si>
    <r>
      <t xml:space="preserve">รวมเงินกันทั้งหมด </t>
    </r>
    <r>
      <rPr>
        <b/>
        <sz val="16"/>
        <color rgb="FFFF0000"/>
        <rFont val="TH SarabunPSK"/>
        <family val="2"/>
      </rPr>
      <t>(3)=(1)+(2)</t>
    </r>
  </si>
  <si>
    <r>
      <t xml:space="preserve">คงเหลือ </t>
    </r>
    <r>
      <rPr>
        <b/>
        <sz val="16"/>
        <color rgb="FFFF0000"/>
        <rFont val="TH SarabunPSK"/>
        <family val="2"/>
      </rPr>
      <t>(5)=(3)-(4)</t>
    </r>
  </si>
  <si>
    <t>ยอดที่ได้รับจัดสรร ไตรมาส 1</t>
  </si>
  <si>
    <t>ยอดเงิน Virtual account คงเหลือ หลังจ่ายหนี้ไตรมาส 1/2564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</si>
</sst>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43" fontId="3" fillId="0" borderId="1" xfId="1" applyFont="1" applyBorder="1"/>
    <xf numFmtId="43" fontId="6" fillId="0" borderId="1" xfId="1" applyFont="1" applyBorder="1"/>
    <xf numFmtId="43" fontId="6" fillId="0" borderId="1" xfId="1" applyNumberFormat="1" applyFont="1" applyBorder="1"/>
    <xf numFmtId="0" fontId="7" fillId="0" borderId="0" xfId="0" applyFont="1"/>
    <xf numFmtId="0" fontId="3" fillId="0" borderId="0" xfId="0" applyFont="1"/>
    <xf numFmtId="43" fontId="3" fillId="0" borderId="0" xfId="1" applyFont="1"/>
    <xf numFmtId="43" fontId="2" fillId="0" borderId="1" xfId="1" applyFont="1" applyBorder="1"/>
    <xf numFmtId="43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0" applyNumberFormat="1" applyFont="1" applyBorder="1"/>
    <xf numFmtId="0" fontId="8" fillId="0" borderId="1" xfId="0" applyFont="1" applyFill="1" applyBorder="1" applyAlignment="1">
      <alignment horizontal="center"/>
    </xf>
    <xf numFmtId="43" fontId="8" fillId="0" borderId="1" xfId="1" applyFont="1" applyFill="1" applyBorder="1"/>
    <xf numFmtId="43" fontId="3" fillId="0" borderId="1" xfId="1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4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87" fontId="6" fillId="0" borderId="1" xfId="1" applyNumberFormat="1" applyFont="1" applyBorder="1"/>
    <xf numFmtId="187" fontId="8" fillId="2" borderId="1" xfId="0" applyNumberFormat="1" applyFont="1" applyFill="1" applyBorder="1"/>
    <xf numFmtId="0" fontId="3" fillId="0" borderId="1" xfId="0" applyFont="1" applyBorder="1"/>
    <xf numFmtId="43" fontId="2" fillId="3" borderId="1" xfId="0" applyNumberFormat="1" applyFont="1" applyFill="1" applyBorder="1"/>
    <xf numFmtId="43" fontId="2" fillId="4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9" fontId="2" fillId="0" borderId="1" xfId="1" applyNumberFormat="1" applyFont="1" applyBorder="1" applyAlignment="1">
      <alignment horizontal="left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27EE-F439-4263-A226-5F8B546552A6}">
  <dimension ref="A1:M20"/>
  <sheetViews>
    <sheetView tabSelected="1" topLeftCell="A4" workbookViewId="0">
      <selection activeCell="B26" sqref="B26"/>
    </sheetView>
  </sheetViews>
  <sheetFormatPr defaultRowHeight="16.8" x14ac:dyDescent="0.5"/>
  <cols>
    <col min="1" max="1" width="26.3984375" style="5" customWidth="1"/>
    <col min="2" max="10" width="12.59765625" style="5" customWidth="1"/>
    <col min="11" max="11" width="13.3984375" style="5" customWidth="1"/>
    <col min="12" max="12" width="15.8984375" style="5" customWidth="1"/>
    <col min="13" max="13" width="18.09765625" style="5" customWidth="1"/>
    <col min="14" max="16384" width="8.796875" style="5"/>
  </cols>
  <sheetData>
    <row r="1" spans="1:13" s="1" customFormat="1" ht="24.6" x14ac:dyDescent="0.7">
      <c r="A1" s="1" t="s">
        <v>10</v>
      </c>
    </row>
    <row r="3" spans="1:13" ht="49.2" x14ac:dyDescent="0.5">
      <c r="A3" s="10" t="s">
        <v>17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2" t="s">
        <v>14</v>
      </c>
      <c r="L3" s="10" t="s">
        <v>15</v>
      </c>
      <c r="M3" s="20" t="s">
        <v>16</v>
      </c>
    </row>
    <row r="4" spans="1:13" ht="24.6" x14ac:dyDescent="0.7">
      <c r="A4" s="13" t="s">
        <v>0</v>
      </c>
      <c r="B4" s="3">
        <v>0</v>
      </c>
      <c r="C4" s="3">
        <v>847213.5</v>
      </c>
      <c r="D4" s="3">
        <v>405518.5</v>
      </c>
      <c r="E4" s="3">
        <v>1511009.5</v>
      </c>
      <c r="F4" s="3">
        <v>2007327</v>
      </c>
      <c r="G4" s="4">
        <v>613153</v>
      </c>
      <c r="H4" s="3">
        <v>1352072.5</v>
      </c>
      <c r="I4" s="3">
        <v>898195.5</v>
      </c>
      <c r="J4" s="3">
        <v>198071.5</v>
      </c>
      <c r="K4" s="14">
        <f>B4+C4+D4+E4+F4+G4+H4+I4+J4</f>
        <v>7832561</v>
      </c>
      <c r="L4" s="15"/>
      <c r="M4" s="21">
        <f>K4+L4</f>
        <v>7832561</v>
      </c>
    </row>
    <row r="5" spans="1:13" ht="24.6" x14ac:dyDescent="0.7">
      <c r="A5" s="13" t="s">
        <v>1</v>
      </c>
      <c r="B5" s="3">
        <v>5325</v>
      </c>
      <c r="C5" s="3">
        <v>0</v>
      </c>
      <c r="D5" s="3">
        <v>307</v>
      </c>
      <c r="E5" s="3">
        <v>1081</v>
      </c>
      <c r="F5" s="3">
        <v>1129</v>
      </c>
      <c r="G5" s="4">
        <v>93376</v>
      </c>
      <c r="H5" s="3">
        <v>0</v>
      </c>
      <c r="I5" s="3">
        <v>12726</v>
      </c>
      <c r="J5" s="3">
        <v>0</v>
      </c>
      <c r="K5" s="14">
        <f t="shared" ref="K5:K12" si="0">B5+C5+D5+E5+F5+G5+H5+I5+J5</f>
        <v>113944</v>
      </c>
      <c r="L5" s="15"/>
      <c r="M5" s="21">
        <f t="shared" ref="M5:M13" si="1">K5+L5</f>
        <v>113944</v>
      </c>
    </row>
    <row r="6" spans="1:13" ht="24.6" x14ac:dyDescent="0.7">
      <c r="A6" s="13" t="s">
        <v>2</v>
      </c>
      <c r="B6" s="3">
        <v>3166</v>
      </c>
      <c r="C6" s="3">
        <v>210</v>
      </c>
      <c r="D6" s="3">
        <v>0</v>
      </c>
      <c r="E6" s="3">
        <v>1400</v>
      </c>
      <c r="F6" s="3">
        <v>2096</v>
      </c>
      <c r="G6" s="4">
        <v>7430</v>
      </c>
      <c r="H6" s="3">
        <v>0</v>
      </c>
      <c r="I6" s="3">
        <v>700</v>
      </c>
      <c r="J6" s="3">
        <v>1190</v>
      </c>
      <c r="K6" s="14">
        <f t="shared" si="0"/>
        <v>16192</v>
      </c>
      <c r="L6" s="15"/>
      <c r="M6" s="21">
        <f t="shared" si="1"/>
        <v>16192</v>
      </c>
    </row>
    <row r="7" spans="1:13" ht="24.6" x14ac:dyDescent="0.7">
      <c r="A7" s="13" t="s">
        <v>3</v>
      </c>
      <c r="B7" s="3">
        <v>13536.5</v>
      </c>
      <c r="C7" s="3">
        <v>234854.25</v>
      </c>
      <c r="D7" s="3">
        <v>700</v>
      </c>
      <c r="E7" s="3">
        <v>0</v>
      </c>
      <c r="F7" s="3">
        <v>1898</v>
      </c>
      <c r="G7" s="4">
        <v>690</v>
      </c>
      <c r="H7" s="3">
        <v>6434.75</v>
      </c>
      <c r="I7" s="3">
        <v>219399</v>
      </c>
      <c r="J7" s="3">
        <v>0</v>
      </c>
      <c r="K7" s="14">
        <f t="shared" si="0"/>
        <v>477512.5</v>
      </c>
      <c r="L7" s="16">
        <f>E17</f>
        <v>6000000</v>
      </c>
      <c r="M7" s="21">
        <f t="shared" si="1"/>
        <v>6477512.5</v>
      </c>
    </row>
    <row r="8" spans="1:13" ht="24.6" x14ac:dyDescent="0.7">
      <c r="A8" s="13" t="s">
        <v>4</v>
      </c>
      <c r="B8" s="3">
        <v>16043</v>
      </c>
      <c r="C8" s="3">
        <v>41444</v>
      </c>
      <c r="D8" s="3">
        <v>470</v>
      </c>
      <c r="E8" s="3">
        <v>3300</v>
      </c>
      <c r="F8" s="3">
        <v>0</v>
      </c>
      <c r="G8" s="4">
        <v>16719</v>
      </c>
      <c r="H8" s="3">
        <v>1792</v>
      </c>
      <c r="I8" s="3">
        <v>1161</v>
      </c>
      <c r="J8" s="3">
        <v>3700</v>
      </c>
      <c r="K8" s="14">
        <f t="shared" si="0"/>
        <v>84629</v>
      </c>
      <c r="L8" s="15"/>
      <c r="M8" s="21">
        <f t="shared" si="1"/>
        <v>84629</v>
      </c>
    </row>
    <row r="9" spans="1:13" ht="24.6" x14ac:dyDescent="0.7">
      <c r="A9" s="13" t="s">
        <v>5</v>
      </c>
      <c r="B9" s="3">
        <v>37781</v>
      </c>
      <c r="C9" s="3">
        <v>139204</v>
      </c>
      <c r="D9" s="3">
        <v>368127</v>
      </c>
      <c r="E9" s="3">
        <v>13627</v>
      </c>
      <c r="F9" s="3">
        <v>247028</v>
      </c>
      <c r="G9" s="4">
        <v>0</v>
      </c>
      <c r="H9" s="3">
        <v>8341</v>
      </c>
      <c r="I9" s="3">
        <v>3078</v>
      </c>
      <c r="J9" s="3">
        <v>391710</v>
      </c>
      <c r="K9" s="14">
        <f t="shared" si="0"/>
        <v>1208896</v>
      </c>
      <c r="L9" s="15"/>
      <c r="M9" s="21">
        <f t="shared" si="1"/>
        <v>1208896</v>
      </c>
    </row>
    <row r="10" spans="1:13" ht="24.6" x14ac:dyDescent="0.7">
      <c r="A10" s="13" t="s">
        <v>6</v>
      </c>
      <c r="B10" s="3">
        <v>24614</v>
      </c>
      <c r="C10" s="3">
        <v>1298</v>
      </c>
      <c r="D10" s="3">
        <v>751</v>
      </c>
      <c r="E10" s="3">
        <v>302330</v>
      </c>
      <c r="F10" s="3">
        <v>86123</v>
      </c>
      <c r="G10" s="4">
        <v>960</v>
      </c>
      <c r="H10" s="3">
        <v>0</v>
      </c>
      <c r="I10" s="3">
        <v>1481</v>
      </c>
      <c r="J10" s="3">
        <v>0</v>
      </c>
      <c r="K10" s="14">
        <f t="shared" si="0"/>
        <v>417557</v>
      </c>
      <c r="L10" s="15"/>
      <c r="M10" s="21">
        <f t="shared" si="1"/>
        <v>417557</v>
      </c>
    </row>
    <row r="11" spans="1:13" ht="24.6" x14ac:dyDescent="0.7">
      <c r="A11" s="13" t="s">
        <v>7</v>
      </c>
      <c r="B11" s="3">
        <v>4938</v>
      </c>
      <c r="C11" s="3">
        <v>8527</v>
      </c>
      <c r="D11" s="3">
        <v>398</v>
      </c>
      <c r="E11" s="3">
        <v>9383</v>
      </c>
      <c r="F11" s="3">
        <v>0</v>
      </c>
      <c r="G11" s="4">
        <v>3615</v>
      </c>
      <c r="H11" s="3">
        <v>380</v>
      </c>
      <c r="I11" s="3">
        <v>0</v>
      </c>
      <c r="J11" s="3">
        <v>0</v>
      </c>
      <c r="K11" s="14">
        <f t="shared" si="0"/>
        <v>27241</v>
      </c>
      <c r="L11" s="16">
        <f>I17</f>
        <v>7644065.7807999998</v>
      </c>
      <c r="M11" s="21">
        <f t="shared" si="1"/>
        <v>7671306.7807999998</v>
      </c>
    </row>
    <row r="12" spans="1:13" ht="24.6" x14ac:dyDescent="0.7">
      <c r="A12" s="13" t="s">
        <v>8</v>
      </c>
      <c r="B12" s="3">
        <v>4318</v>
      </c>
      <c r="C12" s="3">
        <v>0</v>
      </c>
      <c r="D12" s="3">
        <v>5609</v>
      </c>
      <c r="E12" s="3">
        <v>1618</v>
      </c>
      <c r="F12" s="3">
        <v>4841</v>
      </c>
      <c r="G12" s="4">
        <v>8719</v>
      </c>
      <c r="H12" s="3">
        <v>0</v>
      </c>
      <c r="I12" s="3">
        <v>0</v>
      </c>
      <c r="J12" s="3">
        <v>0</v>
      </c>
      <c r="K12" s="14">
        <f t="shared" si="0"/>
        <v>25105</v>
      </c>
      <c r="L12" s="15"/>
      <c r="M12" s="21">
        <f t="shared" si="1"/>
        <v>25105</v>
      </c>
    </row>
    <row r="13" spans="1:13" ht="34.200000000000003" customHeight="1" x14ac:dyDescent="0.7">
      <c r="A13" s="17" t="s">
        <v>9</v>
      </c>
      <c r="B13" s="18">
        <f>B4+B5+B6+B7+B8+B9+B10+B11+B12</f>
        <v>109721.5</v>
      </c>
      <c r="C13" s="18">
        <f t="shared" ref="C13:J13" si="2">C4+C5+C6+C7+C8+C9+C10+C11+C12</f>
        <v>1272750.75</v>
      </c>
      <c r="D13" s="18">
        <f t="shared" si="2"/>
        <v>781880.5</v>
      </c>
      <c r="E13" s="18">
        <f t="shared" si="2"/>
        <v>1843748.5</v>
      </c>
      <c r="F13" s="18">
        <f t="shared" si="2"/>
        <v>2350442</v>
      </c>
      <c r="G13" s="18">
        <f t="shared" si="2"/>
        <v>744662</v>
      </c>
      <c r="H13" s="18">
        <f t="shared" si="2"/>
        <v>1369020.25</v>
      </c>
      <c r="I13" s="18">
        <f t="shared" si="2"/>
        <v>1136740.5</v>
      </c>
      <c r="J13" s="18">
        <f t="shared" si="2"/>
        <v>594671.5</v>
      </c>
      <c r="K13" s="18">
        <f>B13+C13+D13+E13+F13+G13+H13+I13+J13</f>
        <v>10203637.5</v>
      </c>
      <c r="L13" s="18">
        <f>L7+L11</f>
        <v>13644065.7808</v>
      </c>
      <c r="M13" s="21">
        <f t="shared" si="1"/>
        <v>23847703.2808</v>
      </c>
    </row>
    <row r="16" spans="1:13" s="7" customFormat="1" ht="24.6" x14ac:dyDescent="0.7">
      <c r="A16" s="40" t="s">
        <v>31</v>
      </c>
      <c r="B16" s="2">
        <v>250000</v>
      </c>
      <c r="C16" s="2">
        <v>2400000</v>
      </c>
      <c r="D16" s="2">
        <v>1500000</v>
      </c>
      <c r="E16" s="2">
        <v>3400000</v>
      </c>
      <c r="F16" s="2">
        <v>4000000</v>
      </c>
      <c r="G16" s="2">
        <v>1600000</v>
      </c>
      <c r="H16" s="2">
        <v>2600000</v>
      </c>
      <c r="I16" s="2">
        <v>1850000</v>
      </c>
      <c r="J16" s="2">
        <v>1200000</v>
      </c>
      <c r="K16" s="2">
        <f>SUM(B16:J16)</f>
        <v>18800000</v>
      </c>
    </row>
    <row r="17" spans="1:11" s="7" customFormat="1" ht="24.6" x14ac:dyDescent="0.7">
      <c r="A17" s="40" t="s">
        <v>30</v>
      </c>
      <c r="B17" s="2"/>
      <c r="C17" s="2"/>
      <c r="D17" s="2"/>
      <c r="E17" s="2">
        <v>6000000</v>
      </c>
      <c r="F17" s="2"/>
      <c r="G17" s="2"/>
      <c r="H17" s="2"/>
      <c r="I17" s="2">
        <v>7644065.7807999998</v>
      </c>
      <c r="J17" s="2"/>
      <c r="K17" s="2">
        <f>SUM(B17:J17)</f>
        <v>13644065.7808</v>
      </c>
    </row>
    <row r="18" spans="1:11" s="7" customFormat="1" ht="24.6" x14ac:dyDescent="0.7">
      <c r="A18" s="40" t="s">
        <v>32</v>
      </c>
      <c r="B18" s="2">
        <f>B16+B17</f>
        <v>250000</v>
      </c>
      <c r="C18" s="2">
        <f t="shared" ref="C18:J18" si="3">C16+C17</f>
        <v>2400000</v>
      </c>
      <c r="D18" s="2">
        <f t="shared" si="3"/>
        <v>1500000</v>
      </c>
      <c r="E18" s="2">
        <f t="shared" si="3"/>
        <v>9400000</v>
      </c>
      <c r="F18" s="2">
        <f t="shared" si="3"/>
        <v>4000000</v>
      </c>
      <c r="G18" s="2">
        <f t="shared" si="3"/>
        <v>1600000</v>
      </c>
      <c r="H18" s="2">
        <f t="shared" si="3"/>
        <v>2600000</v>
      </c>
      <c r="I18" s="2">
        <f t="shared" si="3"/>
        <v>9494065.7807999998</v>
      </c>
      <c r="J18" s="2">
        <f t="shared" si="3"/>
        <v>1200000</v>
      </c>
      <c r="K18" s="2">
        <f>K16+K17</f>
        <v>32444065.7808</v>
      </c>
    </row>
    <row r="19" spans="1:11" s="6" customFormat="1" ht="24.6" x14ac:dyDescent="0.7">
      <c r="A19" s="39" t="s">
        <v>29</v>
      </c>
      <c r="B19" s="9">
        <f>B13+B17</f>
        <v>109721.5</v>
      </c>
      <c r="C19" s="9">
        <f t="shared" ref="C19:J19" si="4">C13+C17</f>
        <v>1272750.75</v>
      </c>
      <c r="D19" s="9">
        <f t="shared" si="4"/>
        <v>781880.5</v>
      </c>
      <c r="E19" s="9">
        <f t="shared" si="4"/>
        <v>7843748.5</v>
      </c>
      <c r="F19" s="9">
        <f t="shared" si="4"/>
        <v>2350442</v>
      </c>
      <c r="G19" s="9">
        <f t="shared" si="4"/>
        <v>744662</v>
      </c>
      <c r="H19" s="9">
        <f t="shared" si="4"/>
        <v>1369020.25</v>
      </c>
      <c r="I19" s="9">
        <f t="shared" si="4"/>
        <v>8780806.2807999998</v>
      </c>
      <c r="J19" s="9">
        <f t="shared" si="4"/>
        <v>594671.5</v>
      </c>
      <c r="K19" s="9">
        <f>K13+K17</f>
        <v>23847703.2808</v>
      </c>
    </row>
    <row r="20" spans="1:11" s="6" customFormat="1" ht="24.6" x14ac:dyDescent="0.7">
      <c r="A20" s="39" t="s">
        <v>33</v>
      </c>
      <c r="B20" s="9">
        <f>B18-B19</f>
        <v>140278.5</v>
      </c>
      <c r="C20" s="9">
        <f t="shared" ref="C20:K20" si="5">C18-C19</f>
        <v>1127249.25</v>
      </c>
      <c r="D20" s="9">
        <f t="shared" si="5"/>
        <v>718119.5</v>
      </c>
      <c r="E20" s="9">
        <f t="shared" si="5"/>
        <v>1556251.5</v>
      </c>
      <c r="F20" s="9">
        <f t="shared" si="5"/>
        <v>1649558</v>
      </c>
      <c r="G20" s="9">
        <f t="shared" si="5"/>
        <v>855338</v>
      </c>
      <c r="H20" s="9">
        <f t="shared" si="5"/>
        <v>1230979.75</v>
      </c>
      <c r="I20" s="9">
        <f t="shared" si="5"/>
        <v>713259.5</v>
      </c>
      <c r="J20" s="9">
        <f t="shared" si="5"/>
        <v>605328.5</v>
      </c>
      <c r="K20" s="9">
        <f t="shared" si="5"/>
        <v>8596362.5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9909-D4C1-432D-8104-098CC23BBC95}">
  <dimension ref="A1:D13"/>
  <sheetViews>
    <sheetView workbookViewId="0">
      <selection activeCell="G6" sqref="G6"/>
    </sheetView>
  </sheetViews>
  <sheetFormatPr defaultRowHeight="16.8" x14ac:dyDescent="0.5"/>
  <cols>
    <col min="1" max="1" width="16.59765625" style="5" customWidth="1"/>
    <col min="2" max="2" width="22.296875" style="5" customWidth="1"/>
    <col min="3" max="3" width="16.59765625" style="5" customWidth="1"/>
    <col min="4" max="4" width="26.3984375" style="5" customWidth="1"/>
    <col min="5" max="16384" width="8.796875" style="5"/>
  </cols>
  <sheetData>
    <row r="1" spans="1:4" s="1" customFormat="1" ht="24.6" x14ac:dyDescent="0.7">
      <c r="A1" s="1" t="s">
        <v>10</v>
      </c>
    </row>
    <row r="3" spans="1:4" ht="26.4" customHeight="1" x14ac:dyDescent="0.5">
      <c r="A3" s="20" t="s">
        <v>18</v>
      </c>
      <c r="B3" s="20" t="s">
        <v>19</v>
      </c>
      <c r="C3" s="20" t="s">
        <v>13</v>
      </c>
      <c r="D3" s="20" t="s">
        <v>34</v>
      </c>
    </row>
    <row r="4" spans="1:4" ht="26.4" customHeight="1" x14ac:dyDescent="0.7">
      <c r="A4" s="15" t="s">
        <v>0</v>
      </c>
      <c r="B4" s="3">
        <v>7832561</v>
      </c>
      <c r="C4" s="3"/>
      <c r="D4" s="16">
        <v>7832561</v>
      </c>
    </row>
    <row r="5" spans="1:4" ht="26.4" customHeight="1" x14ac:dyDescent="0.7">
      <c r="A5" s="15" t="s">
        <v>1</v>
      </c>
      <c r="B5" s="3">
        <v>113944</v>
      </c>
      <c r="C5" s="3"/>
      <c r="D5" s="16">
        <v>113944</v>
      </c>
    </row>
    <row r="6" spans="1:4" ht="26.4" customHeight="1" x14ac:dyDescent="0.7">
      <c r="A6" s="15" t="s">
        <v>2</v>
      </c>
      <c r="B6" s="3">
        <v>16192</v>
      </c>
      <c r="C6" s="3"/>
      <c r="D6" s="16">
        <v>16192</v>
      </c>
    </row>
    <row r="7" spans="1:4" ht="26.4" customHeight="1" x14ac:dyDescent="0.7">
      <c r="A7" s="15" t="s">
        <v>3</v>
      </c>
      <c r="B7" s="3">
        <v>477512.5</v>
      </c>
      <c r="C7" s="3">
        <v>6000000</v>
      </c>
      <c r="D7" s="16">
        <v>6477512.5</v>
      </c>
    </row>
    <row r="8" spans="1:4" ht="26.4" customHeight="1" x14ac:dyDescent="0.7">
      <c r="A8" s="15" t="s">
        <v>4</v>
      </c>
      <c r="B8" s="3">
        <v>84629</v>
      </c>
      <c r="C8" s="3"/>
      <c r="D8" s="16">
        <v>84629</v>
      </c>
    </row>
    <row r="9" spans="1:4" ht="26.4" customHeight="1" x14ac:dyDescent="0.7">
      <c r="A9" s="15" t="s">
        <v>5</v>
      </c>
      <c r="B9" s="3">
        <v>1208896</v>
      </c>
      <c r="C9" s="3"/>
      <c r="D9" s="16">
        <v>1208896</v>
      </c>
    </row>
    <row r="10" spans="1:4" ht="26.4" customHeight="1" x14ac:dyDescent="0.7">
      <c r="A10" s="15" t="s">
        <v>6</v>
      </c>
      <c r="B10" s="3">
        <v>417557</v>
      </c>
      <c r="C10" s="3"/>
      <c r="D10" s="16">
        <v>417557</v>
      </c>
    </row>
    <row r="11" spans="1:4" ht="26.4" customHeight="1" x14ac:dyDescent="0.7">
      <c r="A11" s="15" t="s">
        <v>7</v>
      </c>
      <c r="B11" s="3">
        <v>27241</v>
      </c>
      <c r="C11" s="3">
        <v>7644065.7807999998</v>
      </c>
      <c r="D11" s="16">
        <v>7671306.7807999998</v>
      </c>
    </row>
    <row r="12" spans="1:4" ht="26.4" customHeight="1" x14ac:dyDescent="0.7">
      <c r="A12" s="15" t="s">
        <v>8</v>
      </c>
      <c r="B12" s="3">
        <v>25105</v>
      </c>
      <c r="C12" s="3"/>
      <c r="D12" s="16">
        <v>25105</v>
      </c>
    </row>
    <row r="13" spans="1:4" ht="26.4" customHeight="1" x14ac:dyDescent="0.7">
      <c r="A13" s="22" t="s">
        <v>9</v>
      </c>
      <c r="B13" s="21">
        <f t="shared" ref="B13:C13" si="0">SUM(B4:B12)</f>
        <v>10203637.5</v>
      </c>
      <c r="C13" s="21">
        <f t="shared" si="0"/>
        <v>13644065.7808</v>
      </c>
      <c r="D13" s="21">
        <f>SUM(D4:D12)</f>
        <v>23847703.2808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BA21-85F7-4CB1-9947-5CAE8211EC7F}">
  <dimension ref="A1:K20"/>
  <sheetViews>
    <sheetView workbookViewId="0">
      <selection activeCell="I8" sqref="I8"/>
    </sheetView>
  </sheetViews>
  <sheetFormatPr defaultRowHeight="16.8" x14ac:dyDescent="0.5"/>
  <cols>
    <col min="1" max="1" width="16.59765625" style="5" customWidth="1"/>
    <col min="2" max="2" width="15.3984375" style="5" customWidth="1"/>
    <col min="3" max="3" width="15.796875" style="5" customWidth="1"/>
    <col min="4" max="4" width="16" style="5" customWidth="1"/>
    <col min="5" max="11" width="15.796875" style="5" customWidth="1"/>
    <col min="12" max="16384" width="8.796875" style="5"/>
  </cols>
  <sheetData>
    <row r="1" spans="1:8" s="1" customFormat="1" ht="24.6" x14ac:dyDescent="0.7">
      <c r="A1" s="1" t="s">
        <v>35</v>
      </c>
    </row>
    <row r="3" spans="1:8" ht="26.4" customHeight="1" x14ac:dyDescent="0.5">
      <c r="A3" s="35" t="s">
        <v>18</v>
      </c>
      <c r="B3" s="30" t="s">
        <v>21</v>
      </c>
      <c r="C3" s="31"/>
      <c r="D3" s="32"/>
      <c r="E3" s="33" t="s">
        <v>25</v>
      </c>
      <c r="F3" s="37" t="s">
        <v>28</v>
      </c>
      <c r="G3" s="33" t="s">
        <v>26</v>
      </c>
      <c r="H3" s="28" t="s">
        <v>27</v>
      </c>
    </row>
    <row r="4" spans="1:8" ht="48.6" customHeight="1" x14ac:dyDescent="0.5">
      <c r="A4" s="36"/>
      <c r="B4" s="20" t="s">
        <v>23</v>
      </c>
      <c r="C4" s="20" t="s">
        <v>15</v>
      </c>
      <c r="D4" s="20" t="s">
        <v>24</v>
      </c>
      <c r="E4" s="34"/>
      <c r="F4" s="38"/>
      <c r="G4" s="33"/>
      <c r="H4" s="29"/>
    </row>
    <row r="5" spans="1:8" ht="26.4" customHeight="1" x14ac:dyDescent="0.7">
      <c r="A5" s="13" t="s">
        <v>0</v>
      </c>
      <c r="B5" s="23">
        <f>B18</f>
        <v>250000</v>
      </c>
      <c r="C5" s="3"/>
      <c r="D5" s="16">
        <f>B5+C5</f>
        <v>250000</v>
      </c>
      <c r="E5" s="9">
        <f>B17</f>
        <v>109721.5</v>
      </c>
      <c r="F5" s="9">
        <f>B20</f>
        <v>0</v>
      </c>
      <c r="G5" s="9">
        <f>E5+F5</f>
        <v>109721.5</v>
      </c>
      <c r="H5" s="26">
        <f>D5-G5</f>
        <v>140278.5</v>
      </c>
    </row>
    <row r="6" spans="1:8" ht="26.4" customHeight="1" x14ac:dyDescent="0.7">
      <c r="A6" s="13" t="s">
        <v>1</v>
      </c>
      <c r="B6" s="23">
        <f>C18</f>
        <v>2400000</v>
      </c>
      <c r="C6" s="3"/>
      <c r="D6" s="16">
        <f t="shared" ref="D6:D13" si="0">B6+C6</f>
        <v>2400000</v>
      </c>
      <c r="E6" s="9">
        <f>C17</f>
        <v>1272750.75</v>
      </c>
      <c r="F6" s="9">
        <f>C20</f>
        <v>0</v>
      </c>
      <c r="G6" s="9">
        <f t="shared" ref="G6:G13" si="1">E6+F6</f>
        <v>1272750.75</v>
      </c>
      <c r="H6" s="26">
        <f>D6-G6</f>
        <v>1127249.25</v>
      </c>
    </row>
    <row r="7" spans="1:8" ht="26.4" customHeight="1" x14ac:dyDescent="0.7">
      <c r="A7" s="13" t="s">
        <v>2</v>
      </c>
      <c r="B7" s="23">
        <f>D18</f>
        <v>1500000</v>
      </c>
      <c r="C7" s="3"/>
      <c r="D7" s="16">
        <f t="shared" si="0"/>
        <v>1500000</v>
      </c>
      <c r="E7" s="9">
        <f>D17</f>
        <v>781880.5</v>
      </c>
      <c r="F7" s="9">
        <f>D20</f>
        <v>0</v>
      </c>
      <c r="G7" s="9">
        <f t="shared" si="1"/>
        <v>781880.5</v>
      </c>
      <c r="H7" s="26">
        <f t="shared" ref="H6:H13" si="2">D7-G7</f>
        <v>718119.5</v>
      </c>
    </row>
    <row r="8" spans="1:8" ht="26.4" customHeight="1" x14ac:dyDescent="0.7">
      <c r="A8" s="13" t="s">
        <v>3</v>
      </c>
      <c r="B8" s="23">
        <f>E18</f>
        <v>3400000</v>
      </c>
      <c r="C8" s="3">
        <v>6000000</v>
      </c>
      <c r="D8" s="16">
        <f t="shared" si="0"/>
        <v>9400000</v>
      </c>
      <c r="E8" s="9">
        <f>E17</f>
        <v>1843748.5</v>
      </c>
      <c r="F8" s="9">
        <f>E20</f>
        <v>6000000</v>
      </c>
      <c r="G8" s="9">
        <f t="shared" si="1"/>
        <v>7843748.5</v>
      </c>
      <c r="H8" s="26">
        <f t="shared" si="2"/>
        <v>1556251.5</v>
      </c>
    </row>
    <row r="9" spans="1:8" ht="26.4" customHeight="1" x14ac:dyDescent="0.7">
      <c r="A9" s="13" t="s">
        <v>4</v>
      </c>
      <c r="B9" s="23">
        <f>F18</f>
        <v>4000000</v>
      </c>
      <c r="C9" s="3"/>
      <c r="D9" s="16">
        <f t="shared" si="0"/>
        <v>4000000</v>
      </c>
      <c r="E9" s="9">
        <f>F17</f>
        <v>2350442</v>
      </c>
      <c r="F9" s="9">
        <f>F20</f>
        <v>0</v>
      </c>
      <c r="G9" s="9">
        <f t="shared" si="1"/>
        <v>2350442</v>
      </c>
      <c r="H9" s="26">
        <f t="shared" si="2"/>
        <v>1649558</v>
      </c>
    </row>
    <row r="10" spans="1:8" ht="26.4" customHeight="1" x14ac:dyDescent="0.7">
      <c r="A10" s="13" t="s">
        <v>5</v>
      </c>
      <c r="B10" s="23">
        <f>G18</f>
        <v>1600000</v>
      </c>
      <c r="C10" s="3"/>
      <c r="D10" s="16">
        <f t="shared" si="0"/>
        <v>1600000</v>
      </c>
      <c r="E10" s="9">
        <f>G17</f>
        <v>744662</v>
      </c>
      <c r="F10" s="9">
        <f>G20</f>
        <v>0</v>
      </c>
      <c r="G10" s="9">
        <f t="shared" si="1"/>
        <v>744662</v>
      </c>
      <c r="H10" s="26">
        <f t="shared" si="2"/>
        <v>855338</v>
      </c>
    </row>
    <row r="11" spans="1:8" ht="26.4" customHeight="1" x14ac:dyDescent="0.7">
      <c r="A11" s="13" t="s">
        <v>6</v>
      </c>
      <c r="B11" s="23">
        <f>H18</f>
        <v>2600000</v>
      </c>
      <c r="C11" s="3"/>
      <c r="D11" s="16">
        <f t="shared" si="0"/>
        <v>2600000</v>
      </c>
      <c r="E11" s="9">
        <f>H17</f>
        <v>1369020.25</v>
      </c>
      <c r="F11" s="9">
        <f>H20</f>
        <v>0</v>
      </c>
      <c r="G11" s="9">
        <f t="shared" si="1"/>
        <v>1369020.25</v>
      </c>
      <c r="H11" s="26">
        <f t="shared" si="2"/>
        <v>1230979.75</v>
      </c>
    </row>
    <row r="12" spans="1:8" ht="26.4" customHeight="1" x14ac:dyDescent="0.7">
      <c r="A12" s="13" t="s">
        <v>7</v>
      </c>
      <c r="B12" s="23">
        <f>I18</f>
        <v>1850000</v>
      </c>
      <c r="C12" s="3">
        <v>7644065.7807999998</v>
      </c>
      <c r="D12" s="16">
        <f t="shared" si="0"/>
        <v>9494065.7807999998</v>
      </c>
      <c r="E12" s="9">
        <f>I17</f>
        <v>1136740.5</v>
      </c>
      <c r="F12" s="9">
        <f>I20</f>
        <v>7644065.7807999998</v>
      </c>
      <c r="G12" s="9">
        <f t="shared" si="1"/>
        <v>8780806.2807999998</v>
      </c>
      <c r="H12" s="26">
        <f t="shared" si="2"/>
        <v>713259.5</v>
      </c>
    </row>
    <row r="13" spans="1:8" ht="26.4" customHeight="1" x14ac:dyDescent="0.7">
      <c r="A13" s="13" t="s">
        <v>8</v>
      </c>
      <c r="B13" s="23">
        <f>J18</f>
        <v>1200000</v>
      </c>
      <c r="C13" s="3"/>
      <c r="D13" s="16">
        <f t="shared" si="0"/>
        <v>1200000</v>
      </c>
      <c r="E13" s="9">
        <f>J17</f>
        <v>594671.5</v>
      </c>
      <c r="F13" s="9">
        <f>J20</f>
        <v>0</v>
      </c>
      <c r="G13" s="9">
        <f t="shared" si="1"/>
        <v>594671.5</v>
      </c>
      <c r="H13" s="26">
        <f t="shared" si="2"/>
        <v>605328.5</v>
      </c>
    </row>
    <row r="14" spans="1:8" ht="26.4" customHeight="1" x14ac:dyDescent="0.7">
      <c r="A14" s="17" t="s">
        <v>9</v>
      </c>
      <c r="B14" s="24">
        <f t="shared" ref="B14:C14" si="3">SUM(B5:B13)</f>
        <v>18800000</v>
      </c>
      <c r="C14" s="21">
        <f t="shared" si="3"/>
        <v>13644065.7808</v>
      </c>
      <c r="D14" s="21">
        <f>SUM(D5:D13)</f>
        <v>32444065.7808</v>
      </c>
      <c r="E14" s="27">
        <f>SUM(E5:E13)</f>
        <v>10203637.5</v>
      </c>
      <c r="F14" s="27">
        <f>SUM(F5:F13)</f>
        <v>13644065.7808</v>
      </c>
      <c r="G14" s="27">
        <f>SUM(G5:G13)</f>
        <v>23847703.2808</v>
      </c>
      <c r="H14" s="26">
        <f>SUM(H5:H13)</f>
        <v>8596362.5</v>
      </c>
    </row>
    <row r="17" spans="1:11" ht="24.6" x14ac:dyDescent="0.7">
      <c r="A17" s="25" t="s">
        <v>22</v>
      </c>
      <c r="B17" s="2">
        <v>109721.5</v>
      </c>
      <c r="C17" s="2">
        <v>1272750.75</v>
      </c>
      <c r="D17" s="2">
        <v>781880.5</v>
      </c>
      <c r="E17" s="2">
        <v>1843748.5</v>
      </c>
      <c r="F17" s="2">
        <v>2350442</v>
      </c>
      <c r="G17" s="2">
        <v>744662</v>
      </c>
      <c r="H17" s="2">
        <v>1369020.25</v>
      </c>
      <c r="I17" s="2">
        <v>1136740.5</v>
      </c>
      <c r="J17" s="2">
        <v>594671.5</v>
      </c>
      <c r="K17" s="2">
        <f>SUM(B17:J17)</f>
        <v>10203637.5</v>
      </c>
    </row>
    <row r="18" spans="1:11" s="7" customFormat="1" ht="24.6" x14ac:dyDescent="0.7">
      <c r="A18" s="19" t="s">
        <v>20</v>
      </c>
      <c r="B18" s="2">
        <v>250000</v>
      </c>
      <c r="C18" s="2">
        <v>2400000</v>
      </c>
      <c r="D18" s="2">
        <v>1500000</v>
      </c>
      <c r="E18" s="2">
        <v>3400000</v>
      </c>
      <c r="F18" s="2">
        <v>4000000</v>
      </c>
      <c r="G18" s="2">
        <v>1600000</v>
      </c>
      <c r="H18" s="2">
        <v>2600000</v>
      </c>
      <c r="I18" s="2">
        <v>1850000</v>
      </c>
      <c r="J18" s="2">
        <v>1200000</v>
      </c>
      <c r="K18" s="2">
        <v>18800000</v>
      </c>
    </row>
    <row r="19" spans="1:11" s="7" customFormat="1" ht="24.6" x14ac:dyDescent="0.7">
      <c r="A19" s="19" t="s">
        <v>12</v>
      </c>
      <c r="B19" s="2">
        <v>140278.5</v>
      </c>
      <c r="C19" s="2">
        <v>1127249.25</v>
      </c>
      <c r="D19" s="2">
        <v>718119.5</v>
      </c>
      <c r="E19" s="2">
        <v>1556251.5</v>
      </c>
      <c r="F19" s="2">
        <v>1649558</v>
      </c>
      <c r="G19" s="2">
        <v>855338</v>
      </c>
      <c r="H19" s="2">
        <v>1230979.75</v>
      </c>
      <c r="I19" s="2">
        <v>713259.5</v>
      </c>
      <c r="J19" s="2">
        <v>605328.5</v>
      </c>
      <c r="K19" s="2">
        <v>8596362.5</v>
      </c>
    </row>
    <row r="20" spans="1:11" s="7" customFormat="1" ht="24.6" x14ac:dyDescent="0.7">
      <c r="A20" s="8" t="s">
        <v>11</v>
      </c>
      <c r="B20" s="8"/>
      <c r="C20" s="8"/>
      <c r="D20" s="2"/>
      <c r="E20" s="2">
        <v>6000000</v>
      </c>
      <c r="F20" s="2"/>
      <c r="G20" s="2"/>
      <c r="H20" s="2"/>
      <c r="I20" s="2">
        <v>7644065.7807999998</v>
      </c>
      <c r="J20" s="2"/>
      <c r="K20" s="2"/>
    </row>
  </sheetData>
  <mergeCells count="6">
    <mergeCell ref="H3:H4"/>
    <mergeCell ref="B3:D3"/>
    <mergeCell ref="E3:E4"/>
    <mergeCell ref="A3:A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ข้อมูลหนี้ไตรมาส 1</vt:lpstr>
      <vt:lpstr>ยอดแจ้ง สปสช.</vt:lpstr>
      <vt:lpstr>เงินคงเหลือ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2021-05-14T06:32:51Z</cp:lastPrinted>
  <dcterms:created xsi:type="dcterms:W3CDTF">2020-02-03T08:33:46Z</dcterms:created>
  <dcterms:modified xsi:type="dcterms:W3CDTF">2021-05-20T02:59:09Z</dcterms:modified>
</cp:coreProperties>
</file>