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6605" windowHeight="9435" activeTab="1"/>
  </bookViews>
  <sheets>
    <sheet name="คร" sheetId="6" r:id="rId1"/>
    <sheet name="พยส." sheetId="7" r:id="rId2"/>
    <sheet name="อนามัย" sheetId="8" r:id="rId3"/>
    <sheet name="ทันตะ" sheetId="10" r:id="rId4"/>
    <sheet name="บริหารนิติการ" sheetId="11" r:id="rId5"/>
    <sheet name="ทรัพยบุคคล" sheetId="12" r:id="rId6"/>
    <sheet name="ส่งเสริม" sheetId="14" r:id="rId7"/>
    <sheet name="ประกัน" sheetId="15" r:id="rId8"/>
    <sheet name="แผนไทย" sheetId="16" r:id="rId9"/>
    <sheet name="คุ้มครอง" sheetId="17" r:id="rId10"/>
    <sheet name="คุณภาพ" sheetId="18" r:id="rId11"/>
  </sheets>
  <definedNames>
    <definedName name="_xlnm.Print_Area" localSheetId="1">พยส.!$A$1:$I$38</definedName>
    <definedName name="_xlnm.Print_Titles" localSheetId="0">คร!$2:$4</definedName>
    <definedName name="_xlnm.Print_Titles" localSheetId="10">คุณภาพ!$2:$4</definedName>
    <definedName name="_xlnm.Print_Titles" localSheetId="9">คุ้มครอง!$2:$4</definedName>
    <definedName name="_xlnm.Print_Titles" localSheetId="5">ทรัพยบุคคล!$2:$4</definedName>
    <definedName name="_xlnm.Print_Titles" localSheetId="3">ทันตะ!$2:$4</definedName>
    <definedName name="_xlnm.Print_Titles" localSheetId="4">บริหารนิติการ!$2:$4</definedName>
    <definedName name="_xlnm.Print_Titles" localSheetId="7">ประกัน!$2:$3</definedName>
    <definedName name="_xlnm.Print_Titles" localSheetId="8">แผนไทย!$2:$4</definedName>
    <definedName name="_xlnm.Print_Titles" localSheetId="1">พยส.!$2:$2</definedName>
    <definedName name="_xlnm.Print_Titles" localSheetId="6">ส่งเสริม!$2:$4</definedName>
    <definedName name="_xlnm.Print_Titles" localSheetId="2">อนามัย!$2:$4</definedName>
  </definedNames>
  <calcPr calcId="144525"/>
</workbook>
</file>

<file path=xl/calcChain.xml><?xml version="1.0" encoding="utf-8"?>
<calcChain xmlns="http://schemas.openxmlformats.org/spreadsheetml/2006/main">
  <c r="G6" i="7" l="1"/>
  <c r="G5" i="7"/>
  <c r="H25" i="7" l="1"/>
  <c r="G19" i="7"/>
  <c r="H19" i="7" l="1"/>
  <c r="G28" i="7"/>
  <c r="G29" i="7"/>
  <c r="G30" i="7"/>
  <c r="G11" i="7" l="1"/>
  <c r="F11" i="7"/>
  <c r="H20" i="7"/>
  <c r="G20" i="7"/>
  <c r="F21" i="7"/>
  <c r="G15" i="7"/>
  <c r="F15" i="7"/>
  <c r="H14" i="7" l="1"/>
  <c r="H13" i="7"/>
  <c r="H12" i="7"/>
  <c r="G4" i="7" l="1"/>
  <c r="F4" i="7"/>
  <c r="F37" i="7" s="1"/>
  <c r="H3" i="7"/>
  <c r="H4" i="7" l="1"/>
  <c r="H28" i="7"/>
  <c r="F30" i="7"/>
  <c r="H30" i="7" s="1"/>
  <c r="H26" i="16" l="1"/>
  <c r="H29" i="16"/>
  <c r="H6" i="16"/>
  <c r="F28" i="15" l="1"/>
  <c r="F31" i="17"/>
  <c r="F67" i="18"/>
  <c r="F30" i="17" l="1"/>
  <c r="F32" i="16"/>
  <c r="G16" i="15"/>
  <c r="H16" i="15" s="1"/>
  <c r="H14" i="15"/>
  <c r="G4" i="15"/>
  <c r="H4" i="15" s="1"/>
  <c r="F36" i="12" l="1"/>
  <c r="F21" i="11" l="1"/>
  <c r="F21" i="8"/>
  <c r="F26" i="10"/>
  <c r="F52" i="6" l="1"/>
  <c r="H11" i="7"/>
  <c r="G37" i="7" l="1"/>
  <c r="H37" i="7" s="1"/>
</calcChain>
</file>

<file path=xl/sharedStrings.xml><?xml version="1.0" encoding="utf-8"?>
<sst xmlns="http://schemas.openxmlformats.org/spreadsheetml/2006/main" count="520" uniqueCount="357">
  <si>
    <t> ชื่อโครงการ</t>
  </si>
  <si>
    <t>ชื่อกิจกรรม</t>
  </si>
  <si>
    <t>ผลการดำเนินงาน</t>
  </si>
  <si>
    <t>งานประจำ</t>
  </si>
  <si>
    <t xml:space="preserve">ประชุม MCH Team ระดับจังหวัด </t>
  </si>
  <si>
    <t xml:space="preserve">ประชุมคณะกรรมการขับเคลื่อนการดำเนินงานจังหวัดอนามัยการเจริญพันธุ์ จังหวัดสระแก้ว </t>
  </si>
  <si>
    <t>อบรมเชิงปฏิบัติการสร้างทีมวิทยากรหลักสอนเพศศึกษารอบด้าน ประจำจังหวัด/อำเภอ</t>
  </si>
  <si>
    <t xml:space="preserve"> พัฒนาศักยภาพทีมกระตุ้นพัฒนาการเด็ก ด้วย TEDA4I และพัฒนาระบบข้อมูลเพื่อติดตามพัฒนาการ</t>
  </si>
  <si>
    <t>พัฒนา WCC คุณภาพ ใน รพ. และ รพ.สต. โดยการติดตามเยี่ยม/coaching</t>
  </si>
  <si>
    <t>ประชุมแลกเปลี่ยนการจัดบริการ WCC</t>
  </si>
  <si>
    <t>ประชุมคณะกรรมการ/คณะทำงานงานอนามัยแม่และเด็ก (MCH Board) ระดับจังหวัด</t>
  </si>
  <si>
    <t xml:space="preserve">การประกวดศูนย์เด็กเล็กคุณภาพ จังหวัดสระแก้ว  ประจำปี 2559 </t>
  </si>
  <si>
    <t>การวิเคราะห์สารไอโอดีนในปัสสาวะของหญิงตั้งครรภ์</t>
  </si>
  <si>
    <t>เยี่ยมพัฒนาและประเมินโรงเรียนส่งเสริมสุขภาพระดับทองสู่ระดับเพชร</t>
  </si>
  <si>
    <t>ประชุมคณะกรรมการชมรมผู้สูงอายุระดับจังหวัด</t>
  </si>
  <si>
    <t>ประชุมเชิงปฏิบัติการชี้แจงแนวทางการดำเนินงานผู้สูงอายุ ผู้พิการและการบันทึกข้อมูล</t>
  </si>
  <si>
    <t>ประกวดผู้สูงอายุสุขภาพดี ฟันดีและ    เวทีแลกเปลี่ยนเรียนรู้การดำเนินงานชมรมผู้สูงอายุ ปี 2559</t>
  </si>
  <si>
    <t>ประกวดตำบลต้นแบบผู้สูงอายุระยะยาว (Long term care) คลินิกผู้สูงอายุ ระบบส่งต่อดูแลผู้สูงอายุ กลุ่มติดบ้าน ติดเตียง</t>
  </si>
  <si>
    <t>ประชุมคณะกรรมการฟื้นฟูผู้พิการ ระดับจังหวัด</t>
  </si>
  <si>
    <t xml:space="preserve">ประชุมแลกเปลี่ยนเรียนรู้ผลการฟื้นฟูผู้พิการ ระดับจังหวัด </t>
  </si>
  <si>
    <t>ประชุมเชิงปฏิบัติการองค์กรไร้พุง และออกกำลังกายเพื่อสุขภาพ</t>
  </si>
  <si>
    <t>ประชุมติดตามประเมินผลองค์กรไร้พุง และออกกำลังกายเพื่อสุขภาพ</t>
  </si>
  <si>
    <t>อบรมเชิงปฏิบัติการพัฒนาศักยภาพบุคลากรในการให้คำปรึกษาครอบครับำบัดแนวซาเทียร์ว(Phase 2)</t>
  </si>
  <si>
    <t>ออกปฏิบัติหน่วยแพทย์เคลื่อนที่ พอ.สว.</t>
  </si>
  <si>
    <t>จัดเตรียมพื้นที่ในการเสด็จเยี่ยมหน่วยแพทย์เคลื่อนที่ พอ.สว.และเยี่ยมราษฎรพร้อมพระราชทานของที่ระลึก</t>
  </si>
  <si>
    <t>ประชุมเตรียมความพร้อมในการรับเสด็จฯ</t>
  </si>
  <si>
    <t>จัดประชุมเตรียมความพร้อมในการรับเสด็จฯ</t>
  </si>
  <si>
    <t>ติดตามเยี่ยมผู้ป่วยในพระราชานุเคราะห์</t>
  </si>
  <si>
    <t>งานยุทธศาสตร์</t>
  </si>
  <si>
    <t>การรายงานความก้าวหน้าแผนงาน/โครงการ ปีงบประมาณ 2559 ของกลุ่มงานส่งเสริมสุขภาพ  ประจำเดือน พฤศจิกายน  2558</t>
  </si>
  <si>
    <t>19-20 พ.ย.58</t>
  </si>
  <si>
    <t>17-27 พ.ย.58</t>
  </si>
  <si>
    <t>งบประมาณ
ทั้งหมด</t>
  </si>
  <si>
    <t>ร้อยละ
ของการเบิก-จ่าย</t>
  </si>
  <si>
    <t>จำนวนเบิก-จ่าย(บาท)</t>
  </si>
  <si>
    <t>วดป.
ที่ดำเนินการ</t>
  </si>
  <si>
    <t>ร้อยละของกิจกรรมที่ดำเนินการ</t>
  </si>
  <si>
    <t>เป้าหมายที่จะ
ดำเนินการ
(วดป)</t>
  </si>
  <si>
    <t>สนับสนุนอุปกรณ์กระตุ้นพัฒนาการเด็กในคลินิกกระตุ้นพัฒนาการ</t>
  </si>
  <si>
    <t>กลุ่มวัยเด็กปฐมวัยและสตรี/วัยรุ่น</t>
  </si>
  <si>
    <t>กลุ่มวัยผู้สูงอายุ/ผู้พิการ</t>
  </si>
  <si>
    <t>กลุ่มวัยเรียน</t>
  </si>
  <si>
    <t>งานกีฬา</t>
  </si>
  <si>
    <t xml:space="preserve"> OSCC : ศูนย์พึ่งได้</t>
  </si>
  <si>
    <t>2-4,9,15 ธค.58</t>
  </si>
  <si>
    <t>งานหน่วยแพทย์ พอสว.</t>
  </si>
  <si>
    <t xml:space="preserve">หน่วยแพทย์พระราชทาน </t>
  </si>
  <si>
    <t>8.1.1</t>
  </si>
  <si>
    <t>8.1.2</t>
  </si>
  <si>
    <t>8.1.3</t>
  </si>
  <si>
    <t>งานหน่วยแพทย์พระบรมวงศานุวงศ์ทุกพระองค์</t>
  </si>
  <si>
    <t>8.2.1</t>
  </si>
  <si>
    <t>8.2.2</t>
  </si>
  <si>
    <t>รวมเป็นเงินทั้งหมด</t>
  </si>
  <si>
    <t>การรายงานความก้าวหน้าแผนงาน/โครงการ ปีงบประมาณ 2559 ของกลุ่มงานควบคุมโรค  ประจำเดือน...................................</t>
  </si>
  <si>
    <t xml:space="preserve">ประชุมคณะกรรมการสุขภาพหนึ่งเดียวระดับจังหวัดและอำเภอ
</t>
  </si>
  <si>
    <t xml:space="preserve">ประชุมคณะทำงานเพื่อพัฒนารูปแบบ Rabies free zone ปี 2559 </t>
  </si>
  <si>
    <t xml:space="preserve">นิเทศ ติดตาม การดำเนินงาน       One Health/Rabies Free Zone </t>
  </si>
  <si>
    <t>จัดรณรงค์ความร่วมมือ Rabies free zone ระหว่างประเทศ (ไทย-กัมพูชา)</t>
  </si>
  <si>
    <t xml:space="preserve">ประกวดตำบลสุขภาพหนึ่งเดียว
สรุปผลการปฏิบัติงานปี ๒๕๕๙       </t>
  </si>
  <si>
    <t>ศึกษาพฤติกรรมการป้องกันโรคของผู้เลี้ยงสัตว์พื้นบ้านและสัตว์ป่า จังหวัดสระแก้ว</t>
  </si>
  <si>
    <t xml:space="preserve">ประชุมเชิงปฏิบัติการเพื่อจัดทำแผนสาธารณภัย และระบบการแพทย์ฉุกเฉิน  </t>
  </si>
  <si>
    <t xml:space="preserve"> อบรมหลักสูตรปฐมพยาบาลสำหรับอาสามัครกู้ชีพ (FR)</t>
  </si>
  <si>
    <t>การประชุมเชิงปฏิบัติการเพื่อแข่งขันทักษะกู้ชีพกู้ภัย (EMS Rally)สระแก้ว 2559 
ครั้งที่ 4</t>
  </si>
  <si>
    <t>การอบรมหลักสูตร mini Mert เพื่อเพิ่มศักยภาพระบบการแพทย์ฉุกเฉินในการตอบโต้ภาวะฉุกเฉินทางการแพทย์และสาธารณสุข</t>
  </si>
  <si>
    <t xml:space="preserve">การพัฒนาศักยภาพและขยายเครือข่ายระบบการแพทย์ฉุกเฉินสู่องค์กรปกครองส่วนท้องถิ่น </t>
  </si>
  <si>
    <t xml:space="preserve">การเฝ้าระวัง/รวบรวมข้อมูล การติดตาม กำกับ นิเทศงาน EMS และประเมินผลการตอบโต้ภาวะฉุกเฉินทางการแพทย์และสาธารณสุข </t>
  </si>
  <si>
    <t xml:space="preserve">การประชุมเพื่อพัฒนา หรือวางแผนการตอบโต้ภาวะฉุกเฉินทางการแพทย์และสาธารณสุข </t>
  </si>
  <si>
    <t xml:space="preserve"> ประชุมขับเคลื่อนทีมผู้ก่อการดี  เพื่อพัฒนาศักยภาพเครือข่ายในการดำเนินงานป้องกันเด็กจมน้ำ สระแก้ว 2558 </t>
  </si>
  <si>
    <t xml:space="preserve"> ติดตาม นิเทศ และประเมินทีมผู้ก่อการดี</t>
  </si>
  <si>
    <t>ประชุมชี้แจง   นโยบาย  ตัวชี้วัด แผนงานโครงการ
 และการประเมินระบบควบคุมโรค ปีงบประมาณ 2559</t>
  </si>
  <si>
    <t>ประชุมเชิงปฏิบัติการเพื่อพัฒนาศักยภาพระบบควบคุมโรค ปี2559</t>
  </si>
  <si>
    <t>ประเมิน ผลงานอำเภอควบคุมโรคเข้มแข็งแบบยั่งยืน</t>
  </si>
  <si>
    <t>จัดประกวดอำเภอควบคุมโรคเข้มแข็งแบบยั่งยืน</t>
  </si>
  <si>
    <t>ประชุมเชิงปฏิบัติการและประกวดผลงานการสอบสวนโรคฉบับสมบูรณ์ ระดับจังหวัด</t>
  </si>
  <si>
    <t>อบรมเชิงปฏิบัติการระบาดวิทยาก่อนปฏิบัติการ</t>
  </si>
  <si>
    <t>นิเทศ ติดตาม การดำเนินงานโรคไข้เลือดออก</t>
  </si>
  <si>
    <t>ประกวดคนดีศรีระบาด</t>
  </si>
  <si>
    <t>สรุปจัดทำรายงานเฝ้าระวังทางระบาดวิทยา สระแก้วประจำปี ๒๕๕8</t>
  </si>
  <si>
    <t>สอบสวนโรคกรณีมีการระบาดของโรคที่สำคัญ</t>
  </si>
  <si>
    <t>ตรวจจับการระบาดวิทยาของโรคติดต่อที่สำคัญ โดยการปฏิบัติงาน นอกเวลาราชการและวันหยุดราช การวิเคราะห์สถานการณ์รายสัปดาห์  รายเดือน</t>
  </si>
  <si>
    <t xml:space="preserve">ประชุมคณะอนุกรรมการป้องกันและแก้ไขปัญหาเอดส์ และอนามัยการเจริญพันธุ์ </t>
  </si>
  <si>
    <t>ประชุมทีมสหวิชาชีพเอดส์     วัณโรค และโรคติดต่อทางเพศสัมพันธ์ในการพัฒนาศักยภาพการดูแลผู้ป่วยและการลงข้อมูลในโปรแกรมSmart TB และ Nap.</t>
  </si>
  <si>
    <t>รณรงค์วันเอดส์โลก</t>
  </si>
  <si>
    <t>การเฝ้าระวังพฤติกรรมที่เสี่ยงต่อการติดเชื้อเอชไอวีในประชากรกลุ่มเป้าหมาย</t>
  </si>
  <si>
    <t>การนิเทศติดตามและประเมินผลการดำเนินงานควบคุมโรคเอดส์และวัณโรคและโรคติดต่อทางเพศสัมพันธ์</t>
  </si>
  <si>
    <t>ประชุมเชิงปฏิบัติการพัฒนาศักยภาพผู้รับผิดชอบงานวัณโรคและโรคเอดส์</t>
  </si>
  <si>
    <t>DOT Meetting</t>
  </si>
  <si>
    <t>ประชุมคณะกรรมการ
พัฒนางานเขตพัฒนาเศรษฐกิจพิเศษและอาเซียน</t>
  </si>
  <si>
    <t xml:space="preserve"> 1.โครงการสุขภาพหนึ่งเดียว(One Health) จังหวัดสระแก้ว ปี 2559</t>
  </si>
  <si>
    <t>2.โครงการการพัฒนาระบบการแพทย์ฉุกเฉิน และการตอบโต้ภาวะฉุกเฉินทางการแพทย์และสาธารณสุข</t>
  </si>
  <si>
    <t>3.โครงการบูรณาการควบคุมโรคเข็มแข็ง จังหวัดสระแก้ว ปี 2559</t>
  </si>
  <si>
    <t xml:space="preserve">4.โครงการสาธารณสุขชายแดน อาเซียน  และเขตพัฒนาเศรษฐกิจพิเศษ </t>
  </si>
  <si>
    <t>รวมทั้งสิ้น 4 โครงการ</t>
  </si>
  <si>
    <t>ICT Round</t>
  </si>
  <si>
    <t>ประชุมเชิงปฏิบัติการจัดทำ DataFlow การบันทึกข้อมูลสุขภาพ</t>
  </si>
  <si>
    <t>นิเทศติดตาม</t>
  </si>
  <si>
    <t xml:space="preserve"> ประชุมเชิงปฏิบัติการการจัดทำข้อมูลสุขภาพระดับอำเภอ</t>
  </si>
  <si>
    <t>ประชุมเชิงปฏิบัติการเพื่อควบคุมกำกับติดตามประเมินผลและรับการตรวจราชการกระทรวงสาธารณสุขเพื่อพัฒนาการดำเนินงานสาธารณสุขผสมผสาน ปี 2559</t>
  </si>
  <si>
    <t>ประชุมเชิงปฏิบัติการประเมินผลยุทธศาสตร์สุขภาพจังหวัดสระแก้ว รอบ 6 เดือนแรก (ตุลาคม 2558-มีนาคม 2559) ปีงบประมาณ 2559</t>
  </si>
  <si>
    <t>ประชุมเชิงปฏิบัติการจัดทำแผนยุทธศาสตร์สุขภาพจังหวัดสระแก้ว (ปี 2560-2564)</t>
  </si>
  <si>
    <t>1.โครงการพัฒนาความครบถ้วนข้อมูลสุขภาพและการแพทย์ ประจำปีงบประมาณ 2559</t>
  </si>
  <si>
    <t>2.โครงการเพิ่มประสิทธิภาพบริหารจัดการเชิงยุทธศาสตร์แบบบูรณาการ จังหวัดสระแก้ว</t>
  </si>
  <si>
    <t>การรายงานความก้าวหน้าแผนงาน/โครงการ ปีงบประมาณ 2559 ของกลุ่มงานอนามัยสิ่งแวดล้อม  ประจำเดือน...................................</t>
  </si>
  <si>
    <t>ประชุมเชิงปฏิบัติการการสำรวจและจัดเก็บข้อมูล</t>
  </si>
  <si>
    <t>การสำรวจ รวบรวม วิเคราะห์ และสรุปผลการดำเนินงาน</t>
  </si>
  <si>
    <t xml:space="preserve">การประชุมเชิงปฏิบัติการ เรื่องการคืนข้อมูลและจัดทำระบบการเฝ้าระวังด้านการคุ้มครองผู้บริโภคและอนามัยสิ่งแวดล้อม </t>
  </si>
  <si>
    <t>การพัฒนาสถานที่ สถานประกอบการตามมาตรและกฎหมายที่เกี่ยวข้อง (สถานที่ทำงานน่าอยู่น่าทำงาน สู่(GREEN &amp; Clean)</t>
  </si>
  <si>
    <t>กิจกรรมทำความสะอาดครั้งใหญ่ Big Cleanning Day ของสสจ.สระแก้ว</t>
  </si>
  <si>
    <t>การติดตามเยี่ยม แนะนำและประเมินผลการดำเนินงาน EHA ในเทศบาล</t>
  </si>
  <si>
    <t>สนับสนุนการดำเนินงานของอนุกรรมการสาธารณสุขจังหวัด (กสธจ.) สระแก้ว</t>
  </si>
  <si>
    <t>1.โครงการจัดการระบบการจัดการคุ้มครองผู้บริโภคและภัยสุขภาพ</t>
  </si>
  <si>
    <t>2.โครงการสนับสนุนการดำเนินงานอนามัยสิ่งแวดล้อม ปีงบประมาณ ๒๕๕๙</t>
  </si>
  <si>
    <t>รวมทั้งสิ้น 2 โครงการ</t>
  </si>
  <si>
    <t>ประกวดผู้สูงอายุ 80 ปี 90 ปี</t>
  </si>
  <si>
    <t>1.โครงการการส่งเสริมสุขภาพช่องปากและการป้องกันโรคในช่องปากในกลุ่มผู้สูงอายุ</t>
  </si>
  <si>
    <t>2.โครงการจัดบริการทันตกรรมใน รพท./รพช./รพ.สต.</t>
  </si>
  <si>
    <t xml:space="preserve"> ประกวดการดำเนินงานส่งเสริมป้องกันด้านทันตสาธารณสุขในรพ.และรพ.สต.</t>
  </si>
  <si>
    <t>การประชุมทีมบุคลากรด้านทันตสาธารณสุข</t>
  </si>
  <si>
    <t>ประชุมเชิงปฏิบัติการทันตบุคคลากรและครูในโครงการนมฟลูออไรด์</t>
  </si>
  <si>
    <t>อบรมทีมบุคลากรด้านทันตสาธารณสุข</t>
  </si>
  <si>
    <t>การตรวจหาค่าการศึกษาปริมาณการขับออกของฟลูออไรด์ในปัสสาวะในนักเรียน</t>
  </si>
  <si>
    <t>การสำรวจการดำเนินงานนมฟลูออไรด์ในโรงเรียนประถมศึกษาและศูนย์พัฒนาเด็กเล็ก</t>
  </si>
  <si>
    <t>นิเทศติดตามการดำเนินงานนมฟลูออไรด์ป้องกันฟันผุ</t>
  </si>
  <si>
    <t>3.โครงการชี้แจงและติดตามผลการดำเนินงานทันตกรรม(ประสานควบคุม กำกับและติดตาม ให้มีการดำเนินงานตามกรอบกิจกรรมที่กำหนด</t>
  </si>
  <si>
    <t>4.โครงการส่งเสริมสุขภาพช่องปากและการป้องกันโรคในช่องปากในกลุ่มโรงเรียนประถมศึกษา</t>
  </si>
  <si>
    <t>ประกวดเครือข่ายโรงเรียนส่งเสริมทันตสุขภาพ</t>
  </si>
  <si>
    <t>นิเทศติดตามการดำเนินงานส่งเสริมป้องกันในโรงเรียนประถมศึกษา</t>
  </si>
  <si>
    <t>นิเทศติดตามการบันทึกข้อมูลทันตสุขภาพใน รพ./รพ.สต</t>
  </si>
  <si>
    <t>รถทันตกรรมเคลื่อนที่พอ.สว.</t>
  </si>
  <si>
    <t>1.โครงการพัฒนาระบบบริหารจัดการที่ดีเพื่อสนับสนุนการจัดการระบบสุขภาพจังหวัดสระแก้ว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</si>
  <si>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ประชุมคณะกรรมการควบคุมภายในของ สสจ.สระแก้ว เพื่อกำหนดแนวทาง และ สรุปวิเคราะห์ระบบควบคุมภายในของหน่วยงาน</t>
  </si>
  <si>
    <t>อบรมสัมมนาเชิงปฏิบัติการเสริมสร้างจริยธรรมป้องกันการทุจริตและการควบคุมภายในเพื่อการบริหารจัดการที่ดีสำหรับผู้บริหารและบุคลากรของหน่วยงานในสังกัดสำนักงานสาธารณสุขจังหวัดสระแก้ว</t>
  </si>
  <si>
    <t>ประชุมคณะกรรมการตรวจสอบภายในระดับจังหวัด เพื่อกำหนดแนวทางและแผนการตรวจสอบภายในประจำปี 2559</t>
  </si>
  <si>
    <t xml:space="preserve">การตรวจสอบภายในประจำปี 2559
</t>
  </si>
  <si>
    <t>การแลกเปลี่ยนเรียนรู้ ระบบบัญชีหน่วยบริการระหว่างเครือข่าย</t>
  </si>
  <si>
    <t>ตรวจติดตามพัฒนาคุณภาพระบบบัญชีโรงพยาบาลที่ยังขาดความพร้อมต้องเร่งพัฒนา (ระดับC)</t>
  </si>
  <si>
    <t>วางระบบและติดตามการปฏิบัติงานด้านบัญชีการเงินและพัสดุ ในโรงพยาบาลเปิดใหม่</t>
  </si>
  <si>
    <t>การประชุมคณะทำงานตรวจสอบบัญชีระดับจังหวัด</t>
  </si>
  <si>
    <t>2.โครงการพัฒนาระบบบริหารจัดการที่ดีเพื่อสนับสนุนการจัดการระบบสุขภาพจังหวัดสระแก้ว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</si>
  <si>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การประชุมคณะกรรมการพัฒนาระบบบริหารจัดการที่ดีฯ</t>
  </si>
  <si>
    <t>การรายงานความก้าวหน้าแผนงาน/โครงการ ปีงบประมาณ 2559 ของกลุ่มงานทันตสาธารณสุข  ประจำเดือน...................................</t>
  </si>
  <si>
    <t>การรายงานความก้าวหน้าแผนงาน/โครงการ ปีงบประมาณ 2559 ของกลุ่มงานทรัพยากรบุคคล  ประจำเดือน...................................</t>
  </si>
  <si>
    <t xml:space="preserve"> เสริมสร้างความรู้การบริหารทรัพยากรบุคคล(FTE2 ,การจัดทำกรอบอัตรากำลัง,การวางแผนและพัฒนากำลังคน) 1วัน</t>
  </si>
  <si>
    <t>พัฒนาศักยภาพทีมอำนวยการ</t>
  </si>
  <si>
    <t>ประชุมเชิงปฏิบัติการจัดทำแผนบริหารอัตรากำลัง(HRM)ด้านสุขภาพของทุกหน่วยงาน จำนวน 2 ครั้ง</t>
  </si>
  <si>
    <t>ประชุมเชิงปฏิบัติการจัดทำแผนพัฒนาบุคลากร(HRD)ด้านสุขภาพของทุกหน่วยงาน จำนวน 3 ครั้ง</t>
  </si>
  <si>
    <t>มหกรรมการจัดการความรู้ด้านสุขภาพ 1 วัน</t>
  </si>
  <si>
    <t xml:space="preserve"> นิเทศติดตาม(รอบปกติ)</t>
  </si>
  <si>
    <t xml:space="preserve">1.โครงการพัฒนากำลังคนด้านสุขภาพจังหวัดสระแก้ว ปี 2558 </t>
  </si>
  <si>
    <t>การสรรหาบุคลากรเพื่อบรรจุเป็นข้าราชการ/พนักงานราชการ/พนักงานกระทรวงสาธารณสุข/ลูกจ้างชั่วคราว</t>
  </si>
  <si>
    <t>การประชุมในงานทรัพยากรบุคคล</t>
  </si>
  <si>
    <t xml:space="preserve">การ Road show  บุคลากร 3 สายงานที่ขาดแคลน (เแพทย์ ทันตแพทย์ เภสัชกร)  </t>
  </si>
  <si>
    <t>ประชุมเชิงปฏิบัติการเตรียมความพร้อมบุคลากรวิชาชีพขาดแคลน (แพทย์ ทันตแพทย์ และเภสัชกร) และชี้แจงแนวปฏิบัติราชการ จัดทำทะเบียนประวัติ และก.พ.7</t>
  </si>
  <si>
    <t>ประชุมเชิงปฏิบัติการเตรียมความพร้อมบุคลากรใหม่และชี้แจงแนวทางปฏิบัติในการปฏิบัติราชการ(รับรายงานตัว นร.ทุน)</t>
  </si>
  <si>
    <t xml:space="preserve">การประชุมเชิงปฏิบัติการพัฒนาศักยภาพการป้องกันโรคและส่งเสริมสุขภาพแบบบูรณาการ ก่อนลงปฏิบัติการในพื้นที่สำหรับบุคลากรใหม่ </t>
  </si>
  <si>
    <t>การประชุมวิชาการภายในหน่วยงานสำหรับบุคลากร สสจ.สระแก้ว</t>
  </si>
  <si>
    <t>ประชุมวิชาการเขตสุขภาพที่ 6</t>
  </si>
  <si>
    <t xml:space="preserve">ประชุมวิชาการกระทรวงสาธารณสุข
</t>
  </si>
  <si>
    <t>ประชุมวิชาการจริยธรรมระดับเขต</t>
  </si>
  <si>
    <t>ประชุมวิชาการจริยธรรมระดับกระทรวง</t>
  </si>
  <si>
    <t>ประชุมวิชาการชมรมข้าราชการบำนาญสาธารณสุขจังหวัดสระแก้ว</t>
  </si>
  <si>
    <t>การอบรมหลักสูตรผู้บริหารสาธารณสุขระดับต้นและระดับกลาง</t>
  </si>
  <si>
    <t>กิจกรรมพัฒนาการเรียนรู้สู่องค์กรที่มีชีวิต(OD)</t>
  </si>
  <si>
    <t>ประเมินความพึงพอใจของบุคลากร</t>
  </si>
  <si>
    <t>การศึกษาดูงาน</t>
  </si>
  <si>
    <t xml:space="preserve">การฝึกปฏิบัติงานของนักศึกษาและผู้บริหารหลักสูตรต่างๆ </t>
  </si>
  <si>
    <t xml:space="preserve">ประชุมคณะกรรมการ CFO ระดับจังหวัด เพื่อจัดทำแนวทางการดำเนินงานการเงินการคลังแก้ไขปัญหาอย่างต่อเนื่องและมีประสิทธิภาพ  จำนวน </t>
  </si>
  <si>
    <t>ครั้งที่ 1 19 ต.ค. 2558</t>
  </si>
  <si>
    <t>ครั้งที่ 1 19/10/2558</t>
  </si>
  <si>
    <t>ครั้งที่ 2 13 ม.ค. 2559</t>
  </si>
  <si>
    <t>ครั้งที่ 3 16 มี.ค. 2559</t>
  </si>
  <si>
    <t>ครั้งที่ 4 15 มิ.ย. 2559</t>
  </si>
  <si>
    <t xml:space="preserve">ประชุมการจัดทำแผนการเงิน/การจัดสรรงบประมาณ/การรับการตรวจเยี่ยม ติดตาม  จำนวน  </t>
  </si>
  <si>
    <t>ครั้งที่ 1 10 พ.ย. 2558</t>
  </si>
  <si>
    <t>ครั้งที่ 1 10/11/2558</t>
  </si>
  <si>
    <t>ครั้งที่ 2 23 พ.ย .2558</t>
  </si>
  <si>
    <t>ครั้งที่ 3 8 ม.ค.2559</t>
  </si>
  <si>
    <t xml:space="preserve">คณะกรรมการบริหารการเงินการคลังสุขภาพระดับจังหวัด นิเทศติดตามสถานการณ์การเงินการคลังของโรงพยาบาลและโรงพยาบาลส่งเสริมสุขภาพ </t>
  </si>
  <si>
    <t xml:space="preserve">ครั้งที่ 1 รพช. 18-25 กพ. 2559 </t>
  </si>
  <si>
    <t>ครั้งที่ 2 รพ.สต. 20 มิ.ย 2559</t>
  </si>
  <si>
    <t xml:space="preserve">จัดประชุมชี้แจงยุทธศาสตร์การพัฒนาและทิศทางกองทุนหลักประกันสุขภาพแห่งชาติ ปี 2559 </t>
  </si>
  <si>
    <t>วันที่ 12 พ.ย. 2558</t>
  </si>
  <si>
    <t xml:space="preserve"> จัดประชุมคณะกรรมการบริหารการดำเนินงานการตรวจสุขภาพและประกันสุขภาพคนต่างด้าว/แรงงานต่างด้าว จังหวัดสระแก้ว </t>
  </si>
  <si>
    <t>ครั้งที่ 1  16 พ.ย.2558</t>
  </si>
  <si>
    <t>ครั้งที่ 1 16 พ.ย. 2558</t>
  </si>
  <si>
    <t>ครั้งที่ 2  10 มี.ค. 2559</t>
  </si>
  <si>
    <t>ครั้งที่ 3 14 ก.ค. 2559</t>
  </si>
  <si>
    <t>จัดประชุมผู้รับผิดชอบงานแรงงานต่างด้าว ในการดำเนินงานตรวจสุขภาพและประกันสุขภาพฯ</t>
  </si>
  <si>
    <t>ครั้งที่ 1 9 ธ.ค. 2558</t>
  </si>
  <si>
    <t>ครั้งที่ 2 15 มี.ค. 2558 (VDO Conferent)</t>
  </si>
  <si>
    <t xml:space="preserve">จ้างเหมาทำสื่อประชาสัมพันธ์รณรงค์การตรวจสุขภาพและประกันสุขภาพ </t>
  </si>
  <si>
    <t>ระหว่างวันที่ 1-30 ธ.ค. 2558</t>
  </si>
  <si>
    <t>สนับสนุนงบบริหารจัดการให้หน่วยบริการดำเนินการสำรวจ และจ่ายค่าตอบแทน</t>
  </si>
  <si>
    <t>ครั้งที่ 1 เดือน 1-30 มีนาคม 2559</t>
  </si>
  <si>
    <t>ครั้งที่ 2 เดือน 1-30 กรกฎาคม 2559</t>
  </si>
  <si>
    <t>อบรมโปรแกรมการขึ้นทะเบียนและการเบิกจ่ายชดเชยค่าบริการทางการแพทย์กลุ่มบุคคลที่มีปัญหาสถานะและสิทธิ</t>
  </si>
  <si>
    <t>วันที่ 25 ธันวาคม 2558</t>
  </si>
  <si>
    <t>รวมทั้งสิ้น 4 โครงการ  9  กิจกรรม</t>
  </si>
  <si>
    <t>การรายงานความก้าวหน้าแผนงาน/โครงการ ปีงบประมาณ 2559 ของกลุ่มงานแพทย์แผนไทย  ประจำเดือน...................................</t>
  </si>
  <si>
    <t>โครงการพัฒนาระบบบริการด้านการแพทย์แผนไทยและการแพทย์ผสมผสาน จังหวัดสระแก้ว ปี 2559</t>
  </si>
  <si>
    <t>อบรม ครู  ก.นวดกระตุ้นพัฒนาการเด็กในกลุ่มพัฒนาการล่าช้า</t>
  </si>
  <si>
    <t>ประชุมคณะกรรมการพัฒนาระบบบริการแพทย์แผนไทยฯ</t>
  </si>
  <si>
    <t>ประชุมพัฒนาศักยภาพ Node การให้บริการแพทย์แผยไทย</t>
  </si>
  <si>
    <t xml:space="preserve">อบรมพัฒนาระบบบริการOPD คู่ขนาน
          </t>
  </si>
  <si>
    <t>ประกวดพื้นที่ดีเด่นด้านการต้นแบบดีเด่นด้านการแพทย์แผนไทยและการแพทย์ทางเลือก</t>
  </si>
  <si>
    <t>ตั้งคณะทำงานและประชุมดำเนินงานร่างกฎระเบียบ ชมรมแพทย์แผนไทยจัดทำรูปเล่ม กฎ ระเบียบ</t>
  </si>
  <si>
    <t>การสำรวจศึกษา สมุนไพรในเขตพื้นที่อนุรักษ์ป่าชุมชนบ้านพร้าว อ.วัฒนานคร จ.สระแก้ว</t>
  </si>
  <si>
    <t>ประชุมแลกเปลี่ยนเรียนรู้หมู่บ้าน/ชุมชนต้นแบบด้านการแพทย์แผนไทย</t>
  </si>
  <si>
    <t>โครงการอบรมทางไก]ถ่ายทอดความรู้ ประสบการณ์เวชปฏิบัติแพทย์แผนไทย (Telaconferent)</t>
  </si>
  <si>
    <t>การรายงานความก้าวหน้าแผนงาน/โครงการ ปีงบประมาณ 2559 ของกลุ่มงานคุ้มครองผู้บริโภคและเภสัชสาธารณสุข  ประจำเดือน...................................</t>
  </si>
  <si>
    <t>โครงการคุ้มครองผู้บริโภคด้านผลิตภัณฑ์สุขภาพและบริการสุขภาพ จังหวัดสระแก้ว ปีงบประมาณ  ๒๕๕๙</t>
  </si>
  <si>
    <t>จัดประชุมชี้แจงเพื่อพัฒนาโครงการร่วมกับเครือข่ายที่เกี่ยวข้อง ในตำบลเป้าหมายทั้ง 3 ตำบล</t>
  </si>
  <si>
    <t>เผยแพร่ ประชาสัมพันธ์ให้ความรู้แก่ผู้บริโภค เรื่องอันตรายจากลวดดัดฟันแฟชั่นไม่ได้มาตรฐาน</t>
  </si>
  <si>
    <t>การตรวจสอบเฝ้าระวังสุ่มเก็บตัวอย่างเครื่องสำอางกลุ่มเสี่ยงที่มีชื่อไม่ซ้ำกับเครื่องสำอางที่เคยประกาศผลตรวจวิเคราะห์แล้ว</t>
  </si>
  <si>
    <t>การพัฒนาเครือข่ายการดำเนินงานเฝ้าระวังและแก้ไขปัญหาการโฆษณาผลิตภัณฑ์สุขภาพที่ฝ่าฝืนกฎหมาย</t>
  </si>
  <si>
    <t xml:space="preserve">ประชุมชี้แจงแนวทางการดำเนินงาน อย.น้อย  </t>
  </si>
  <si>
    <t>คัดเลือกโรงเรียน อย.น้อย ต้นแบบ ระดับประถมศึกษา จำนวน  ๒  โรงเรียน และโรงเรียนระดับมัธยมศึกษา จำนวน ๒  โรงเรียน เพื่อเป็นโรงเรียนต้นแบบในการดำเนินกิจกรรม อย.น้อย ในการเฝ้าระวังความปลอดภัยในการบริโภคผลิตภัณฑ์สุขภาพในโรงเรียนและชุมชนโดยรอบ</t>
  </si>
  <si>
    <t>อบรม/ประเมินผล การดำเนินงาน อย.น้อย  "ขยายเครือข่าย กระจายความรู้ มุ่งสู่การเฝ้าระวัง" จังหวัดสระแก้วประจำปี 2559</t>
  </si>
  <si>
    <t>พัฒนางานด่านอาหารและยาอรัญประเทศ</t>
  </si>
  <si>
    <t>การพัฒนาถนนอาหารปลอดภัย</t>
  </si>
  <si>
    <t>ประชุมคณะกรรมการชมรมผู้ประกอบการค้าด้านอาหาร</t>
  </si>
  <si>
    <t>ดำเนินการจัดซื้อชุดทดสอบเบื้องต้นสำหรับจังหวัดเพื่อใช้ในการตรวจวิเคราะห์</t>
  </si>
  <si>
    <t xml:space="preserve"> เฝ้าระวังและเก็บตัวอย่างอาหารตรวจวิเคราะห์หาสารปนเปื้อน ได้แก่ บอแร็กซ์ ฟอร์มาลิน สารฟอกขาว สารกันรา ยาฆ่าแมลง น้ำมันทอดซ้ำ สารเร่งเนื้อแดง ฯลฯ ตามห่วงโซ่อาหารตั้งแต่ต้นน้ำ กลางน้ำ ถึงปลายน้ำ ณ แหล่งผลิต/สถานที่ผลิตและกระจายอาหาร</t>
  </si>
  <si>
    <t>สุ่มเก็บตัวอย่างผลิตภัณฑ์สุขภาพ(อาหารสด)ตรวจวิเคราะห์ด้วยชุดทดสอบเบื้องต้น เขตอำเภออรัญประเทศ ,
คลองหาด ,ตาพระยา และโคกสูง</t>
  </si>
  <si>
    <t>ตรวจสอบเฝ้าระวังสุ่มเก็บตัวอย่างฉลากอาหาร (อ.อรัญประเทศ,คลองหาด,ตาพระยา,โคกสูง)</t>
  </si>
  <si>
    <t>พัฒนาสถานที่จำหน่ายอาหารสำเร็จรูปพร้อมบริโภคให้ได้ตามมาตรฐาน (อ.อรัญประเทศ,คลองหาด,ตาพระยา,โคกสูง)</t>
  </si>
  <si>
    <t>โครงการสุขภาพดี วิถีสระแก้วในงานสืบสานวัฒนธรรมเบื้องบูรพาและงานกาชาดจังหวัดสระแก้ว ประจำปี ๒๕๕๙</t>
  </si>
  <si>
    <t>การรายงานความก้าวหน้าแผนงาน/โครงการ ปีงบประมาณ 2559 ของกลุ่มงานพัฒนาคุณภาพและรูปแบบบริการ  ประจำเดือน...................................</t>
  </si>
  <si>
    <t>จัดประชุมคณะกรรมการและคณะทำงานขับ
เคลื่อนโครงการสระแก้วเมืองแห่งความสุข ภายใต้ ๔ ดี วิถีพอเพียง (Sa Kaeo Happiness Model) จังหวัดสระแก้ว</t>
  </si>
  <si>
    <t>จัดประชุมเชิงปฏิบัติการตำบล ๔ ดี สัญจร</t>
  </si>
  <si>
    <t>การประเมินและรับรองผลตำบล หมู่บ้าน/ชุมชน ๔ ดี วิถีพอเพียง</t>
  </si>
  <si>
    <t xml:space="preserve">จัดกระบวนการเรียนรู้ ๔ ดี วิถีพอเพียง แบบมีส่วนร่วม (ครู ก) </t>
  </si>
  <si>
    <t xml:space="preserve">จัดอบรมพัฒนาศักยภาพกลุ่มปลูกผักและกลุ่มเลี้ยงไก่ไอโอดีน ในชุมชนและโรงเรียน </t>
  </si>
  <si>
    <t>สนับสนุนปัจจัยการผลิตกลุ่มปลูกผักและกลุ่มเลี้ยงไก่ไข่ไอโอดีนในหมู่บ้านและโรงเรียน</t>
  </si>
  <si>
    <t>จัดอบรมพัฒนาศักยภาพกลุ่มแม่บ้าน/วิสาหกิจชุมชน/SME</t>
  </si>
  <si>
    <t xml:space="preserve">จัดอบรมเพิ่มศักยภาพแกนนำครัวเรือนให้พึ่งตนเองด้วยครัวล้างพิษกายล้างพิษใจปลูกสมุนไพรเป็นอาหารและยา ลดการพึ่งพายาแผนปัจจุบัน </t>
  </si>
  <si>
    <t xml:space="preserve">ปลูกป่าชุมชน /บริเวณรอบบ้าน </t>
  </si>
  <si>
    <t xml:space="preserve">จัดอบรมพัฒนาศักยภาพเครือข่าย Home Stay ให้ได้มาตรฐาน </t>
  </si>
  <si>
    <t xml:space="preserve">จัดอบรมพัฒนาศักยภาพบุคลากรในการจัดทำข้อมูลสารสนเทศเทคโนโลยี </t>
  </si>
  <si>
    <t xml:space="preserve">จัดอบรมพัฒนาศักยภาพแกนนำชุมชน </t>
  </si>
  <si>
    <t>ประชุมคณะทำงานเพื่อจัดทำหลักสูตรคู่มือชุดความรู้และเครื่องมือติดตามประเมินผลแบบมีส่วนร่วม</t>
  </si>
  <si>
    <t xml:space="preserve"> ประชุมชี้แจงเครือข่าย DHS</t>
  </si>
  <si>
    <t>การคัดเลือก อสม.ดีเด่นระดับจังหวัด</t>
  </si>
  <si>
    <t>การเตรียมความพร้อมคัดเลือก อสม.ดีเด่นระดับเขตสุขภาพ/ภาค/ชาติ</t>
  </si>
  <si>
    <t>ทำป้ายโฆษณาติดหน้าศาลากลาง</t>
  </si>
  <si>
    <t>ผลิตจดหมายข่าวสาธารณสุขสระแก้ว</t>
  </si>
  <si>
    <t>จัดประชุมเครือข่ายสุขศึกษาและประชาสัมพันธ์</t>
  </si>
  <si>
    <t>ประชุมพัฒนาเครือข่ายสื่อมวลชนสัมพันธ์</t>
  </si>
  <si>
    <t>ประชุมเชิงปฏิบัติการพัฒนาศักยภาพการประชาสัมพันธ์ของบุคลากรสาธารณสุขจังหวัดสระแก้ว</t>
  </si>
  <si>
    <t>ประชุมเชิงปฏิบัติการ เรื่อง เทคนิคการนำเสนอผลงานเพื่อส่งประกวด</t>
  </si>
  <si>
    <t>ประชุมเชิงปฏิบัติการ เรื่อง พรบ.คอมพิวเตอร์ พศ.2558 และการใช้โซเชียลมีเดียให้ปลอดภัย</t>
  </si>
  <si>
    <t>ประชุมเชิงปฏิบัติการเทคนิคการเขียนข่าวและถ่ายภาพเพื่อการประชาสัมพันธ์</t>
  </si>
  <si>
    <t>จัดตั้งคณะกรรมการพัฒนาคุณภาพรพ.สต.QLN จังหวัดสระแก้วและประชุมคณะกรรมการเพื่อกำหนดแนวทางการดำเนินการพัฒนาคุณภาพใน รพ.สต.</t>
  </si>
  <si>
    <t xml:space="preserve">จัดอบรมพัฒนาความรู้ระบบงานที่สำคัญ ได้แก่ IC ,ENV,RM,PCT,PTC,แก่คณะกรรมการ QLNจังหวัดสระแก้ว </t>
  </si>
  <si>
    <t>จัดประชุมชี้แจงแนวทางการดำเนินงาน และเกณฑ์ประเมินแก่ รพ.สต.เป้าหมายคือรพ.สต.ที่มีพยาบาลวิชาชีพ</t>
  </si>
  <si>
    <t>คณะกรรมการ QLN  ตรวจประเมิน รพ.สต.เป้าหมายสรุปผลการตรวจประเมินและสรุปถอดบทเรียนรายงานผู้บริหารทราบและทำแผนพัฒนาในส่วนที่เป็นปัญหาและต้องการพัฒนาร่วมกันทั้งจังหวัด</t>
  </si>
  <si>
    <t>มอบประกาศเกียรติคุณแก่ รพ.สต.ที่ผ่านการประเมิน</t>
  </si>
  <si>
    <t>คณะกรรมการ QLNลงเยี่ยมหน้างานโรงพยาบาลทุกแห่งและสรุปผลการเยี่ยมเพื่อรายงานผู้บริหารทราบ</t>
  </si>
  <si>
    <t>ตรวจประเมินมาตรฐานคุณภาพระบบห้องปฏิบัติการทางการแพทย์และสาธารณสุข  รพ.สต.,ศสม.ที่ยังไม่ผ่านเกณฑ์ และรพ.ทุกแห่ง โดยคณะ</t>
  </si>
  <si>
    <t>ตรวจประเมินมาตรฐานคุณภาพระบบรังสีวินิจฉัยรพ.ทุกแห่ง โดยคณะกรรมการระดับจังหวัดและสรุปผลการประเมินส่งศูนย์วิทยาศาสตร์การแพทย์</t>
  </si>
  <si>
    <t>จัดประชุมเชิงปฏิบัติการคณะกรรมการส่งเสริม
และสนับสนุนการบริหารจัดการพัฒนาเครือข่ายสุขภาพระดับอำเภอ (DHS)</t>
  </si>
  <si>
    <t>อบรม แนวทางการพัฒนา DHS PCA</t>
  </si>
  <si>
    <t>ประชุมเพื่อพัฒนาแนวทางการดำเนินงานศูนย์การดูแลต่อเนื่อง รองรับการดำเนินงาน ระบบ  DHS  และทีมหมอครอบครัว</t>
  </si>
  <si>
    <t>พัฒนาระบบฐานข้อมูล เป้าหมายการจัดบริการ  และการใช้ข้อมูลเพื่อบริหารจัดการ ในระบบปฐมภูมิ</t>
  </si>
  <si>
    <t>แลกเปลี่ยนเรียนรู้การดำเนินงานหมอครอบครัว  และDHS ระดับจังหวัด</t>
  </si>
  <si>
    <t xml:space="preserve">พัฒนาระบบส่งต่อ ของเครือข่ายบริการ  ศูนย์ส่งต่อระดับจังหวัด และอำเภอ
ประชุมคณะกรรมการส่งต่อ 2 ครั้ง / ปี   </t>
  </si>
  <si>
    <t>จัดทำแนวทางการส่งต่อและดูแลต่อเนื่องของเครือข่ายบริการ</t>
  </si>
  <si>
    <t>ประชุมเชิงปฏิบัติการเพื่อเตรียมความพร้อมการพัฒนาCUP Spit</t>
  </si>
  <si>
    <t>ศึกษาดูงานต้นแบบ CUP Spit</t>
  </si>
  <si>
    <t>ประชุมติดตามประเมินผลการเตรียมความพร้อม  CUP Spit</t>
  </si>
  <si>
    <t>ประชุมสรุปผลการเตรียมความพร้อม Cup Split</t>
  </si>
  <si>
    <t xml:space="preserve">1.โครงการสระแก้วเมืองแห่งความสุข ภายใต้ ๔ ดี วิถีพอเพียง (Sa Kaeo Happiness Model)  จังหวัดสระแก้ว ปีงบประมาณ ๒๕๕9 </t>
  </si>
  <si>
    <t>2.โครงการพัฒนาศักยภาพ อสม. สนับสนุนการดำเนินงาน 4 ดี วิถีพอเพียง/ตำบลจัดการสุขภาพ</t>
  </si>
  <si>
    <t>3.โครงการพัฒนาคุณภาพบริการโรงพยาบาลส่งเสริมสุขภาพตำบลให้ได้มาตรฐานเชื่อมโยงไร้รอยต่อ</t>
  </si>
  <si>
    <t xml:space="preserve">4.โครงการสนับสนุนและส่งเสริมการดำเนินงานเชิงรุกของ อสม.ในพื้นที่ </t>
  </si>
  <si>
    <t>5.โครงการสุขศึกษา และประชาสัมพันธ์</t>
  </si>
  <si>
    <t xml:space="preserve">6.โครงการพัฒนาคุณภาพโรงพยาบาลให้มีคุณภาพตามาตรฐาน HA  อย่างต่อเนื่อง </t>
  </si>
  <si>
    <t>7.โครงการพัฒนาระบบ สุขภาพอำเภอ และทีมหมอครอบครัว จังหวัดสระแก้ว ปีงบประมาณ  2559</t>
  </si>
  <si>
    <t>รวมทั้งสิ้น7โครงการ43กิจกรรม</t>
  </si>
  <si>
    <t>2.โครงการสนับสนุนการบริหารจัดการทรัพยากรบุคคล</t>
  </si>
  <si>
    <t>1.โครงการส่งเสริมมสุขภาพประชาชนตามกลุ่มวัย จังหวัดสระแก้ว ปีงบประมาณ 2559</t>
  </si>
  <si>
    <t>2.โครงการส่งเสริมมสุขภาพประชาชนตามกลุ่มวัย จังหวัดสระแก้ว ปีงบประมาณ 2559</t>
  </si>
  <si>
    <t>รวมทั้งสิ้น …2…. โครงการ....11.....กิจกรรม</t>
  </si>
  <si>
    <t>3.โครงการส่งเสริมสุขภาพประชาชนตามกลุ่มวัย จังหวัดสระแก้ว ปีงบประมาณ 2559</t>
  </si>
  <si>
    <t>4.โครงการลดอ้วน ลดพุงและการออกกำลังกายเพื่อสุขภาพ สสจ.สระแก้ว ปี 2559</t>
  </si>
  <si>
    <t>1.โครงการพัฒนาระบบการบริหารจัดการทรัพยากรการเงินและการคลัง ปีงบประมาณ 2559</t>
  </si>
  <si>
    <t>2.โครงการพัฒนาศักยภาพเจ้าหน้าที่ในการสร้างหลักประกันสุขภาพถ้วนหน้าจังหวัดสระแก้ว ปี  2559</t>
  </si>
  <si>
    <t xml:space="preserve">3.โครงการพัฒนาศักยภาพในการบริหารจัดการกองทุนและการลงทะเบียนหลักประกันสุขภาพแรงงานต่างด้าวและคนต่างด้าว จังหวัดสระแก้ว 2559 </t>
  </si>
  <si>
    <t xml:space="preserve">4.โครงการพัฒนาศักยภาพการลงทะเบียนผู้มีสิทธิและการเบิกจ่ายชดเชยค่าบริการทางการแพทย์กลุ่มบุคคลที่มีปัญหาสถานะและสิทธิ จังหวัดสระแก้ว 2559 </t>
  </si>
  <si>
    <t>การรายงานความก้าวหน้าแผนงาน/โครงการ ปีงบประมาณ 2559 ของกลุ่มงานบริหารทั่วไป/นิติการ  ประจำเดือน...................................</t>
  </si>
  <si>
    <t>การรายงานความก้าวหน้าแผนงาน/โครงการ ปีงบประมาณ 2559 ของกลุ่มงานประกันสุขภาพ ประจำเดือน............................</t>
  </si>
  <si>
    <t>3-5 กพ.
(เงินยืม)</t>
  </si>
  <si>
    <t>คืน6,200</t>
  </si>
  <si>
    <t>ใช้งบ รพ.วัฒนานคร</t>
  </si>
  <si>
    <t>คืน30,700</t>
  </si>
  <si>
    <t>จะจัดประชุม 26 มค.59</t>
  </si>
  <si>
    <r>
      <t>รว</t>
    </r>
    <r>
      <rPr>
        <b/>
        <sz val="16"/>
        <color rgb="FFC00000"/>
        <rFont val="TH SarabunPSK"/>
        <family val="2"/>
      </rPr>
      <t>มเป็นเงินทั้งหมด</t>
    </r>
  </si>
  <si>
    <t>นิเทศ กำกับ ติดตามงาน</t>
  </si>
  <si>
    <t>สร้างกระแสประชาสัมพันธ์แพทย์แผนไทย</t>
  </si>
  <si>
    <t>ประชุมกรรมการกลั่นกรองพิจารณาหมอพื้นบ้าน</t>
  </si>
  <si>
    <t>นิเทศ ติดตามศูนย์เรียนรู้ด้านแพทยแผนไทย</t>
  </si>
  <si>
    <t>การสรรหากรรมการผู้ทรงคุณวุฒิด้านแพทย์แผนไทย</t>
  </si>
  <si>
    <t>การจัดงานมหกรรมแพทย์แผนไทย เขตสุขถภาพที่ 6
(ประชุมแลกเปลี่ยนเรียนรู้/ศึกษาดูงาน)</t>
  </si>
  <si>
    <t>26-28 กพ.59</t>
  </si>
  <si>
    <t>ประชาสัมพันธ์การจัดงานวันภูมิปัญญาการแพทย์แผนไทย</t>
  </si>
  <si>
    <t>29 ตค.59</t>
  </si>
  <si>
    <t>รพ.ทุกแห่งตั้งเบิก</t>
  </si>
  <si>
    <t>25มีค.59</t>
  </si>
  <si>
    <t>18กพ/21มึค./16มิย/18สค/15กย</t>
  </si>
  <si>
    <t>9 ตค58
29 ค.58</t>
  </si>
  <si>
    <r>
      <t xml:space="preserve"> -
</t>
    </r>
    <r>
      <rPr>
        <sz val="16"/>
        <rFont val="Angsana New"/>
        <family val="1"/>
      </rPr>
      <t>ระบบ เวปconferent</t>
    </r>
  </si>
  <si>
    <t>เดือนละ 1 ครั้ง</t>
  </si>
  <si>
    <t>25กพ.59</t>
  </si>
  <si>
    <t>มค-กพ.59</t>
  </si>
  <si>
    <t>เมย.59</t>
  </si>
  <si>
    <t>20มค.59</t>
  </si>
  <si>
    <t>21-25มีค59</t>
  </si>
  <si>
    <t>เป้าหมายที่ดำเนินการ
(วดป)</t>
  </si>
  <si>
    <t>2. ทำคู่มือแนวทางการประเมิน คปสอ.ติดดาว</t>
  </si>
  <si>
    <t>กพ.59</t>
  </si>
  <si>
    <t>18 กพ.59</t>
  </si>
  <si>
    <t>สรุปรายงานประจำปี 2558</t>
  </si>
  <si>
    <t>ประชุมคณะกรรมการประสานการพัฒนาสาธารณสุขระดับจังหวัด ประจำปีงบประมาณ  2559</t>
  </si>
  <si>
    <t xml:space="preserve"> ส.ค.59</t>
  </si>
  <si>
    <t xml:space="preserve"> เมย./ก.ค.59</t>
  </si>
  <si>
    <t xml:space="preserve"> มี.ค.59/กค.59</t>
  </si>
  <si>
    <t>มค. 59</t>
  </si>
  <si>
    <t xml:space="preserve"> ธค.58 , มค.59</t>
  </si>
  <si>
    <t>1.ประชุมคณะทำงานประเมินผลการปฏิบัติงานของคณะกรรมการประสานงานสาธารณสุขระดับอำเภอ(คปสอ.ติดดาว)</t>
  </si>
  <si>
    <t>การพัฒนาคุณภาพและประเมินผลการปฏิบัติงานของคณะกรรมการประสานงานสาธารณสุขระดับอำเภอ(คปสอ.ติดดาว)</t>
  </si>
  <si>
    <t xml:space="preserve"> ม.ค.58 ,มิ.ย.58</t>
  </si>
  <si>
    <t>ประชุมเชิงปฏิบัติการประเมินผลโครงการยุทธศาสตร์สุขภาพจังหวัดสระแก้ว ปี 2559</t>
  </si>
  <si>
    <t xml:space="preserve"> มิ.ย.59</t>
  </si>
  <si>
    <t xml:space="preserve"> เม.ย.59</t>
  </si>
  <si>
    <t>ตรวจเยี่ยมและนิเทศงานเครือข่ายบริการสุขภาพระดับอำเภอ</t>
  </si>
  <si>
    <t xml:space="preserve"> มี.ค.59</t>
  </si>
  <si>
    <t xml:space="preserve">  พ.ย.58</t>
  </si>
  <si>
    <t>ทุกเดือน</t>
  </si>
  <si>
    <t xml:space="preserve">ประชุมคณะกรรมบริหาร สำนักงานสาธารณสุขจังหวัดสระแก้ว ประจำปีงบประมาณ 2559 </t>
  </si>
  <si>
    <t>ประชุมผู้บริหารระดับอำเภอประจำปีงบประมาณ 2559</t>
  </si>
  <si>
    <t>*.ประชุมชี้แจงคณะทำงานจัดทำรายงานประจำปี2558</t>
  </si>
  <si>
    <t>*. ประชุมคณะทำงานเพื่อedit ข้อมูล</t>
  </si>
  <si>
    <t>*. ทำเล่มสรุปรายงานประจำปี 2558</t>
  </si>
  <si>
    <t>5. คณะทำงานระดับจังหวัดออกประเมินรับรอง ทุก คปสอ.</t>
  </si>
  <si>
    <t xml:space="preserve">6. มอบรางวัลในงานมหกรรมวิชาการ </t>
  </si>
  <si>
    <t>4. ประชุมคณะทำงานระดับจังหวัดเพื่อเตรียมการออกประเมินรับรอง ทุก คปสอ.</t>
  </si>
  <si>
    <t xml:space="preserve">3.ประชุมชี้แจงรายละเอียดเกณฑ์ และการประเมิน คปสอ.ติดดาว ปี 2559 ผ่านระบบ  web conference </t>
  </si>
  <si>
    <t>ทุกวันสิ้นเดือน</t>
  </si>
  <si>
    <t>สัปดาห์ที่ 2 และ 4 ของเดือน</t>
  </si>
  <si>
    <t>1. ประชุมคณะกรรมการ Service Plan</t>
  </si>
  <si>
    <t>* นิเทศงาน</t>
  </si>
  <si>
    <t>* ประชุมสรุปบทเรียนจากการนิเทศงาน</t>
  </si>
  <si>
    <t xml:space="preserve">  ส.ค.59</t>
  </si>
  <si>
    <t>* จัดทำเล่มสรุปผลการนิเทศงาน</t>
  </si>
  <si>
    <t xml:space="preserve">  ส.ค.60</t>
  </si>
  <si>
    <t>การรายงานความก้าวหน้าแผนงาน/โครงการ ปีงบประมาณ 2559 ของกลุ่มงานพัฒนายุทธศาสตร์สาธารณสุข  ประจำเดือน…พฤษภาคม................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</si>
</sst>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[$-1070000]d/mm/yyyy;@"/>
    <numFmt numFmtId="189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8"/>
      <name val="Arial"/>
      <family val="2"/>
    </font>
    <font>
      <b/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8"/>
      <name val="TH SarabunPSK"/>
      <family val="2"/>
    </font>
    <font>
      <b/>
      <sz val="18"/>
      <color rgb="FF000000"/>
      <name val="TH SarabunPSK"/>
      <family val="2"/>
    </font>
    <font>
      <b/>
      <sz val="14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IT๙"/>
      <family val="2"/>
    </font>
    <font>
      <b/>
      <sz val="16"/>
      <color rgb="FFC00000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9" fillId="0" borderId="0"/>
  </cellStyleXfs>
  <cellXfs count="494">
    <xf numFmtId="0" fontId="0" fillId="0" borderId="0" xfId="0"/>
    <xf numFmtId="0" fontId="0" fillId="2" borderId="0" xfId="0" applyFill="1"/>
    <xf numFmtId="0" fontId="4" fillId="2" borderId="2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right" readingOrder="1"/>
    </xf>
    <xf numFmtId="0" fontId="0" fillId="2" borderId="1" xfId="0" applyFill="1" applyBorder="1"/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right" wrapText="1" readingOrder="1"/>
    </xf>
    <xf numFmtId="0" fontId="5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center" wrapText="1" readingOrder="1"/>
    </xf>
    <xf numFmtId="0" fontId="5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2" borderId="5" xfId="0" applyFill="1" applyBorder="1"/>
    <xf numFmtId="0" fontId="2" fillId="2" borderId="4" xfId="0" applyFont="1" applyFill="1" applyBorder="1" applyAlignment="1">
      <alignment horizontal="left" wrapText="1" readingOrder="1"/>
    </xf>
    <xf numFmtId="0" fontId="8" fillId="2" borderId="1" xfId="0" applyFont="1" applyFill="1" applyBorder="1"/>
    <xf numFmtId="0" fontId="2" fillId="3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center" wrapText="1" readingOrder="1"/>
    </xf>
    <xf numFmtId="0" fontId="3" fillId="3" borderId="3" xfId="0" applyFont="1" applyFill="1" applyBorder="1" applyAlignment="1">
      <alignment horizontal="right" vertical="center" wrapText="1" readingOrder="1"/>
    </xf>
    <xf numFmtId="0" fontId="2" fillId="2" borderId="1" xfId="0" applyFont="1" applyFill="1" applyBorder="1" applyAlignment="1">
      <alignment horizontal="right" wrapText="1" readingOrder="1"/>
    </xf>
    <xf numFmtId="0" fontId="2" fillId="3" borderId="1" xfId="0" applyFont="1" applyFill="1" applyBorder="1" applyAlignment="1">
      <alignment horizontal="right" wrapText="1" readingOrder="1"/>
    </xf>
    <xf numFmtId="0" fontId="2" fillId="2" borderId="3" xfId="0" applyFont="1" applyFill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right" vertical="top" wrapText="1" readingOrder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 readingOrder="1"/>
    </xf>
    <xf numFmtId="0" fontId="5" fillId="3" borderId="1" xfId="0" applyFont="1" applyFill="1" applyBorder="1" applyAlignment="1">
      <alignment horizontal="center" vertical="top" wrapText="1"/>
    </xf>
    <xf numFmtId="187" fontId="2" fillId="2" borderId="1" xfId="0" applyNumberFormat="1" applyFont="1" applyFill="1" applyBorder="1" applyAlignment="1">
      <alignment horizontal="right" vertical="center" wrapText="1" readingOrder="1"/>
    </xf>
    <xf numFmtId="187" fontId="2" fillId="2" borderId="1" xfId="0" applyNumberFormat="1" applyFont="1" applyFill="1" applyBorder="1" applyAlignment="1">
      <alignment horizontal="right" vertical="top" wrapText="1" readingOrder="1"/>
    </xf>
    <xf numFmtId="0" fontId="9" fillId="4" borderId="1" xfId="0" applyFont="1" applyFill="1" applyBorder="1"/>
    <xf numFmtId="0" fontId="2" fillId="4" borderId="3" xfId="0" applyFont="1" applyFill="1" applyBorder="1" applyAlignment="1">
      <alignment horizontal="right" wrapText="1" readingOrder="1"/>
    </xf>
    <xf numFmtId="0" fontId="5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3" fontId="3" fillId="4" borderId="1" xfId="0" applyNumberFormat="1" applyFont="1" applyFill="1" applyBorder="1" applyAlignment="1">
      <alignment horizontal="right" readingOrder="1"/>
    </xf>
    <xf numFmtId="0" fontId="2" fillId="4" borderId="1" xfId="0" applyFont="1" applyFill="1" applyBorder="1" applyAlignment="1">
      <alignment horizontal="right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vertical="top" wrapText="1" readingOrder="1"/>
    </xf>
    <xf numFmtId="0" fontId="10" fillId="2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3" fontId="5" fillId="5" borderId="1" xfId="0" applyNumberFormat="1" applyFont="1" applyFill="1" applyBorder="1" applyAlignment="1">
      <alignment horizontal="center" vertical="top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 readingOrder="1"/>
    </xf>
    <xf numFmtId="0" fontId="2" fillId="2" borderId="4" xfId="0" applyFont="1" applyFill="1" applyBorder="1" applyAlignment="1">
      <alignment horizontal="right" vertical="top" wrapText="1" readingOrder="1"/>
    </xf>
    <xf numFmtId="0" fontId="8" fillId="2" borderId="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5" borderId="1" xfId="0" applyFont="1" applyFill="1" applyBorder="1" applyAlignment="1">
      <alignment horizontal="right" wrapText="1" readingOrder="1"/>
    </xf>
    <xf numFmtId="0" fontId="2" fillId="5" borderId="1" xfId="0" applyFont="1" applyFill="1" applyBorder="1" applyAlignment="1">
      <alignment horizontal="left" wrapText="1" readingOrder="1"/>
    </xf>
    <xf numFmtId="0" fontId="6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right" wrapText="1" readingOrder="1"/>
    </xf>
    <xf numFmtId="0" fontId="5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vertical="top" wrapText="1"/>
    </xf>
    <xf numFmtId="0" fontId="9" fillId="2" borderId="3" xfId="0" applyFont="1" applyFill="1" applyBorder="1"/>
    <xf numFmtId="0" fontId="2" fillId="2" borderId="3" xfId="0" applyFont="1" applyFill="1" applyBorder="1" applyAlignment="1">
      <alignment horizontal="right" vertical="top" wrapText="1" readingOrder="1"/>
    </xf>
    <xf numFmtId="0" fontId="5" fillId="5" borderId="1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right" vertical="center" wrapText="1" readingOrder="1"/>
    </xf>
    <xf numFmtId="0" fontId="2" fillId="5" borderId="5" xfId="0" applyFont="1" applyFill="1" applyBorder="1" applyAlignment="1">
      <alignment horizontal="right" vertical="center" wrapText="1" readingOrder="1"/>
    </xf>
    <xf numFmtId="0" fontId="5" fillId="5" borderId="4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1" fontId="2" fillId="5" borderId="3" xfId="0" applyNumberFormat="1" applyFont="1" applyFill="1" applyBorder="1" applyAlignment="1">
      <alignment horizontal="right" vertical="center" wrapText="1" readingOrder="1"/>
    </xf>
    <xf numFmtId="0" fontId="5" fillId="5" borderId="3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187" fontId="12" fillId="2" borderId="1" xfId="0" applyNumberFormat="1" applyFont="1" applyFill="1" applyBorder="1" applyAlignment="1">
      <alignment horizontal="right" vertical="center" wrapText="1" readingOrder="1"/>
    </xf>
    <xf numFmtId="0" fontId="5" fillId="8" borderId="3" xfId="0" applyFont="1" applyFill="1" applyBorder="1" applyAlignment="1">
      <alignment vertical="top" wrapText="1"/>
    </xf>
    <xf numFmtId="0" fontId="6" fillId="8" borderId="3" xfId="0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  <xf numFmtId="187" fontId="2" fillId="8" borderId="3" xfId="0" applyNumberFormat="1" applyFont="1" applyFill="1" applyBorder="1" applyAlignment="1">
      <alignment horizontal="right" vertical="center" wrapText="1" readingOrder="1"/>
    </xf>
    <xf numFmtId="187" fontId="2" fillId="8" borderId="1" xfId="0" applyNumberFormat="1" applyFont="1" applyFill="1" applyBorder="1" applyAlignment="1">
      <alignment horizontal="right" vertical="center" wrapText="1" readingOrder="1"/>
    </xf>
    <xf numFmtId="3" fontId="2" fillId="6" borderId="1" xfId="0" applyNumberFormat="1" applyFont="1" applyFill="1" applyBorder="1" applyAlignment="1">
      <alignment horizontal="center" wrapText="1" readingOrder="1"/>
    </xf>
    <xf numFmtId="0" fontId="0" fillId="7" borderId="1" xfId="0" applyFill="1" applyBorder="1"/>
    <xf numFmtId="3" fontId="0" fillId="7" borderId="1" xfId="0" applyNumberFormat="1" applyFill="1" applyBorder="1"/>
    <xf numFmtId="0" fontId="2" fillId="2" borderId="1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2" borderId="5" xfId="0" applyFont="1" applyFill="1" applyBorder="1" applyAlignment="1">
      <alignment horizontal="left" vertical="top" wrapText="1" readingOrder="1"/>
    </xf>
    <xf numFmtId="0" fontId="2" fillId="2" borderId="5" xfId="0" applyFont="1" applyFill="1" applyBorder="1" applyAlignment="1">
      <alignment horizontal="left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right" vertical="top" readingOrder="1"/>
    </xf>
    <xf numFmtId="3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right" vertical="center" readingOrder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wrapText="1" readingOrder="1"/>
    </xf>
    <xf numFmtId="0" fontId="2" fillId="0" borderId="3" xfId="0" applyFont="1" applyFill="1" applyBorder="1" applyAlignment="1">
      <alignment horizontal="right" wrapText="1" readingOrder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horizontal="left" vertical="top" wrapText="1" readingOrder="1"/>
    </xf>
    <xf numFmtId="0" fontId="5" fillId="0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right" vertical="center" wrapText="1" readingOrder="1"/>
    </xf>
    <xf numFmtId="0" fontId="5" fillId="0" borderId="1" xfId="0" applyFont="1" applyFill="1" applyBorder="1" applyAlignment="1">
      <alignment horizontal="right" wrapText="1" readingOrder="1"/>
    </xf>
    <xf numFmtId="0" fontId="9" fillId="3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wrapText="1" readingOrder="1"/>
    </xf>
    <xf numFmtId="3" fontId="2" fillId="3" borderId="1" xfId="0" applyNumberFormat="1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right" wrapText="1" readingOrder="1"/>
    </xf>
    <xf numFmtId="0" fontId="2" fillId="0" borderId="1" xfId="0" applyFont="1" applyFill="1" applyBorder="1" applyAlignment="1">
      <alignment horizontal="center" wrapText="1" readingOrder="1"/>
    </xf>
    <xf numFmtId="0" fontId="0" fillId="4" borderId="3" xfId="0" applyFill="1" applyBorder="1" applyAlignment="1">
      <alignment horizontal="right"/>
    </xf>
    <xf numFmtId="0" fontId="9" fillId="4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 vertical="center" wrapText="1" readingOrder="1"/>
    </xf>
    <xf numFmtId="0" fontId="3" fillId="0" borderId="4" xfId="0" applyFont="1" applyFill="1" applyBorder="1" applyAlignment="1">
      <alignment horizontal="center" vertical="top" wrapText="1" readingOrder="1"/>
    </xf>
    <xf numFmtId="3" fontId="2" fillId="0" borderId="1" xfId="0" applyNumberFormat="1" applyFont="1" applyFill="1" applyBorder="1" applyAlignment="1">
      <alignment horizontal="center" wrapText="1" readingOrder="1"/>
    </xf>
    <xf numFmtId="0" fontId="0" fillId="0" borderId="3" xfId="0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readingOrder="1"/>
    </xf>
    <xf numFmtId="0" fontId="5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horizontal="right" wrapText="1" readingOrder="1"/>
    </xf>
    <xf numFmtId="0" fontId="2" fillId="0" borderId="1" xfId="0" applyFont="1" applyFill="1" applyBorder="1" applyAlignment="1">
      <alignment vertical="top" wrapText="1" readingOrder="1"/>
    </xf>
    <xf numFmtId="0" fontId="2" fillId="0" borderId="1" xfId="0" applyFont="1" applyFill="1" applyBorder="1" applyAlignment="1">
      <alignment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right" vertical="center" wrapText="1" readingOrder="1"/>
    </xf>
    <xf numFmtId="0" fontId="2" fillId="3" borderId="4" xfId="0" applyFont="1" applyFill="1" applyBorder="1" applyAlignment="1">
      <alignment horizontal="center" vertical="top" wrapText="1" readingOrder="1"/>
    </xf>
    <xf numFmtId="3" fontId="2" fillId="5" borderId="1" xfId="0" applyNumberFormat="1" applyFont="1" applyFill="1" applyBorder="1" applyAlignment="1">
      <alignment horizontal="right" vertical="center" readingOrder="1"/>
    </xf>
    <xf numFmtId="3" fontId="2" fillId="2" borderId="1" xfId="0" applyNumberFormat="1" applyFont="1" applyFill="1" applyBorder="1" applyAlignment="1">
      <alignment horizontal="right" readingOrder="1"/>
    </xf>
    <xf numFmtId="3" fontId="2" fillId="5" borderId="1" xfId="0" applyNumberFormat="1" applyFont="1" applyFill="1" applyBorder="1" applyAlignment="1">
      <alignment horizontal="right" vertical="top" readingOrder="1"/>
    </xf>
    <xf numFmtId="3" fontId="2" fillId="2" borderId="1" xfId="0" applyNumberFormat="1" applyFont="1" applyFill="1" applyBorder="1" applyAlignment="1">
      <alignment horizontal="right" vertical="top" readingOrder="1"/>
    </xf>
    <xf numFmtId="3" fontId="2" fillId="2" borderId="3" xfId="0" applyNumberFormat="1" applyFont="1" applyFill="1" applyBorder="1" applyAlignment="1">
      <alignment horizontal="right" readingOrder="1"/>
    </xf>
    <xf numFmtId="3" fontId="2" fillId="4" borderId="1" xfId="0" applyNumberFormat="1" applyFont="1" applyFill="1" applyBorder="1" applyAlignment="1">
      <alignment horizontal="right" readingOrder="1"/>
    </xf>
    <xf numFmtId="3" fontId="2" fillId="5" borderId="1" xfId="0" applyNumberFormat="1" applyFont="1" applyFill="1" applyBorder="1" applyAlignment="1">
      <alignment horizontal="right" wrapText="1" readingOrder="1"/>
    </xf>
    <xf numFmtId="3" fontId="2" fillId="2" borderId="1" xfId="0" applyNumberFormat="1" applyFont="1" applyFill="1" applyBorder="1" applyAlignment="1">
      <alignment horizontal="right" wrapText="1" readingOrder="1"/>
    </xf>
    <xf numFmtId="3" fontId="2" fillId="4" borderId="1" xfId="0" applyNumberFormat="1" applyFont="1" applyFill="1" applyBorder="1" applyAlignment="1">
      <alignment horizontal="right" wrapText="1" readingOrder="1"/>
    </xf>
    <xf numFmtId="3" fontId="2" fillId="2" borderId="4" xfId="0" applyNumberFormat="1" applyFont="1" applyFill="1" applyBorder="1" applyAlignment="1">
      <alignment horizontal="right" wrapText="1" readingOrder="1"/>
    </xf>
    <xf numFmtId="3" fontId="2" fillId="5" borderId="4" xfId="0" applyNumberFormat="1" applyFont="1" applyFill="1" applyBorder="1" applyAlignment="1">
      <alignment horizontal="right" wrapText="1" readingOrder="1"/>
    </xf>
    <xf numFmtId="3" fontId="2" fillId="2" borderId="1" xfId="0" applyNumberFormat="1" applyFont="1" applyFill="1" applyBorder="1" applyAlignment="1">
      <alignment horizontal="right" vertical="top" wrapText="1" readingOrder="1"/>
    </xf>
    <xf numFmtId="3" fontId="2" fillId="5" borderId="3" xfId="0" applyNumberFormat="1" applyFont="1" applyFill="1" applyBorder="1" applyAlignment="1">
      <alignment horizontal="right" wrapText="1" readingOrder="1"/>
    </xf>
    <xf numFmtId="3" fontId="2" fillId="8" borderId="3" xfId="0" applyNumberFormat="1" applyFont="1" applyFill="1" applyBorder="1" applyAlignment="1">
      <alignment horizontal="right" wrapText="1" readingOrder="1"/>
    </xf>
    <xf numFmtId="3" fontId="2" fillId="2" borderId="3" xfId="0" applyNumberFormat="1" applyFont="1" applyFill="1" applyBorder="1" applyAlignment="1">
      <alignment horizontal="right" wrapText="1" readingOrder="1"/>
    </xf>
    <xf numFmtId="3" fontId="2" fillId="2" borderId="3" xfId="0" applyNumberFormat="1" applyFont="1" applyFill="1" applyBorder="1" applyAlignment="1">
      <alignment horizontal="right" vertical="top" wrapText="1" readingOrder="1"/>
    </xf>
    <xf numFmtId="3" fontId="2" fillId="2" borderId="1" xfId="0" applyNumberFormat="1" applyFont="1" applyFill="1" applyBorder="1" applyAlignment="1">
      <alignment horizontal="right" vertical="center" wrapText="1" readingOrder="1"/>
    </xf>
    <xf numFmtId="0" fontId="1" fillId="2" borderId="2" xfId="0" applyFont="1" applyFill="1" applyBorder="1" applyAlignment="1">
      <alignment horizontal="right" vertical="top" wrapText="1"/>
    </xf>
    <xf numFmtId="0" fontId="14" fillId="0" borderId="0" xfId="0" applyFont="1"/>
    <xf numFmtId="0" fontId="14" fillId="2" borderId="0" xfId="0" applyFont="1" applyFill="1" applyAlignment="1">
      <alignment vertical="top"/>
    </xf>
    <xf numFmtId="0" fontId="14" fillId="2" borderId="0" xfId="0" applyFont="1" applyFill="1"/>
    <xf numFmtId="43" fontId="2" fillId="3" borderId="1" xfId="1" applyFont="1" applyFill="1" applyBorder="1" applyAlignment="1">
      <alignment horizontal="center" wrapText="1" readingOrder="1"/>
    </xf>
    <xf numFmtId="43" fontId="2" fillId="3" borderId="1" xfId="0" applyNumberFormat="1" applyFont="1" applyFill="1" applyBorder="1" applyAlignment="1">
      <alignment horizontal="right" vertical="top" wrapText="1" readingOrder="1"/>
    </xf>
    <xf numFmtId="16" fontId="6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right" readingOrder="1"/>
    </xf>
    <xf numFmtId="43" fontId="6" fillId="2" borderId="1" xfId="1" applyFont="1" applyFill="1" applyBorder="1" applyAlignment="1">
      <alignment horizontal="center" vertical="top" wrapText="1"/>
    </xf>
    <xf numFmtId="15" fontId="6" fillId="2" borderId="15" xfId="0" applyNumberFormat="1" applyFont="1" applyFill="1" applyBorder="1" applyAlignment="1">
      <alignment horizontal="left" vertical="top" wrapText="1"/>
    </xf>
    <xf numFmtId="15" fontId="6" fillId="2" borderId="1" xfId="0" applyNumberFormat="1" applyFont="1" applyFill="1" applyBorder="1" applyAlignment="1">
      <alignment horizontal="left" vertical="top" wrapText="1"/>
    </xf>
    <xf numFmtId="16" fontId="6" fillId="2" borderId="15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1" xfId="0" applyFont="1" applyFill="1" applyBorder="1"/>
    <xf numFmtId="43" fontId="14" fillId="2" borderId="1" xfId="1" applyFont="1" applyFill="1" applyBorder="1"/>
    <xf numFmtId="0" fontId="14" fillId="4" borderId="1" xfId="0" applyFont="1" applyFill="1" applyBorder="1"/>
    <xf numFmtId="0" fontId="2" fillId="4" borderId="1" xfId="0" applyFont="1" applyFill="1" applyBorder="1" applyAlignment="1">
      <alignment horizontal="left" wrapText="1" readingOrder="1"/>
    </xf>
    <xf numFmtId="43" fontId="2" fillId="4" borderId="1" xfId="1" applyFont="1" applyFill="1" applyBorder="1" applyAlignment="1">
      <alignment horizontal="right" readingOrder="1"/>
    </xf>
    <xf numFmtId="43" fontId="6" fillId="4" borderId="1" xfId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left" vertical="top" wrapText="1" readingOrder="1"/>
    </xf>
    <xf numFmtId="188" fontId="6" fillId="2" borderId="4" xfId="0" applyNumberFormat="1" applyFont="1" applyFill="1" applyBorder="1" applyAlignment="1">
      <alignment horizontal="left" vertical="top" wrapText="1"/>
    </xf>
    <xf numFmtId="43" fontId="2" fillId="2" borderId="4" xfId="1" applyFont="1" applyFill="1" applyBorder="1" applyAlignment="1">
      <alignment horizontal="center" vertical="top" readingOrder="1"/>
    </xf>
    <xf numFmtId="43" fontId="6" fillId="2" borderId="4" xfId="1" applyFont="1" applyFill="1" applyBorder="1" applyAlignment="1">
      <alignment horizontal="center" vertical="top" wrapText="1"/>
    </xf>
    <xf numFmtId="189" fontId="6" fillId="2" borderId="4" xfId="1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43" fontId="6" fillId="4" borderId="1" xfId="0" applyNumberFormat="1" applyFont="1" applyFill="1" applyBorder="1" applyAlignment="1">
      <alignment vertical="top" wrapText="1"/>
    </xf>
    <xf numFmtId="43" fontId="2" fillId="2" borderId="1" xfId="1" applyFont="1" applyFill="1" applyBorder="1" applyAlignment="1">
      <alignment horizontal="center" vertical="top" readingOrder="1"/>
    </xf>
    <xf numFmtId="15" fontId="6" fillId="2" borderId="1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15" fillId="2" borderId="1" xfId="0" applyFont="1" applyFill="1" applyBorder="1" applyAlignment="1">
      <alignment horizontal="left" vertical="top" wrapText="1" readingOrder="1"/>
    </xf>
    <xf numFmtId="15" fontId="6" fillId="2" borderId="0" xfId="0" applyNumberFormat="1" applyFont="1" applyFill="1" applyBorder="1" applyAlignment="1">
      <alignment horizontal="left" vertical="top" wrapText="1"/>
    </xf>
    <xf numFmtId="15" fontId="6" fillId="2" borderId="3" xfId="0" applyNumberFormat="1" applyFont="1" applyFill="1" applyBorder="1" applyAlignment="1">
      <alignment horizontal="center" vertical="top" wrapText="1"/>
    </xf>
    <xf numFmtId="43" fontId="2" fillId="2" borderId="3" xfId="1" applyFont="1" applyFill="1" applyBorder="1" applyAlignment="1">
      <alignment horizontal="center" vertical="top" readingOrder="1"/>
    </xf>
    <xf numFmtId="43" fontId="6" fillId="2" borderId="3" xfId="1" applyFont="1" applyFill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 readingOrder="1"/>
    </xf>
    <xf numFmtId="43" fontId="16" fillId="4" borderId="0" xfId="1" applyFont="1" applyFill="1"/>
    <xf numFmtId="43" fontId="6" fillId="4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left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vertical="top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wrapText="1" readingOrder="1"/>
    </xf>
    <xf numFmtId="0" fontId="2" fillId="0" borderId="4" xfId="0" applyFont="1" applyFill="1" applyBorder="1" applyAlignment="1">
      <alignment horizontal="left" wrapText="1" readingOrder="1"/>
    </xf>
    <xf numFmtId="0" fontId="3" fillId="0" borderId="1" xfId="0" applyFont="1" applyFill="1" applyBorder="1" applyAlignment="1">
      <alignment vertical="center" wrapText="1" readingOrder="1"/>
    </xf>
    <xf numFmtId="0" fontId="16" fillId="7" borderId="1" xfId="0" applyFont="1" applyFill="1" applyBorder="1"/>
    <xf numFmtId="3" fontId="16" fillId="7" borderId="1" xfId="0" applyNumberFormat="1" applyFont="1" applyFill="1" applyBorder="1"/>
    <xf numFmtId="0" fontId="16" fillId="0" borderId="0" xfId="0" applyFont="1"/>
    <xf numFmtId="0" fontId="9" fillId="0" borderId="3" xfId="0" applyFont="1" applyFill="1" applyBorder="1"/>
    <xf numFmtId="0" fontId="9" fillId="0" borderId="5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189" fontId="2" fillId="0" borderId="1" xfId="1" applyNumberFormat="1" applyFont="1" applyFill="1" applyBorder="1" applyAlignment="1">
      <alignment wrapText="1" readingOrder="1"/>
    </xf>
    <xf numFmtId="0" fontId="0" fillId="0" borderId="1" xfId="0" applyFill="1" applyBorder="1" applyAlignment="1">
      <alignment horizontal="right"/>
    </xf>
    <xf numFmtId="0" fontId="2" fillId="0" borderId="5" xfId="0" applyFont="1" applyFill="1" applyBorder="1" applyAlignment="1">
      <alignment vertical="top" wrapText="1" readingOrder="1"/>
    </xf>
    <xf numFmtId="0" fontId="2" fillId="0" borderId="4" xfId="0" applyFont="1" applyFill="1" applyBorder="1" applyAlignment="1">
      <alignment horizontal="left" vertical="top" wrapText="1" readingOrder="1"/>
    </xf>
    <xf numFmtId="0" fontId="2" fillId="2" borderId="4" xfId="0" applyFont="1" applyFill="1" applyBorder="1" applyAlignment="1">
      <alignment horizontal="left" vertical="top" wrapText="1" readingOrder="1"/>
    </xf>
    <xf numFmtId="0" fontId="2" fillId="0" borderId="4" xfId="0" applyFont="1" applyFill="1" applyBorder="1" applyAlignment="1">
      <alignment horizontal="center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top" wrapText="1" readingOrder="1"/>
    </xf>
    <xf numFmtId="0" fontId="2" fillId="0" borderId="4" xfId="0" applyFont="1" applyFill="1" applyBorder="1" applyAlignment="1">
      <alignment horizontal="center" wrapText="1" readingOrder="1"/>
    </xf>
    <xf numFmtId="0" fontId="2" fillId="2" borderId="4" xfId="0" applyFont="1" applyFill="1" applyBorder="1" applyAlignment="1">
      <alignment horizontal="right" wrapText="1" readingOrder="1"/>
    </xf>
    <xf numFmtId="0" fontId="5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right" wrapText="1" readingOrder="1"/>
    </xf>
    <xf numFmtId="0" fontId="2" fillId="0" borderId="1" xfId="0" applyFont="1" applyFill="1" applyBorder="1" applyAlignment="1">
      <alignment horizontal="right" wrapText="1" readingOrder="1"/>
    </xf>
    <xf numFmtId="0" fontId="9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 readingOrder="1"/>
    </xf>
    <xf numFmtId="0" fontId="9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top" wrapText="1"/>
    </xf>
    <xf numFmtId="0" fontId="9" fillId="0" borderId="16" xfId="0" applyFont="1" applyFill="1" applyBorder="1"/>
    <xf numFmtId="0" fontId="2" fillId="0" borderId="16" xfId="0" applyFont="1" applyFill="1" applyBorder="1" applyAlignment="1">
      <alignment horizontal="right" wrapText="1" readingOrder="1"/>
    </xf>
    <xf numFmtId="0" fontId="5" fillId="0" borderId="16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right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3" fontId="3" fillId="4" borderId="4" xfId="0" applyNumberFormat="1" applyFont="1" applyFill="1" applyBorder="1" applyAlignment="1">
      <alignment horizontal="right" readingOrder="1"/>
    </xf>
    <xf numFmtId="0" fontId="0" fillId="0" borderId="16" xfId="0" applyFill="1" applyBorder="1" applyAlignment="1">
      <alignment horizontal="right"/>
    </xf>
    <xf numFmtId="0" fontId="5" fillId="0" borderId="16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3" fontId="3" fillId="0" borderId="16" xfId="0" applyNumberFormat="1" applyFont="1" applyFill="1" applyBorder="1" applyAlignment="1">
      <alignment horizontal="right" readingOrder="1"/>
    </xf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right" readingOrder="1"/>
    </xf>
    <xf numFmtId="0" fontId="0" fillId="0" borderId="5" xfId="0" applyFill="1" applyBorder="1" applyAlignment="1">
      <alignment horizontal="right"/>
    </xf>
    <xf numFmtId="0" fontId="6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right" readingOrder="1"/>
    </xf>
    <xf numFmtId="0" fontId="2" fillId="0" borderId="4" xfId="0" applyFont="1" applyFill="1" applyBorder="1" applyAlignment="1">
      <alignment wrapText="1" readingOrder="1"/>
    </xf>
    <xf numFmtId="0" fontId="2" fillId="0" borderId="4" xfId="0" applyFont="1" applyFill="1" applyBorder="1" applyAlignment="1">
      <alignment vertical="top" wrapText="1" readingOrder="1"/>
    </xf>
    <xf numFmtId="3" fontId="2" fillId="0" borderId="16" xfId="0" applyNumberFormat="1" applyFont="1" applyFill="1" applyBorder="1" applyAlignment="1">
      <alignment horizontal="right" wrapText="1" readingOrder="1"/>
    </xf>
    <xf numFmtId="0" fontId="5" fillId="0" borderId="1" xfId="0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 readingOrder="1"/>
    </xf>
    <xf numFmtId="3" fontId="5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wrapText="1" readingOrder="1"/>
    </xf>
    <xf numFmtId="0" fontId="3" fillId="0" borderId="5" xfId="0" applyFont="1" applyFill="1" applyBorder="1" applyAlignment="1">
      <alignment horizontal="right" vertical="center" wrapText="1" readingOrder="1"/>
    </xf>
    <xf numFmtId="3" fontId="2" fillId="0" borderId="4" xfId="0" applyNumberFormat="1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right" vertical="center" wrapText="1" readingOrder="1"/>
    </xf>
    <xf numFmtId="0" fontId="0" fillId="0" borderId="0" xfId="0" applyFill="1"/>
    <xf numFmtId="3" fontId="2" fillId="0" borderId="1" xfId="0" applyNumberFormat="1" applyFont="1" applyFill="1" applyBorder="1" applyAlignment="1">
      <alignment wrapText="1" readingOrder="1"/>
    </xf>
    <xf numFmtId="0" fontId="15" fillId="0" borderId="1" xfId="0" applyFont="1" applyFill="1" applyBorder="1" applyAlignment="1">
      <alignment wrapText="1" readingOrder="1"/>
    </xf>
    <xf numFmtId="3" fontId="17" fillId="0" borderId="1" xfId="0" applyNumberFormat="1" applyFont="1" applyFill="1" applyBorder="1" applyAlignment="1">
      <alignment horizontal="right" readingOrder="1"/>
    </xf>
    <xf numFmtId="3" fontId="2" fillId="0" borderId="4" xfId="0" applyNumberFormat="1" applyFont="1" applyFill="1" applyBorder="1" applyAlignment="1">
      <alignment wrapText="1" readingOrder="1"/>
    </xf>
    <xf numFmtId="3" fontId="0" fillId="0" borderId="0" xfId="0" applyNumberFormat="1"/>
    <xf numFmtId="0" fontId="17" fillId="0" borderId="1" xfId="0" applyFont="1" applyFill="1" applyBorder="1" applyAlignment="1">
      <alignment vertical="top" wrapText="1" readingOrder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5" xfId="0" applyFont="1" applyFill="1" applyBorder="1" applyAlignment="1">
      <alignment horizontal="center" wrapText="1" readingOrder="1"/>
    </xf>
    <xf numFmtId="0" fontId="2" fillId="0" borderId="1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vertical="top" wrapText="1" readingOrder="1"/>
    </xf>
    <xf numFmtId="3" fontId="2" fillId="0" borderId="1" xfId="0" applyNumberFormat="1" applyFont="1" applyFill="1" applyBorder="1" applyAlignment="1">
      <alignment vertical="center" wrapText="1" readingOrder="1"/>
    </xf>
    <xf numFmtId="0" fontId="2" fillId="0" borderId="3" xfId="0" applyFont="1" applyFill="1" applyBorder="1" applyAlignment="1">
      <alignment horizontal="center"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3" fontId="3" fillId="5" borderId="1" xfId="0" applyNumberFormat="1" applyFont="1" applyFill="1" applyBorder="1" applyAlignment="1">
      <alignment horizontal="right" vertical="center" wrapText="1" readingOrder="1"/>
    </xf>
    <xf numFmtId="0" fontId="0" fillId="5" borderId="1" xfId="0" applyFill="1" applyBorder="1"/>
    <xf numFmtId="0" fontId="4" fillId="5" borderId="1" xfId="0" applyFont="1" applyFill="1" applyBorder="1" applyAlignment="1">
      <alignment horizontal="right" vertical="top" wrapText="1"/>
    </xf>
    <xf numFmtId="17" fontId="2" fillId="0" borderId="1" xfId="0" applyNumberFormat="1" applyFont="1" applyFill="1" applyBorder="1" applyAlignment="1">
      <alignment wrapText="1" readingOrder="1"/>
    </xf>
    <xf numFmtId="0" fontId="2" fillId="0" borderId="1" xfId="0" applyFont="1" applyFill="1" applyBorder="1" applyAlignment="1">
      <alignment vertical="center" wrapText="1" readingOrder="1"/>
    </xf>
    <xf numFmtId="4" fontId="2" fillId="0" borderId="1" xfId="0" applyNumberFormat="1" applyFont="1" applyFill="1" applyBorder="1" applyAlignment="1">
      <alignment wrapText="1" readingOrder="1"/>
    </xf>
    <xf numFmtId="0" fontId="18" fillId="0" borderId="1" xfId="0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right" vertical="top" readingOrder="1"/>
    </xf>
    <xf numFmtId="17" fontId="15" fillId="0" borderId="4" xfId="0" applyNumberFormat="1" applyFont="1" applyFill="1" applyBorder="1" applyAlignment="1">
      <alignment horizontal="left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14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12" fillId="2" borderId="3" xfId="0" applyFont="1" applyFill="1" applyBorder="1" applyAlignment="1">
      <alignment horizontal="center" vertical="top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top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1" xfId="0" applyFont="1" applyFill="1" applyBorder="1" applyAlignment="1">
      <alignment horizontal="left" vertical="top" wrapText="1" readingOrder="1"/>
    </xf>
    <xf numFmtId="0" fontId="15" fillId="2" borderId="1" xfId="0" applyFont="1" applyFill="1" applyBorder="1" applyAlignment="1">
      <alignment horizontal="left" wrapText="1" readingOrder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right" vertical="center" wrapText="1" readingOrder="1"/>
    </xf>
    <xf numFmtId="3" fontId="2" fillId="0" borderId="1" xfId="0" applyNumberFormat="1" applyFont="1" applyFill="1" applyBorder="1" applyAlignment="1">
      <alignment horizontal="right" vertical="center" readingOrder="1"/>
    </xf>
    <xf numFmtId="3" fontId="2" fillId="3" borderId="1" xfId="0" applyNumberFormat="1" applyFont="1" applyFill="1" applyBorder="1" applyAlignment="1">
      <alignment horizontal="right" wrapText="1" readingOrder="1"/>
    </xf>
    <xf numFmtId="0" fontId="20" fillId="2" borderId="1" xfId="0" applyFont="1" applyFill="1" applyBorder="1" applyAlignment="1">
      <alignment horizontal="center" wrapText="1" readingOrder="1"/>
    </xf>
    <xf numFmtId="0" fontId="15" fillId="0" borderId="1" xfId="0" applyFont="1" applyBorder="1" applyAlignment="1">
      <alignment vertical="top" wrapText="1" readingOrder="1"/>
    </xf>
    <xf numFmtId="0" fontId="14" fillId="2" borderId="1" xfId="0" applyFont="1" applyFill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3" fontId="15" fillId="2" borderId="1" xfId="1" applyNumberFormat="1" applyFont="1" applyFill="1" applyBorder="1" applyAlignment="1">
      <alignment vertical="top" wrapText="1" readingOrder="1"/>
    </xf>
    <xf numFmtId="0" fontId="14" fillId="2" borderId="3" xfId="0" applyFont="1" applyFill="1" applyBorder="1" applyAlignment="1">
      <alignment vertical="top" wrapText="1"/>
    </xf>
    <xf numFmtId="3" fontId="14" fillId="2" borderId="3" xfId="0" applyNumberFormat="1" applyFont="1" applyFill="1" applyBorder="1" applyAlignment="1">
      <alignment vertical="top"/>
    </xf>
    <xf numFmtId="3" fontId="14" fillId="2" borderId="3" xfId="1" applyNumberFormat="1" applyFont="1" applyFill="1" applyBorder="1" applyAlignment="1">
      <alignment horizontal="right" vertical="top" wrapText="1"/>
    </xf>
    <xf numFmtId="189" fontId="14" fillId="2" borderId="3" xfId="1" applyNumberFormat="1" applyFont="1" applyFill="1" applyBorder="1" applyAlignment="1">
      <alignment horizontal="right" vertical="top" wrapText="1"/>
    </xf>
    <xf numFmtId="3" fontId="2" fillId="2" borderId="1" xfId="1" applyNumberFormat="1" applyFont="1" applyFill="1" applyBorder="1" applyAlignment="1">
      <alignment vertical="top" wrapText="1" readingOrder="1"/>
    </xf>
    <xf numFmtId="3" fontId="15" fillId="2" borderId="3" xfId="1" applyNumberFormat="1" applyFont="1" applyFill="1" applyBorder="1" applyAlignment="1">
      <alignment vertical="top" wrapText="1" readingOrder="1"/>
    </xf>
    <xf numFmtId="3" fontId="14" fillId="2" borderId="3" xfId="1" applyNumberFormat="1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0" fontId="14" fillId="7" borderId="1" xfId="0" applyFont="1" applyFill="1" applyBorder="1"/>
    <xf numFmtId="3" fontId="14" fillId="7" borderId="1" xfId="0" applyNumberFormat="1" applyFont="1" applyFill="1" applyBorder="1"/>
    <xf numFmtId="0" fontId="21" fillId="2" borderId="0" xfId="0" applyFont="1" applyFill="1"/>
    <xf numFmtId="0" fontId="14" fillId="2" borderId="5" xfId="0" applyFont="1" applyFill="1" applyBorder="1"/>
    <xf numFmtId="0" fontId="8" fillId="4" borderId="1" xfId="0" applyFont="1" applyFill="1" applyBorder="1"/>
    <xf numFmtId="0" fontId="14" fillId="4" borderId="1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6" fillId="0" borderId="3" xfId="2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5" xfId="0" applyFont="1" applyBorder="1" applyAlignment="1">
      <alignment horizontal="left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4" fillId="2" borderId="1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vertical="top" wrapText="1" readingOrder="1"/>
    </xf>
    <xf numFmtId="17" fontId="15" fillId="0" borderId="3" xfId="0" applyNumberFormat="1" applyFont="1" applyBorder="1" applyAlignment="1">
      <alignment horizontal="center" vertical="top" wrapText="1" readingOrder="1"/>
    </xf>
    <xf numFmtId="0" fontId="14" fillId="2" borderId="5" xfId="0" applyFont="1" applyFill="1" applyBorder="1" applyAlignment="1">
      <alignment horizontal="center" vertical="top" wrapText="1"/>
    </xf>
    <xf numFmtId="17" fontId="14" fillId="2" borderId="1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8" fillId="3" borderId="1" xfId="0" applyFont="1" applyFill="1" applyBorder="1"/>
    <xf numFmtId="0" fontId="15" fillId="2" borderId="1" xfId="0" applyFont="1" applyFill="1" applyBorder="1" applyAlignment="1">
      <alignment horizontal="center" wrapText="1" readingOrder="1"/>
    </xf>
    <xf numFmtId="3" fontId="15" fillId="0" borderId="1" xfId="0" applyNumberFormat="1" applyFont="1" applyFill="1" applyBorder="1" applyAlignment="1">
      <alignment horizontal="right" wrapText="1" readingOrder="1"/>
    </xf>
    <xf numFmtId="0" fontId="15" fillId="0" borderId="1" xfId="0" applyFont="1" applyFill="1" applyBorder="1" applyAlignment="1">
      <alignment horizontal="right" wrapText="1" readingOrder="1"/>
    </xf>
    <xf numFmtId="2" fontId="6" fillId="2" borderId="1" xfId="0" applyNumberFormat="1" applyFont="1" applyFill="1" applyBorder="1" applyAlignment="1">
      <alignment horizontal="right" vertical="top" wrapText="1"/>
    </xf>
    <xf numFmtId="0" fontId="22" fillId="2" borderId="1" xfId="0" applyFont="1" applyFill="1" applyBorder="1" applyAlignment="1">
      <alignment vertical="top" wrapText="1" readingOrder="1"/>
    </xf>
    <xf numFmtId="3" fontId="6" fillId="2" borderId="1" xfId="1" applyNumberFormat="1" applyFont="1" applyFill="1" applyBorder="1" applyAlignment="1">
      <alignment vertical="top" wrapText="1" readingOrder="1"/>
    </xf>
    <xf numFmtId="2" fontId="6" fillId="2" borderId="1" xfId="0" applyNumberFormat="1" applyFont="1" applyFill="1" applyBorder="1" applyAlignment="1">
      <alignment vertical="top" wrapText="1"/>
    </xf>
    <xf numFmtId="3" fontId="6" fillId="2" borderId="3" xfId="1" applyNumberFormat="1" applyFont="1" applyFill="1" applyBorder="1" applyAlignment="1">
      <alignment vertical="top" wrapText="1" readingOrder="1"/>
    </xf>
    <xf numFmtId="3" fontId="2" fillId="7" borderId="1" xfId="1" applyNumberFormat="1" applyFont="1" applyFill="1" applyBorder="1" applyAlignment="1">
      <alignment vertical="top" wrapText="1" readingOrder="1"/>
    </xf>
    <xf numFmtId="2" fontId="6" fillId="7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 readingOrder="1"/>
    </xf>
    <xf numFmtId="0" fontId="14" fillId="2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 readingOrder="1"/>
    </xf>
    <xf numFmtId="0" fontId="23" fillId="2" borderId="1" xfId="0" applyFont="1" applyFill="1" applyBorder="1" applyAlignment="1">
      <alignment vertical="top" wrapText="1"/>
    </xf>
    <xf numFmtId="3" fontId="23" fillId="2" borderId="1" xfId="1" applyNumberFormat="1" applyFont="1" applyFill="1" applyBorder="1" applyAlignment="1">
      <alignment vertical="top" wrapText="1"/>
    </xf>
    <xf numFmtId="17" fontId="23" fillId="0" borderId="1" xfId="0" applyNumberFormat="1" applyFont="1" applyBorder="1" applyAlignment="1">
      <alignment horizontal="center" vertical="top" wrapText="1" readingOrder="1"/>
    </xf>
    <xf numFmtId="3" fontId="23" fillId="2" borderId="1" xfId="1" applyNumberFormat="1" applyFont="1" applyFill="1" applyBorder="1" applyAlignment="1">
      <alignment vertical="top" wrapText="1" readingOrder="1"/>
    </xf>
    <xf numFmtId="0" fontId="23" fillId="2" borderId="1" xfId="0" applyFont="1" applyFill="1" applyBorder="1" applyAlignment="1">
      <alignment horizontal="left" vertical="top" wrapText="1"/>
    </xf>
    <xf numFmtId="17" fontId="23" fillId="2" borderId="1" xfId="0" applyNumberFormat="1" applyFont="1" applyFill="1" applyBorder="1" applyAlignment="1">
      <alignment horizontal="center" vertical="top" wrapText="1"/>
    </xf>
    <xf numFmtId="189" fontId="23" fillId="2" borderId="1" xfId="1" applyNumberFormat="1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189" fontId="6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right" wrapText="1" readingOrder="1"/>
    </xf>
    <xf numFmtId="3" fontId="15" fillId="2" borderId="1" xfId="0" applyNumberFormat="1" applyFont="1" applyFill="1" applyBorder="1" applyAlignment="1">
      <alignment horizontal="right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2" fillId="0" borderId="5" xfId="0" applyFont="1" applyFill="1" applyBorder="1" applyAlignment="1">
      <alignment horizontal="left" vertical="top" wrapText="1" readingOrder="1"/>
    </xf>
    <xf numFmtId="0" fontId="2" fillId="0" borderId="4" xfId="0" applyFont="1" applyFill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top" wrapText="1" readingOrder="1"/>
    </xf>
    <xf numFmtId="0" fontId="2" fillId="2" borderId="5" xfId="0" applyFont="1" applyFill="1" applyBorder="1" applyAlignment="1">
      <alignment horizontal="left" vertical="top" wrapText="1" readingOrder="1"/>
    </xf>
    <xf numFmtId="0" fontId="2" fillId="2" borderId="4" xfId="0" applyFont="1" applyFill="1" applyBorder="1" applyAlignment="1">
      <alignment horizontal="left" vertical="top" wrapText="1" readingOrder="1"/>
    </xf>
    <xf numFmtId="0" fontId="3" fillId="2" borderId="3" xfId="0" applyFont="1" applyFill="1" applyBorder="1" applyAlignment="1">
      <alignment horizontal="center" vertical="top" wrapText="1" readingOrder="1"/>
    </xf>
    <xf numFmtId="0" fontId="3" fillId="2" borderId="5" xfId="0" applyFont="1" applyFill="1" applyBorder="1" applyAlignment="1">
      <alignment horizontal="center" vertical="top" wrapText="1" readingOrder="1"/>
    </xf>
    <xf numFmtId="0" fontId="3" fillId="2" borderId="4" xfId="0" applyFont="1" applyFill="1" applyBorder="1" applyAlignment="1">
      <alignment horizontal="center" vertical="top" wrapText="1" readingOrder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2" fillId="2" borderId="5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top" wrapText="1" readingOrder="1"/>
    </xf>
    <xf numFmtId="0" fontId="14" fillId="2" borderId="3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 wrapText="1" readingOrder="1"/>
    </xf>
    <xf numFmtId="0" fontId="5" fillId="2" borderId="4" xfId="0" applyFont="1" applyFill="1" applyBorder="1" applyAlignment="1">
      <alignment vertical="top" wrapText="1" readingOrder="1"/>
    </xf>
    <xf numFmtId="0" fontId="2" fillId="0" borderId="3" xfId="0" applyFont="1" applyFill="1" applyBorder="1" applyAlignment="1">
      <alignment horizontal="center" wrapText="1" readingOrder="1"/>
    </xf>
    <xf numFmtId="0" fontId="2" fillId="0" borderId="4" xfId="0" applyFont="1" applyFill="1" applyBorder="1" applyAlignment="1">
      <alignment horizontal="center" wrapText="1" readingOrder="1"/>
    </xf>
    <xf numFmtId="0" fontId="2" fillId="2" borderId="3" xfId="0" applyFont="1" applyFill="1" applyBorder="1" applyAlignment="1">
      <alignment horizontal="left" wrapText="1" readingOrder="1"/>
    </xf>
    <xf numFmtId="0" fontId="2" fillId="2" borderId="5" xfId="0" applyFont="1" applyFill="1" applyBorder="1" applyAlignment="1">
      <alignment horizontal="left" wrapText="1" readingOrder="1"/>
    </xf>
    <xf numFmtId="0" fontId="11" fillId="0" borderId="13" xfId="0" applyFont="1" applyFill="1" applyBorder="1" applyAlignment="1">
      <alignment horizontal="left" vertical="top" wrapText="1" readingOrder="1"/>
    </xf>
    <xf numFmtId="0" fontId="11" fillId="0" borderId="14" xfId="0" applyFont="1" applyFill="1" applyBorder="1" applyAlignment="1">
      <alignment horizontal="left" vertical="top" wrapText="1" readingOrder="1"/>
    </xf>
    <xf numFmtId="0" fontId="11" fillId="0" borderId="10" xfId="0" applyFont="1" applyFill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 readingOrder="1"/>
    </xf>
    <xf numFmtId="0" fontId="2" fillId="2" borderId="8" xfId="0" applyFont="1" applyFill="1" applyBorder="1" applyAlignment="1">
      <alignment horizontal="center" vertical="top" wrapText="1" readingOrder="1"/>
    </xf>
    <xf numFmtId="0" fontId="2" fillId="2" borderId="9" xfId="0" applyFont="1" applyFill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15" fillId="2" borderId="3" xfId="0" applyFont="1" applyFill="1" applyBorder="1" applyAlignment="1">
      <alignment horizontal="left" vertical="top" wrapText="1" readingOrder="1"/>
    </xf>
    <xf numFmtId="0" fontId="15" fillId="2" borderId="5" xfId="0" applyFont="1" applyFill="1" applyBorder="1" applyAlignment="1">
      <alignment horizontal="left" vertical="top" wrapText="1" readingOrder="1"/>
    </xf>
    <xf numFmtId="0" fontId="15" fillId="2" borderId="4" xfId="0" applyFont="1" applyFill="1" applyBorder="1" applyAlignment="1">
      <alignment horizontal="left" vertical="top" wrapText="1" readingOrder="1"/>
    </xf>
    <xf numFmtId="0" fontId="14" fillId="2" borderId="3" xfId="0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2" fillId="0" borderId="10" xfId="0" applyFont="1" applyBorder="1" applyAlignment="1">
      <alignment horizontal="left" vertical="top" wrapText="1" readingOrder="1"/>
    </xf>
    <xf numFmtId="0" fontId="8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wrapText="1" readingOrder="1"/>
    </xf>
    <xf numFmtId="0" fontId="2" fillId="0" borderId="15" xfId="0" applyFont="1" applyFill="1" applyBorder="1" applyAlignment="1">
      <alignment horizontal="center" wrapText="1" readingOrder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 readingOrder="1"/>
    </xf>
    <xf numFmtId="0" fontId="2" fillId="0" borderId="14" xfId="0" applyFont="1" applyFill="1" applyBorder="1" applyAlignment="1">
      <alignment horizontal="center" vertical="center" wrapText="1" readingOrder="1"/>
    </xf>
    <xf numFmtId="0" fontId="2" fillId="0" borderId="15" xfId="0" applyFont="1" applyFill="1" applyBorder="1" applyAlignment="1">
      <alignment horizontal="center" vertical="center" wrapText="1" readingOrder="1"/>
    </xf>
    <xf numFmtId="3" fontId="3" fillId="2" borderId="3" xfId="0" applyNumberFormat="1" applyFont="1" applyFill="1" applyBorder="1" applyAlignment="1">
      <alignment horizontal="center" vertical="center" wrapText="1" readingOrder="1"/>
    </xf>
    <xf numFmtId="3" fontId="3" fillId="2" borderId="5" xfId="0" applyNumberFormat="1" applyFont="1" applyFill="1" applyBorder="1" applyAlignment="1">
      <alignment horizontal="center" vertical="center" wrapText="1" readingOrder="1"/>
    </xf>
    <xf numFmtId="3" fontId="2" fillId="2" borderId="4" xfId="0" applyNumberFormat="1" applyFont="1" applyFill="1" applyBorder="1" applyAlignment="1">
      <alignment horizontal="center" vertical="center" wrapText="1" readingOrder="1"/>
    </xf>
    <xf numFmtId="3" fontId="3" fillId="0" borderId="3" xfId="0" applyNumberFormat="1" applyFont="1" applyFill="1" applyBorder="1" applyAlignment="1">
      <alignment horizontal="center" wrapText="1" readingOrder="1"/>
    </xf>
    <xf numFmtId="3" fontId="3" fillId="0" borderId="5" xfId="0" applyNumberFormat="1" applyFont="1" applyFill="1" applyBorder="1" applyAlignment="1">
      <alignment horizontal="center" wrapText="1" readingOrder="1"/>
    </xf>
    <xf numFmtId="3" fontId="3" fillId="0" borderId="4" xfId="0" applyNumberFormat="1" applyFont="1" applyFill="1" applyBorder="1" applyAlignment="1">
      <alignment horizontal="center" wrapText="1" readingOrder="1"/>
    </xf>
    <xf numFmtId="0" fontId="3" fillId="0" borderId="3" xfId="0" applyFont="1" applyFill="1" applyBorder="1" applyAlignment="1">
      <alignment horizontal="center" wrapText="1" readingOrder="1"/>
    </xf>
    <xf numFmtId="0" fontId="3" fillId="0" borderId="5" xfId="0" applyFont="1" applyFill="1" applyBorder="1" applyAlignment="1">
      <alignment horizontal="center" wrapText="1" readingOrder="1"/>
    </xf>
    <xf numFmtId="0" fontId="3" fillId="0" borderId="4" xfId="0" applyFont="1" applyFill="1" applyBorder="1" applyAlignment="1">
      <alignment horizontal="center" wrapText="1" readingOrder="1"/>
    </xf>
    <xf numFmtId="4" fontId="3" fillId="0" borderId="3" xfId="0" applyNumberFormat="1" applyFont="1" applyFill="1" applyBorder="1" applyAlignment="1">
      <alignment horizontal="center" wrapText="1" readingOrder="1"/>
    </xf>
    <xf numFmtId="4" fontId="3" fillId="0" borderId="5" xfId="0" applyNumberFormat="1" applyFont="1" applyFill="1" applyBorder="1" applyAlignment="1">
      <alignment horizontal="center" wrapText="1" readingOrder="1"/>
    </xf>
    <xf numFmtId="4" fontId="3" fillId="0" borderId="4" xfId="0" applyNumberFormat="1" applyFont="1" applyFill="1" applyBorder="1" applyAlignment="1">
      <alignment horizont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left" wrapText="1" readingOrder="1"/>
    </xf>
    <xf numFmtId="0" fontId="3" fillId="0" borderId="5" xfId="0" applyFont="1" applyFill="1" applyBorder="1" applyAlignment="1">
      <alignment horizontal="left" wrapText="1" readingOrder="1"/>
    </xf>
    <xf numFmtId="0" fontId="3" fillId="0" borderId="4" xfId="0" applyFont="1" applyFill="1" applyBorder="1" applyAlignment="1">
      <alignment horizontal="left" wrapText="1" readingOrder="1"/>
    </xf>
    <xf numFmtId="0" fontId="2" fillId="0" borderId="3" xfId="0" applyFont="1" applyFill="1" applyBorder="1" applyAlignment="1">
      <alignment vertical="top" wrapText="1" readingOrder="1"/>
    </xf>
    <xf numFmtId="0" fontId="2" fillId="0" borderId="5" xfId="0" applyFont="1" applyFill="1" applyBorder="1" applyAlignment="1">
      <alignment vertical="top" wrapText="1" readingOrder="1"/>
    </xf>
    <xf numFmtId="0" fontId="2" fillId="0" borderId="5" xfId="0" applyFont="1" applyFill="1" applyBorder="1" applyAlignment="1">
      <alignment horizontal="center" vertical="top" wrapText="1" readingOrder="1"/>
    </xf>
    <xf numFmtId="0" fontId="2" fillId="0" borderId="4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top" wrapText="1" readingOrder="1"/>
    </xf>
  </cellXfs>
  <cellStyles count="3">
    <cellStyle name="Comma" xfId="1" builtinId="3"/>
    <cellStyle name="Normal" xfId="0" builtinId="0"/>
    <cellStyle name="ปกติ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2" workbookViewId="0">
      <selection activeCell="B23" sqref="B23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11.125" bestFit="1" customWidth="1"/>
  </cols>
  <sheetData>
    <row r="1" spans="1:9" ht="30.75" x14ac:dyDescent="0.7">
      <c r="A1" s="411" t="s">
        <v>54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2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22"/>
      <c r="G3" s="406"/>
      <c r="H3" s="406"/>
      <c r="I3" s="419"/>
    </row>
    <row r="4" spans="1:9" s="1" customFormat="1" ht="27" customHeight="1" x14ac:dyDescent="0.2">
      <c r="A4" s="416"/>
      <c r="B4" s="417"/>
      <c r="C4" s="418"/>
      <c r="D4" s="407"/>
      <c r="E4" s="420"/>
      <c r="F4" s="423"/>
      <c r="G4" s="407"/>
      <c r="H4" s="420"/>
      <c r="I4" s="420"/>
    </row>
    <row r="5" spans="1:9" s="1" customFormat="1" ht="24" x14ac:dyDescent="0.55000000000000004">
      <c r="A5" s="24" t="s">
        <v>28</v>
      </c>
      <c r="B5" s="35"/>
      <c r="C5" s="20"/>
      <c r="D5" s="25"/>
      <c r="E5" s="20"/>
      <c r="F5" s="144"/>
      <c r="G5" s="20"/>
      <c r="H5" s="20"/>
      <c r="I5" s="20"/>
    </row>
    <row r="6" spans="1:9" s="1" customFormat="1" ht="24" x14ac:dyDescent="0.55000000000000004">
      <c r="A6" s="402" t="s">
        <v>89</v>
      </c>
      <c r="B6" s="149"/>
      <c r="C6" s="146"/>
      <c r="D6" s="150"/>
      <c r="E6" s="146"/>
      <c r="F6" s="151">
        <v>276400</v>
      </c>
      <c r="G6" s="146"/>
      <c r="H6" s="146"/>
      <c r="I6" s="146"/>
    </row>
    <row r="7" spans="1:9" s="1" customFormat="1" ht="47.25" customHeight="1" x14ac:dyDescent="0.55000000000000004">
      <c r="A7" s="403"/>
      <c r="B7" s="138">
        <v>1</v>
      </c>
      <c r="C7" s="135" t="s">
        <v>55</v>
      </c>
      <c r="D7" s="60"/>
      <c r="E7" s="59"/>
      <c r="F7" s="59"/>
      <c r="G7" s="59"/>
      <c r="H7" s="59"/>
      <c r="I7" s="59"/>
    </row>
    <row r="8" spans="1:9" s="1" customFormat="1" ht="48" x14ac:dyDescent="0.55000000000000004">
      <c r="A8" s="403"/>
      <c r="B8" s="139">
        <v>2</v>
      </c>
      <c r="C8" s="136" t="s">
        <v>56</v>
      </c>
      <c r="D8" s="120"/>
      <c r="E8" s="121"/>
      <c r="F8" s="122"/>
      <c r="G8" s="123"/>
      <c r="H8" s="124"/>
      <c r="I8" s="61"/>
    </row>
    <row r="9" spans="1:9" s="1" customFormat="1" ht="48" x14ac:dyDescent="0.55000000000000004">
      <c r="A9" s="403"/>
      <c r="B9" s="138">
        <v>3</v>
      </c>
      <c r="C9" s="134" t="s">
        <v>57</v>
      </c>
      <c r="D9" s="28"/>
      <c r="E9" s="3"/>
      <c r="F9" s="4"/>
      <c r="G9" s="3"/>
      <c r="H9" s="3"/>
      <c r="I9" s="3"/>
    </row>
    <row r="10" spans="1:9" s="1" customFormat="1" ht="48" x14ac:dyDescent="0.55000000000000004">
      <c r="A10" s="17"/>
      <c r="B10" s="139">
        <v>4</v>
      </c>
      <c r="C10" s="135" t="s">
        <v>58</v>
      </c>
      <c r="D10" s="28"/>
      <c r="E10" s="3"/>
      <c r="F10" s="4"/>
      <c r="G10" s="3"/>
      <c r="H10" s="3"/>
      <c r="I10" s="3"/>
    </row>
    <row r="11" spans="1:9" s="1" customFormat="1" ht="48" x14ac:dyDescent="0.55000000000000004">
      <c r="A11" s="17"/>
      <c r="B11" s="138">
        <v>5</v>
      </c>
      <c r="C11" s="135" t="s">
        <v>59</v>
      </c>
      <c r="D11" s="28"/>
      <c r="E11" s="3"/>
      <c r="F11" s="4"/>
      <c r="G11" s="3"/>
      <c r="H11" s="3"/>
      <c r="I11" s="3"/>
    </row>
    <row r="12" spans="1:9" s="1" customFormat="1" ht="48" x14ac:dyDescent="0.55000000000000004">
      <c r="A12" s="17"/>
      <c r="B12" s="139">
        <v>6</v>
      </c>
      <c r="C12" s="135" t="s">
        <v>60</v>
      </c>
      <c r="D12" s="116"/>
      <c r="E12" s="116"/>
      <c r="F12" s="117"/>
      <c r="G12" s="118"/>
      <c r="H12" s="116"/>
      <c r="I12" s="119"/>
    </row>
    <row r="13" spans="1:9" s="1" customFormat="1" ht="24" x14ac:dyDescent="0.55000000000000004">
      <c r="A13" s="48" t="s">
        <v>36</v>
      </c>
      <c r="B13" s="54"/>
      <c r="C13" s="53"/>
      <c r="D13" s="55"/>
      <c r="E13" s="56"/>
      <c r="F13" s="57"/>
      <c r="G13" s="56"/>
      <c r="H13" s="56"/>
      <c r="I13" s="56"/>
    </row>
    <row r="14" spans="1:9" s="1" customFormat="1" ht="24" x14ac:dyDescent="0.55000000000000004">
      <c r="A14" s="148" t="s">
        <v>3</v>
      </c>
      <c r="B14" s="147"/>
      <c r="C14" s="53"/>
      <c r="D14" s="55"/>
      <c r="E14" s="56"/>
      <c r="F14" s="57"/>
      <c r="G14" s="56"/>
      <c r="H14" s="56"/>
      <c r="I14" s="56"/>
    </row>
    <row r="15" spans="1:9" s="1" customFormat="1" ht="24" x14ac:dyDescent="0.55000000000000004">
      <c r="A15" s="253"/>
      <c r="B15" s="152"/>
      <c r="C15" s="137"/>
      <c r="D15" s="120"/>
      <c r="E15" s="121"/>
      <c r="F15" s="153"/>
      <c r="G15" s="121"/>
      <c r="H15" s="121"/>
      <c r="I15" s="121"/>
    </row>
    <row r="16" spans="1:9" s="1" customFormat="1" ht="24" customHeight="1" x14ac:dyDescent="0.55000000000000004">
      <c r="A16" s="402" t="s">
        <v>90</v>
      </c>
      <c r="B16" s="152"/>
      <c r="C16" s="137"/>
      <c r="D16" s="120"/>
      <c r="E16" s="121"/>
      <c r="F16" s="153">
        <v>1041140</v>
      </c>
      <c r="G16" s="121"/>
      <c r="H16" s="121"/>
      <c r="I16" s="121"/>
    </row>
    <row r="17" spans="1:9" s="1" customFormat="1" ht="48" customHeight="1" x14ac:dyDescent="0.55000000000000004">
      <c r="A17" s="403"/>
      <c r="B17" s="126">
        <v>7</v>
      </c>
      <c r="C17" s="137" t="s">
        <v>61</v>
      </c>
      <c r="D17" s="128"/>
      <c r="E17" s="129"/>
      <c r="F17" s="125"/>
      <c r="G17" s="129"/>
      <c r="H17" s="129"/>
      <c r="I17" s="129"/>
    </row>
    <row r="18" spans="1:9" s="1" customFormat="1" ht="48" x14ac:dyDescent="0.55000000000000004">
      <c r="A18" s="403"/>
      <c r="B18" s="36">
        <v>8</v>
      </c>
      <c r="C18" s="9" t="s">
        <v>62</v>
      </c>
      <c r="D18" s="30"/>
      <c r="E18" s="7"/>
      <c r="F18" s="8"/>
      <c r="G18" s="7"/>
      <c r="H18" s="7"/>
      <c r="I18" s="7"/>
    </row>
    <row r="19" spans="1:9" s="1" customFormat="1" ht="72" x14ac:dyDescent="0.55000000000000004">
      <c r="A19" s="225"/>
      <c r="B19" s="126">
        <v>9</v>
      </c>
      <c r="C19" s="9" t="s">
        <v>63</v>
      </c>
      <c r="D19" s="30"/>
      <c r="E19" s="7"/>
      <c r="F19" s="8"/>
      <c r="G19" s="7"/>
      <c r="H19" s="7"/>
      <c r="I19" s="7"/>
    </row>
    <row r="20" spans="1:9" s="1" customFormat="1" ht="72" x14ac:dyDescent="0.55000000000000004">
      <c r="A20" s="225"/>
      <c r="B20" s="36">
        <v>10</v>
      </c>
      <c r="C20" s="9" t="s">
        <v>64</v>
      </c>
      <c r="D20" s="30"/>
      <c r="E20" s="7"/>
      <c r="F20" s="8"/>
      <c r="G20" s="7"/>
      <c r="H20" s="7"/>
      <c r="I20" s="7"/>
    </row>
    <row r="21" spans="1:9" s="1" customFormat="1" ht="48" x14ac:dyDescent="0.55000000000000004">
      <c r="A21" s="225"/>
      <c r="B21" s="126">
        <v>11</v>
      </c>
      <c r="C21" s="9" t="s">
        <v>65</v>
      </c>
      <c r="D21" s="30"/>
      <c r="E21" s="7"/>
      <c r="F21" s="8"/>
      <c r="G21" s="7"/>
      <c r="H21" s="7"/>
      <c r="I21" s="7"/>
    </row>
    <row r="22" spans="1:9" s="1" customFormat="1" ht="72" x14ac:dyDescent="0.55000000000000004">
      <c r="A22" s="225"/>
      <c r="B22" s="36">
        <v>12</v>
      </c>
      <c r="C22" s="9" t="s">
        <v>66</v>
      </c>
      <c r="D22" s="30"/>
      <c r="E22" s="7"/>
      <c r="F22" s="8"/>
      <c r="G22" s="7"/>
      <c r="H22" s="7"/>
      <c r="I22" s="7"/>
    </row>
    <row r="23" spans="1:9" s="1" customFormat="1" ht="48" x14ac:dyDescent="0.55000000000000004">
      <c r="A23" s="225"/>
      <c r="B23" s="126">
        <v>13</v>
      </c>
      <c r="C23" s="9" t="s">
        <v>67</v>
      </c>
      <c r="D23" s="30"/>
      <c r="E23" s="7"/>
      <c r="F23" s="8"/>
      <c r="G23" s="7"/>
      <c r="H23" s="7"/>
      <c r="I23" s="7"/>
    </row>
    <row r="24" spans="1:9" s="1" customFormat="1" ht="72" x14ac:dyDescent="0.55000000000000004">
      <c r="A24" s="225"/>
      <c r="B24" s="36">
        <v>14</v>
      </c>
      <c r="C24" s="9" t="s">
        <v>68</v>
      </c>
      <c r="D24" s="30"/>
      <c r="E24" s="7"/>
      <c r="F24" s="8"/>
      <c r="G24" s="7"/>
      <c r="H24" s="7"/>
      <c r="I24" s="7"/>
    </row>
    <row r="25" spans="1:9" s="1" customFormat="1" ht="24" x14ac:dyDescent="0.55000000000000004">
      <c r="A25" s="252"/>
      <c r="B25" s="126">
        <v>15</v>
      </c>
      <c r="C25" s="9" t="s">
        <v>69</v>
      </c>
      <c r="D25" s="30"/>
      <c r="E25" s="7"/>
      <c r="F25" s="8"/>
      <c r="G25" s="7"/>
      <c r="H25" s="7"/>
      <c r="I25" s="7"/>
    </row>
    <row r="26" spans="1:9" s="1" customFormat="1" ht="24" x14ac:dyDescent="0.55000000000000004">
      <c r="A26" s="140" t="s">
        <v>36</v>
      </c>
      <c r="B26" s="37"/>
      <c r="C26" s="21"/>
      <c r="D26" s="141"/>
      <c r="E26" s="142"/>
      <c r="F26" s="143"/>
      <c r="G26" s="142"/>
      <c r="H26" s="142"/>
      <c r="I26" s="142"/>
    </row>
    <row r="27" spans="1:9" s="1" customFormat="1" ht="24" customHeight="1" x14ac:dyDescent="0.55000000000000004">
      <c r="A27" s="408" t="s">
        <v>91</v>
      </c>
      <c r="B27" s="126"/>
      <c r="C27" s="137"/>
      <c r="D27" s="128"/>
      <c r="E27" s="129"/>
      <c r="F27" s="125">
        <v>500015</v>
      </c>
      <c r="G27" s="129"/>
      <c r="H27" s="129"/>
      <c r="I27" s="129"/>
    </row>
    <row r="28" spans="1:9" s="1" customFormat="1" ht="70.5" customHeight="1" x14ac:dyDescent="0.55000000000000004">
      <c r="A28" s="409"/>
      <c r="B28" s="126">
        <v>16</v>
      </c>
      <c r="C28" s="137" t="s">
        <v>70</v>
      </c>
      <c r="D28" s="128"/>
      <c r="E28" s="129"/>
      <c r="F28" s="125"/>
      <c r="G28" s="129"/>
      <c r="H28" s="129"/>
      <c r="I28" s="129"/>
    </row>
    <row r="29" spans="1:9" s="1" customFormat="1" ht="48" x14ac:dyDescent="0.55000000000000004">
      <c r="A29" s="409"/>
      <c r="B29" s="36">
        <v>17</v>
      </c>
      <c r="C29" s="127" t="s">
        <v>71</v>
      </c>
      <c r="D29" s="128"/>
      <c r="E29" s="129"/>
      <c r="F29" s="125"/>
      <c r="G29" s="129"/>
      <c r="H29" s="129"/>
      <c r="I29" s="129"/>
    </row>
    <row r="30" spans="1:9" s="1" customFormat="1" ht="48" x14ac:dyDescent="0.55000000000000004">
      <c r="A30" s="409"/>
      <c r="B30" s="126">
        <v>18</v>
      </c>
      <c r="C30" s="127" t="s">
        <v>72</v>
      </c>
      <c r="D30" s="128"/>
      <c r="E30" s="129"/>
      <c r="F30" s="125"/>
      <c r="G30" s="129"/>
      <c r="H30" s="129"/>
      <c r="I30" s="129"/>
    </row>
    <row r="31" spans="1:9" s="1" customFormat="1" ht="24" x14ac:dyDescent="0.55000000000000004">
      <c r="A31" s="409"/>
      <c r="B31" s="36">
        <v>19</v>
      </c>
      <c r="C31" s="127" t="s">
        <v>73</v>
      </c>
      <c r="D31" s="128"/>
      <c r="E31" s="129"/>
      <c r="F31" s="125"/>
      <c r="G31" s="129"/>
      <c r="H31" s="129"/>
      <c r="I31" s="129"/>
    </row>
    <row r="32" spans="1:9" s="1" customFormat="1" ht="48" x14ac:dyDescent="0.55000000000000004">
      <c r="A32" s="409"/>
      <c r="B32" s="126">
        <v>20</v>
      </c>
      <c r="C32" s="127" t="s">
        <v>74</v>
      </c>
      <c r="D32" s="128"/>
      <c r="E32" s="129"/>
      <c r="F32" s="125"/>
      <c r="G32" s="129"/>
      <c r="H32" s="129"/>
      <c r="I32" s="129"/>
    </row>
    <row r="33" spans="1:9" s="1" customFormat="1" ht="24" x14ac:dyDescent="0.55000000000000004">
      <c r="A33" s="409"/>
      <c r="B33" s="36">
        <v>21</v>
      </c>
      <c r="C33" s="127" t="s">
        <v>75</v>
      </c>
      <c r="D33" s="128"/>
      <c r="E33" s="129"/>
      <c r="F33" s="125"/>
      <c r="G33" s="129"/>
      <c r="H33" s="129"/>
      <c r="I33" s="129"/>
    </row>
    <row r="34" spans="1:9" s="1" customFormat="1" ht="24" x14ac:dyDescent="0.55000000000000004">
      <c r="A34" s="410"/>
      <c r="B34" s="126">
        <v>22</v>
      </c>
      <c r="C34" s="127" t="s">
        <v>76</v>
      </c>
      <c r="D34" s="128"/>
      <c r="E34" s="129"/>
      <c r="F34" s="125"/>
      <c r="G34" s="129"/>
      <c r="H34" s="129"/>
      <c r="I34" s="129"/>
    </row>
    <row r="35" spans="1:9" s="1" customFormat="1" ht="24" x14ac:dyDescent="0.55000000000000004">
      <c r="A35" s="234"/>
      <c r="B35" s="36">
        <v>23</v>
      </c>
      <c r="C35" s="127" t="s">
        <v>77</v>
      </c>
      <c r="D35" s="128"/>
      <c r="E35" s="129"/>
      <c r="F35" s="125"/>
      <c r="G35" s="129"/>
      <c r="H35" s="129"/>
      <c r="I35" s="129"/>
    </row>
    <row r="36" spans="1:9" s="1" customFormat="1" ht="48" x14ac:dyDescent="0.55000000000000004">
      <c r="A36" s="234"/>
      <c r="B36" s="126">
        <v>24</v>
      </c>
      <c r="C36" s="127" t="s">
        <v>78</v>
      </c>
      <c r="D36" s="128"/>
      <c r="E36" s="129"/>
      <c r="F36" s="125"/>
      <c r="G36" s="129"/>
      <c r="H36" s="129"/>
      <c r="I36" s="129"/>
    </row>
    <row r="37" spans="1:9" s="1" customFormat="1" ht="24" x14ac:dyDescent="0.55000000000000004">
      <c r="A37" s="234"/>
      <c r="B37" s="36">
        <v>25</v>
      </c>
      <c r="C37" s="127" t="s">
        <v>79</v>
      </c>
      <c r="D37" s="128"/>
      <c r="E37" s="129"/>
      <c r="F37" s="125"/>
      <c r="G37" s="129"/>
      <c r="H37" s="129"/>
      <c r="I37" s="129"/>
    </row>
    <row r="38" spans="1:9" s="1" customFormat="1" ht="96" x14ac:dyDescent="0.55000000000000004">
      <c r="A38" s="234"/>
      <c r="B38" s="126">
        <v>26</v>
      </c>
      <c r="C38" s="127" t="s">
        <v>80</v>
      </c>
      <c r="D38" s="128"/>
      <c r="E38" s="129"/>
      <c r="F38" s="125"/>
      <c r="G38" s="129"/>
      <c r="H38" s="129"/>
      <c r="I38" s="129"/>
    </row>
    <row r="39" spans="1:9" s="1" customFormat="1" ht="48" x14ac:dyDescent="0.55000000000000004">
      <c r="A39" s="234"/>
      <c r="B39" s="36">
        <v>27</v>
      </c>
      <c r="C39" s="127" t="s">
        <v>81</v>
      </c>
      <c r="D39" s="128"/>
      <c r="E39" s="129"/>
      <c r="F39" s="125"/>
      <c r="G39" s="129"/>
      <c r="H39" s="129"/>
      <c r="I39" s="129"/>
    </row>
    <row r="40" spans="1:9" s="1" customFormat="1" ht="96" x14ac:dyDescent="0.55000000000000004">
      <c r="A40" s="234"/>
      <c r="B40" s="126">
        <v>28</v>
      </c>
      <c r="C40" s="127" t="s">
        <v>82</v>
      </c>
      <c r="D40" s="128"/>
      <c r="E40" s="129"/>
      <c r="F40" s="125"/>
      <c r="G40" s="129"/>
      <c r="H40" s="129"/>
      <c r="I40" s="129"/>
    </row>
    <row r="41" spans="1:9" s="1" customFormat="1" ht="24" x14ac:dyDescent="0.55000000000000004">
      <c r="A41" s="234"/>
      <c r="B41" s="36">
        <v>29</v>
      </c>
      <c r="C41" s="127" t="s">
        <v>83</v>
      </c>
      <c r="D41" s="128"/>
      <c r="E41" s="129"/>
      <c r="F41" s="125"/>
      <c r="G41" s="129"/>
      <c r="H41" s="129"/>
      <c r="I41" s="129"/>
    </row>
    <row r="42" spans="1:9" s="1" customFormat="1" ht="48" x14ac:dyDescent="0.55000000000000004">
      <c r="A42" s="235"/>
      <c r="B42" s="250">
        <v>30</v>
      </c>
      <c r="C42" s="127" t="s">
        <v>84</v>
      </c>
      <c r="D42" s="128"/>
      <c r="E42" s="129"/>
      <c r="F42" s="125"/>
      <c r="G42" s="129"/>
      <c r="H42" s="129"/>
      <c r="I42" s="129"/>
    </row>
    <row r="43" spans="1:9" s="1" customFormat="1" ht="72" x14ac:dyDescent="0.55000000000000004">
      <c r="A43" s="234"/>
      <c r="B43" s="245">
        <v>31</v>
      </c>
      <c r="C43" s="246" t="s">
        <v>85</v>
      </c>
      <c r="D43" s="247"/>
      <c r="E43" s="248"/>
      <c r="F43" s="249"/>
      <c r="G43" s="248"/>
      <c r="H43" s="248"/>
      <c r="I43" s="248"/>
    </row>
    <row r="44" spans="1:9" s="1" customFormat="1" ht="48" x14ac:dyDescent="0.55000000000000004">
      <c r="A44" s="234"/>
      <c r="B44" s="126">
        <v>32</v>
      </c>
      <c r="C44" s="127" t="s">
        <v>86</v>
      </c>
      <c r="D44" s="128"/>
      <c r="E44" s="129"/>
      <c r="F44" s="125"/>
      <c r="G44" s="129"/>
      <c r="H44" s="129"/>
      <c r="I44" s="129"/>
    </row>
    <row r="45" spans="1:9" s="1" customFormat="1" ht="24" x14ac:dyDescent="0.55000000000000004">
      <c r="A45" s="235"/>
      <c r="B45" s="36">
        <v>33</v>
      </c>
      <c r="C45" s="127" t="s">
        <v>87</v>
      </c>
      <c r="D45" s="128"/>
      <c r="E45" s="129"/>
      <c r="F45" s="125"/>
      <c r="G45" s="129"/>
      <c r="H45" s="129"/>
      <c r="I45" s="129"/>
    </row>
    <row r="46" spans="1:9" s="1" customFormat="1" ht="24" x14ac:dyDescent="0.55000000000000004">
      <c r="A46" s="140" t="s">
        <v>36</v>
      </c>
      <c r="B46" s="37"/>
      <c r="C46" s="21"/>
      <c r="D46" s="141"/>
      <c r="E46" s="142"/>
      <c r="F46" s="143"/>
      <c r="G46" s="142"/>
      <c r="H46" s="142"/>
      <c r="I46" s="142"/>
    </row>
    <row r="47" spans="1:9" s="1" customFormat="1" ht="24" x14ac:dyDescent="0.55000000000000004">
      <c r="A47" s="402" t="s">
        <v>92</v>
      </c>
      <c r="B47" s="126"/>
      <c r="C47" s="154"/>
      <c r="D47" s="155"/>
      <c r="E47" s="156"/>
      <c r="F47" s="157">
        <v>18000</v>
      </c>
      <c r="G47" s="156"/>
      <c r="H47" s="156"/>
      <c r="I47" s="156"/>
    </row>
    <row r="48" spans="1:9" s="1" customFormat="1" ht="26.25" customHeight="1" x14ac:dyDescent="0.2">
      <c r="A48" s="403"/>
      <c r="B48" s="405">
        <v>34</v>
      </c>
      <c r="C48" s="399" t="s">
        <v>88</v>
      </c>
      <c r="D48" s="399"/>
      <c r="E48" s="399"/>
      <c r="F48" s="399"/>
      <c r="G48" s="399"/>
      <c r="H48" s="399"/>
      <c r="I48" s="399"/>
    </row>
    <row r="49" spans="1:10" s="1" customFormat="1" ht="25.5" customHeight="1" x14ac:dyDescent="0.2">
      <c r="A49" s="403"/>
      <c r="B49" s="406"/>
      <c r="C49" s="400"/>
      <c r="D49" s="400"/>
      <c r="E49" s="400"/>
      <c r="F49" s="400"/>
      <c r="G49" s="400"/>
      <c r="H49" s="400"/>
      <c r="I49" s="400"/>
    </row>
    <row r="50" spans="1:10" s="1" customFormat="1" ht="26.25" customHeight="1" x14ac:dyDescent="0.2">
      <c r="A50" s="404"/>
      <c r="B50" s="407"/>
      <c r="C50" s="401"/>
      <c r="D50" s="401"/>
      <c r="E50" s="401"/>
      <c r="F50" s="401"/>
      <c r="G50" s="401"/>
      <c r="H50" s="401"/>
      <c r="I50" s="401"/>
    </row>
    <row r="51" spans="1:10" s="1" customFormat="1" ht="24.75" thickBot="1" x14ac:dyDescent="0.6">
      <c r="A51" s="140" t="s">
        <v>36</v>
      </c>
      <c r="B51" s="145"/>
      <c r="C51" s="21"/>
      <c r="D51" s="141"/>
      <c r="E51" s="142"/>
      <c r="F51" s="143"/>
      <c r="G51" s="142"/>
      <c r="H51" s="142"/>
      <c r="I51" s="142"/>
    </row>
    <row r="52" spans="1:10" s="1" customFormat="1" ht="24.75" thickBot="1" x14ac:dyDescent="0.25">
      <c r="A52" s="73" t="s">
        <v>93</v>
      </c>
      <c r="B52" s="39">
        <v>34</v>
      </c>
      <c r="C52" s="6"/>
      <c r="D52" s="12"/>
      <c r="E52" s="12"/>
      <c r="F52" s="12">
        <f>F47+F27+F16+F6</f>
        <v>1835555</v>
      </c>
      <c r="G52" s="5"/>
      <c r="H52" s="13"/>
      <c r="I52" s="13"/>
      <c r="J52" s="2"/>
    </row>
    <row r="53" spans="1:10" x14ac:dyDescent="0.2">
      <c r="C53" s="106" t="s">
        <v>53</v>
      </c>
      <c r="D53" s="106"/>
      <c r="E53" s="106"/>
      <c r="F53" s="107"/>
    </row>
  </sheetData>
  <mergeCells count="21">
    <mergeCell ref="A1:I1"/>
    <mergeCell ref="A2:B4"/>
    <mergeCell ref="C2:C4"/>
    <mergeCell ref="D2:D4"/>
    <mergeCell ref="E2:E4"/>
    <mergeCell ref="F2:F4"/>
    <mergeCell ref="G2:G4"/>
    <mergeCell ref="H2:H4"/>
    <mergeCell ref="I2:I4"/>
    <mergeCell ref="F48:F50"/>
    <mergeCell ref="G48:G50"/>
    <mergeCell ref="H48:H50"/>
    <mergeCell ref="I48:I50"/>
    <mergeCell ref="A6:A9"/>
    <mergeCell ref="A47:A50"/>
    <mergeCell ref="B48:B50"/>
    <mergeCell ref="C48:C50"/>
    <mergeCell ref="D48:D50"/>
    <mergeCell ref="E48:E50"/>
    <mergeCell ref="A27:A34"/>
    <mergeCell ref="A16:A18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K7" sqref="K7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11.125" bestFit="1" customWidth="1"/>
  </cols>
  <sheetData>
    <row r="1" spans="1:9" ht="30.75" x14ac:dyDescent="0.7">
      <c r="A1" s="411" t="s">
        <v>210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2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22"/>
      <c r="G3" s="406"/>
      <c r="H3" s="406"/>
      <c r="I3" s="419"/>
    </row>
    <row r="4" spans="1:9" s="1" customFormat="1" ht="17.25" customHeight="1" x14ac:dyDescent="0.2">
      <c r="A4" s="416"/>
      <c r="B4" s="417"/>
      <c r="C4" s="418"/>
      <c r="D4" s="407"/>
      <c r="E4" s="420"/>
      <c r="F4" s="423"/>
      <c r="G4" s="407"/>
      <c r="H4" s="420"/>
      <c r="I4" s="420"/>
    </row>
    <row r="5" spans="1:9" s="1" customFormat="1" ht="24" x14ac:dyDescent="0.55000000000000004">
      <c r="A5" s="160" t="s">
        <v>3</v>
      </c>
      <c r="B5" s="35"/>
      <c r="C5" s="20"/>
      <c r="D5" s="25"/>
      <c r="E5" s="20"/>
      <c r="F5" s="144"/>
      <c r="G5" s="20"/>
      <c r="H5" s="20"/>
      <c r="I5" s="20"/>
    </row>
    <row r="6" spans="1:9" s="1" customFormat="1" ht="24" x14ac:dyDescent="0.55000000000000004">
      <c r="A6" s="402" t="s">
        <v>211</v>
      </c>
      <c r="B6" s="149"/>
      <c r="C6" s="146"/>
      <c r="D6" s="150"/>
      <c r="E6" s="146"/>
      <c r="F6" s="151"/>
      <c r="G6" s="146"/>
      <c r="H6" s="146"/>
      <c r="I6" s="146"/>
    </row>
    <row r="7" spans="1:9" s="1" customFormat="1" ht="50.25" customHeight="1" x14ac:dyDescent="0.55000000000000004">
      <c r="A7" s="403"/>
      <c r="B7" s="229"/>
      <c r="C7" s="159" t="s">
        <v>212</v>
      </c>
      <c r="D7" s="229"/>
      <c r="E7" s="229"/>
      <c r="F7" s="229"/>
      <c r="G7" s="229"/>
      <c r="H7" s="229"/>
      <c r="I7" s="229"/>
    </row>
    <row r="8" spans="1:9" s="1" customFormat="1" ht="48" x14ac:dyDescent="0.55000000000000004">
      <c r="A8" s="403"/>
      <c r="B8" s="229"/>
      <c r="C8" s="159" t="s">
        <v>213</v>
      </c>
      <c r="D8" s="229"/>
      <c r="E8" s="229"/>
      <c r="F8" s="229"/>
      <c r="G8" s="229"/>
      <c r="H8" s="229"/>
      <c r="I8" s="229"/>
    </row>
    <row r="9" spans="1:9" s="1" customFormat="1" ht="72" x14ac:dyDescent="0.55000000000000004">
      <c r="A9" s="403"/>
      <c r="B9" s="229"/>
      <c r="C9" s="159" t="s">
        <v>214</v>
      </c>
      <c r="D9" s="229"/>
      <c r="E9" s="229"/>
      <c r="F9" s="229"/>
      <c r="G9" s="229"/>
      <c r="H9" s="229"/>
      <c r="I9" s="229"/>
    </row>
    <row r="10" spans="1:9" s="1" customFormat="1" ht="72" x14ac:dyDescent="0.55000000000000004">
      <c r="A10" s="403"/>
      <c r="B10" s="229"/>
      <c r="C10" s="159" t="s">
        <v>215</v>
      </c>
      <c r="D10" s="229"/>
      <c r="E10" s="229"/>
      <c r="F10" s="229"/>
      <c r="G10" s="229"/>
      <c r="H10" s="229"/>
      <c r="I10" s="229"/>
    </row>
    <row r="11" spans="1:9" s="1" customFormat="1" ht="24" x14ac:dyDescent="0.55000000000000004">
      <c r="A11" s="403"/>
      <c r="B11" s="229"/>
      <c r="C11" s="159" t="s">
        <v>216</v>
      </c>
      <c r="D11" s="229"/>
      <c r="E11" s="229"/>
      <c r="F11" s="229"/>
      <c r="G11" s="229"/>
      <c r="H11" s="229"/>
      <c r="I11" s="229"/>
    </row>
    <row r="12" spans="1:9" s="1" customFormat="1" ht="144" x14ac:dyDescent="0.55000000000000004">
      <c r="A12" s="225"/>
      <c r="B12" s="229"/>
      <c r="C12" s="159" t="s">
        <v>217</v>
      </c>
      <c r="D12" s="229"/>
      <c r="E12" s="229"/>
      <c r="F12" s="229"/>
      <c r="G12" s="229"/>
      <c r="H12" s="229"/>
      <c r="I12" s="229"/>
    </row>
    <row r="13" spans="1:9" s="1" customFormat="1" ht="72" x14ac:dyDescent="0.55000000000000004">
      <c r="A13" s="225"/>
      <c r="B13" s="229"/>
      <c r="C13" s="159" t="s">
        <v>218</v>
      </c>
      <c r="D13" s="229"/>
      <c r="E13" s="229"/>
      <c r="F13" s="229"/>
      <c r="G13" s="229"/>
      <c r="H13" s="229"/>
      <c r="I13" s="229"/>
    </row>
    <row r="14" spans="1:9" s="1" customFormat="1" ht="24" x14ac:dyDescent="0.55000000000000004">
      <c r="A14" s="130"/>
      <c r="B14" s="226"/>
      <c r="C14" s="228" t="s">
        <v>219</v>
      </c>
      <c r="D14" s="227"/>
      <c r="E14" s="227"/>
      <c r="F14" s="227"/>
      <c r="G14" s="227"/>
      <c r="H14" s="227"/>
      <c r="I14" s="227"/>
    </row>
    <row r="15" spans="1:9" s="1" customFormat="1" ht="24" x14ac:dyDescent="0.55000000000000004">
      <c r="A15" s="130"/>
      <c r="B15" s="226"/>
      <c r="C15" s="228" t="s">
        <v>220</v>
      </c>
      <c r="D15" s="227"/>
      <c r="E15" s="227"/>
      <c r="F15" s="227"/>
      <c r="G15" s="227"/>
      <c r="H15" s="227"/>
      <c r="I15" s="227"/>
    </row>
    <row r="16" spans="1:9" s="1" customFormat="1" ht="48" x14ac:dyDescent="0.55000000000000004">
      <c r="A16" s="130"/>
      <c r="B16" s="226"/>
      <c r="C16" s="228" t="s">
        <v>221</v>
      </c>
      <c r="D16" s="227"/>
      <c r="E16" s="227"/>
      <c r="F16" s="227"/>
      <c r="G16" s="227"/>
      <c r="H16" s="227"/>
      <c r="I16" s="227"/>
    </row>
    <row r="17" spans="1:10" s="1" customFormat="1" ht="48" x14ac:dyDescent="0.55000000000000004">
      <c r="A17" s="130"/>
      <c r="B17" s="226"/>
      <c r="C17" s="228" t="s">
        <v>222</v>
      </c>
      <c r="D17" s="227"/>
      <c r="E17" s="227"/>
      <c r="F17" s="227"/>
      <c r="G17" s="227"/>
      <c r="H17" s="227"/>
      <c r="I17" s="227"/>
    </row>
    <row r="18" spans="1:10" s="1" customFormat="1" ht="144" x14ac:dyDescent="0.55000000000000004">
      <c r="A18" s="130"/>
      <c r="B18" s="226"/>
      <c r="C18" s="228" t="s">
        <v>223</v>
      </c>
      <c r="D18" s="227"/>
      <c r="E18" s="227"/>
      <c r="F18" s="227"/>
      <c r="G18" s="227"/>
      <c r="H18" s="227"/>
      <c r="I18" s="227"/>
    </row>
    <row r="19" spans="1:10" s="1" customFormat="1" ht="96" x14ac:dyDescent="0.55000000000000004">
      <c r="A19" s="130"/>
      <c r="B19" s="226"/>
      <c r="C19" s="228" t="s">
        <v>224</v>
      </c>
      <c r="D19" s="227"/>
      <c r="E19" s="227"/>
      <c r="F19" s="227"/>
      <c r="G19" s="227"/>
      <c r="H19" s="227"/>
      <c r="I19" s="227"/>
    </row>
    <row r="20" spans="1:10" s="1" customFormat="1" ht="48" x14ac:dyDescent="0.55000000000000004">
      <c r="A20" s="130"/>
      <c r="B20" s="226"/>
      <c r="C20" s="228" t="s">
        <v>225</v>
      </c>
      <c r="D20" s="227"/>
      <c r="E20" s="227"/>
      <c r="F20" s="227"/>
      <c r="G20" s="227"/>
      <c r="H20" s="227"/>
      <c r="I20" s="227"/>
    </row>
    <row r="21" spans="1:10" s="1" customFormat="1" ht="72" x14ac:dyDescent="0.55000000000000004">
      <c r="A21" s="130"/>
      <c r="B21" s="226"/>
      <c r="C21" s="228" t="s">
        <v>226</v>
      </c>
      <c r="D21" s="227"/>
      <c r="E21" s="227"/>
      <c r="F21" s="227"/>
      <c r="G21" s="227"/>
      <c r="H21" s="227"/>
      <c r="I21" s="227"/>
    </row>
    <row r="22" spans="1:10" s="1" customFormat="1" ht="24" x14ac:dyDescent="0.55000000000000004">
      <c r="A22" s="48" t="s">
        <v>36</v>
      </c>
      <c r="B22" s="54"/>
      <c r="C22" s="53"/>
      <c r="D22" s="55"/>
      <c r="E22" s="56"/>
      <c r="F22" s="57">
        <v>91700</v>
      </c>
      <c r="G22" s="56"/>
      <c r="H22" s="56"/>
      <c r="I22" s="56"/>
    </row>
    <row r="23" spans="1:10" s="1" customFormat="1" ht="24" x14ac:dyDescent="0.55000000000000004">
      <c r="A23" s="255"/>
      <c r="B23" s="267"/>
      <c r="C23" s="268"/>
      <c r="D23" s="269"/>
      <c r="E23" s="270"/>
      <c r="F23" s="271"/>
      <c r="G23" s="270"/>
      <c r="H23" s="270"/>
      <c r="I23" s="270"/>
    </row>
    <row r="24" spans="1:10" s="1" customFormat="1" ht="24" x14ac:dyDescent="0.55000000000000004">
      <c r="A24" s="260"/>
      <c r="B24" s="272"/>
      <c r="C24" s="273"/>
      <c r="D24" s="274"/>
      <c r="E24" s="275"/>
      <c r="F24" s="276"/>
      <c r="G24" s="275"/>
      <c r="H24" s="275"/>
      <c r="I24" s="275"/>
    </row>
    <row r="25" spans="1:10" s="1" customFormat="1" ht="24" x14ac:dyDescent="0.55000000000000004">
      <c r="A25" s="260"/>
      <c r="B25" s="272"/>
      <c r="C25" s="273"/>
      <c r="D25" s="274"/>
      <c r="E25" s="275"/>
      <c r="F25" s="276"/>
      <c r="G25" s="275"/>
      <c r="H25" s="275"/>
      <c r="I25" s="275"/>
    </row>
    <row r="26" spans="1:10" s="1" customFormat="1" ht="24" x14ac:dyDescent="0.55000000000000004">
      <c r="A26" s="403" t="s">
        <v>227</v>
      </c>
      <c r="B26" s="277"/>
      <c r="C26" s="254"/>
      <c r="D26" s="278"/>
      <c r="E26" s="279"/>
      <c r="F26" s="280"/>
      <c r="G26" s="279"/>
      <c r="H26" s="279"/>
      <c r="I26" s="279"/>
    </row>
    <row r="27" spans="1:10" s="1" customFormat="1" ht="43.5" customHeight="1" x14ac:dyDescent="0.55000000000000004">
      <c r="A27" s="403"/>
      <c r="B27" s="152"/>
      <c r="C27" s="137"/>
      <c r="D27" s="120"/>
      <c r="E27" s="121"/>
      <c r="F27" s="153"/>
      <c r="G27" s="121"/>
      <c r="H27" s="121"/>
      <c r="I27" s="121"/>
    </row>
    <row r="28" spans="1:10" s="1" customFormat="1" ht="24" x14ac:dyDescent="0.55000000000000004">
      <c r="A28" s="403"/>
      <c r="B28" s="159"/>
      <c r="C28" s="158"/>
      <c r="D28" s="159"/>
      <c r="E28" s="159"/>
      <c r="F28" s="159"/>
      <c r="G28" s="159"/>
      <c r="H28" s="159"/>
      <c r="I28" s="159"/>
    </row>
    <row r="29" spans="1:10" s="1" customFormat="1" ht="24.75" thickBot="1" x14ac:dyDescent="0.6">
      <c r="A29" s="140" t="s">
        <v>36</v>
      </c>
      <c r="B29" s="37"/>
      <c r="C29" s="21"/>
      <c r="D29" s="141"/>
      <c r="E29" s="142"/>
      <c r="F29" s="143"/>
      <c r="G29" s="142"/>
      <c r="H29" s="142"/>
      <c r="I29" s="142"/>
    </row>
    <row r="30" spans="1:10" s="1" customFormat="1" ht="24.75" thickBot="1" x14ac:dyDescent="0.25">
      <c r="A30" s="73" t="s">
        <v>113</v>
      </c>
      <c r="B30" s="39">
        <v>13</v>
      </c>
      <c r="C30" s="6"/>
      <c r="D30" s="12"/>
      <c r="E30" s="12"/>
      <c r="F30" s="12">
        <f>F26+F7</f>
        <v>0</v>
      </c>
      <c r="G30" s="5"/>
      <c r="H30" s="13"/>
      <c r="I30" s="13"/>
      <c r="J30" s="2"/>
    </row>
    <row r="31" spans="1:10" ht="20.25" x14ac:dyDescent="0.3">
      <c r="C31" s="230" t="s">
        <v>53</v>
      </c>
      <c r="D31" s="230"/>
      <c r="E31" s="230"/>
      <c r="F31" s="231">
        <f>F22</f>
        <v>91700</v>
      </c>
      <c r="G31" s="232"/>
      <c r="H31" s="232"/>
      <c r="I31" s="232"/>
    </row>
  </sheetData>
  <mergeCells count="11">
    <mergeCell ref="A26:A28"/>
    <mergeCell ref="A6:A11"/>
    <mergeCell ref="A1:I1"/>
    <mergeCell ref="A2:B4"/>
    <mergeCell ref="C2:C4"/>
    <mergeCell ref="D2:D4"/>
    <mergeCell ref="E2:E4"/>
    <mergeCell ref="F2:F4"/>
    <mergeCell ref="G2:G4"/>
    <mergeCell ref="H2:H4"/>
    <mergeCell ref="I2:I4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43" workbookViewId="0">
      <selection activeCell="A43" sqref="A43:I43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11.125" bestFit="1" customWidth="1"/>
  </cols>
  <sheetData>
    <row r="1" spans="1:9" ht="30.75" x14ac:dyDescent="0.7">
      <c r="A1" s="411" t="s">
        <v>228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2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22"/>
      <c r="G3" s="406"/>
      <c r="H3" s="406"/>
      <c r="I3" s="419"/>
    </row>
    <row r="4" spans="1:9" s="1" customFormat="1" ht="27" customHeight="1" x14ac:dyDescent="0.2">
      <c r="A4" s="416"/>
      <c r="B4" s="417"/>
      <c r="C4" s="418"/>
      <c r="D4" s="407"/>
      <c r="E4" s="420"/>
      <c r="F4" s="423"/>
      <c r="G4" s="407"/>
      <c r="H4" s="420"/>
      <c r="I4" s="420"/>
    </row>
    <row r="5" spans="1:9" s="1" customFormat="1" ht="24" x14ac:dyDescent="0.55000000000000004">
      <c r="A5" s="24" t="s">
        <v>28</v>
      </c>
      <c r="B5" s="35"/>
      <c r="C5" s="20"/>
      <c r="D5" s="25"/>
      <c r="E5" s="20"/>
      <c r="F5" s="144"/>
      <c r="G5" s="20"/>
      <c r="H5" s="20"/>
      <c r="I5" s="20"/>
    </row>
    <row r="6" spans="1:9" s="1" customFormat="1" ht="24" x14ac:dyDescent="0.55000000000000004">
      <c r="A6" s="224"/>
      <c r="B6" s="149"/>
      <c r="C6" s="146"/>
      <c r="D6" s="150"/>
      <c r="E6" s="146"/>
      <c r="F6" s="151">
        <v>4997800</v>
      </c>
      <c r="G6" s="146"/>
      <c r="H6" s="146"/>
      <c r="I6" s="146"/>
    </row>
    <row r="7" spans="1:9" s="1" customFormat="1" ht="96" customHeight="1" x14ac:dyDescent="0.55000000000000004">
      <c r="A7" s="489" t="s">
        <v>272</v>
      </c>
      <c r="B7" s="149">
        <v>1</v>
      </c>
      <c r="C7" s="223" t="s">
        <v>229</v>
      </c>
      <c r="D7" s="150"/>
      <c r="E7" s="146"/>
      <c r="F7" s="151"/>
      <c r="G7" s="146"/>
      <c r="H7" s="146"/>
      <c r="I7" s="146"/>
    </row>
    <row r="8" spans="1:9" s="1" customFormat="1" ht="24" x14ac:dyDescent="0.55000000000000004">
      <c r="A8" s="490"/>
      <c r="B8" s="149">
        <v>2</v>
      </c>
      <c r="C8" s="223" t="s">
        <v>230</v>
      </c>
      <c r="D8" s="150"/>
      <c r="E8" s="146"/>
      <c r="F8" s="151"/>
      <c r="G8" s="146"/>
      <c r="H8" s="146"/>
      <c r="I8" s="146"/>
    </row>
    <row r="9" spans="1:9" s="1" customFormat="1" ht="48" x14ac:dyDescent="0.55000000000000004">
      <c r="A9" s="490"/>
      <c r="B9" s="149">
        <v>3</v>
      </c>
      <c r="C9" s="223" t="s">
        <v>231</v>
      </c>
      <c r="D9" s="150"/>
      <c r="E9" s="146"/>
      <c r="F9" s="151"/>
      <c r="G9" s="146"/>
      <c r="H9" s="146"/>
      <c r="I9" s="146"/>
    </row>
    <row r="10" spans="1:9" s="1" customFormat="1" ht="48" x14ac:dyDescent="0.55000000000000004">
      <c r="A10" s="238"/>
      <c r="B10" s="149">
        <v>4</v>
      </c>
      <c r="C10" s="223" t="s">
        <v>232</v>
      </c>
      <c r="D10" s="150"/>
      <c r="E10" s="146"/>
      <c r="F10" s="151"/>
      <c r="G10" s="146"/>
      <c r="H10" s="146"/>
      <c r="I10" s="146"/>
    </row>
    <row r="11" spans="1:9" s="1" customFormat="1" ht="48" x14ac:dyDescent="0.55000000000000004">
      <c r="A11" s="238"/>
      <c r="B11" s="149">
        <v>5</v>
      </c>
      <c r="C11" s="223" t="s">
        <v>233</v>
      </c>
      <c r="D11" s="150"/>
      <c r="E11" s="146"/>
      <c r="F11" s="151"/>
      <c r="G11" s="146"/>
      <c r="H11" s="146"/>
      <c r="I11" s="146"/>
    </row>
    <row r="12" spans="1:9" s="1" customFormat="1" ht="48" x14ac:dyDescent="0.55000000000000004">
      <c r="A12" s="238"/>
      <c r="B12" s="149">
        <v>6</v>
      </c>
      <c r="C12" s="223" t="s">
        <v>234</v>
      </c>
      <c r="D12" s="150"/>
      <c r="E12" s="146"/>
      <c r="F12" s="151"/>
      <c r="G12" s="146"/>
      <c r="H12" s="146"/>
      <c r="I12" s="146"/>
    </row>
    <row r="13" spans="1:9" s="1" customFormat="1" ht="48" x14ac:dyDescent="0.55000000000000004">
      <c r="A13" s="282"/>
      <c r="B13" s="292">
        <v>7</v>
      </c>
      <c r="C13" s="223" t="s">
        <v>235</v>
      </c>
      <c r="D13" s="150"/>
      <c r="E13" s="146"/>
      <c r="F13" s="151"/>
      <c r="G13" s="146"/>
      <c r="H13" s="146"/>
      <c r="I13" s="146"/>
    </row>
    <row r="14" spans="1:9" s="1" customFormat="1" ht="96" x14ac:dyDescent="0.55000000000000004">
      <c r="A14" s="491"/>
      <c r="B14" s="290">
        <v>8</v>
      </c>
      <c r="C14" s="228" t="s">
        <v>236</v>
      </c>
      <c r="D14" s="150"/>
      <c r="E14" s="241"/>
      <c r="F14" s="291"/>
      <c r="G14" s="241"/>
      <c r="H14" s="241"/>
      <c r="I14" s="241"/>
    </row>
    <row r="15" spans="1:9" s="1" customFormat="1" ht="24" x14ac:dyDescent="0.55000000000000004">
      <c r="A15" s="491"/>
      <c r="B15" s="149">
        <v>9</v>
      </c>
      <c r="C15" s="135" t="s">
        <v>237</v>
      </c>
      <c r="D15" s="132"/>
      <c r="E15" s="131"/>
      <c r="F15" s="131"/>
      <c r="G15" s="131"/>
      <c r="H15" s="131"/>
      <c r="I15" s="131"/>
    </row>
    <row r="16" spans="1:9" s="1" customFormat="1" ht="48" x14ac:dyDescent="0.2">
      <c r="A16" s="491"/>
      <c r="B16" s="149">
        <v>10</v>
      </c>
      <c r="C16" s="136" t="s">
        <v>238</v>
      </c>
      <c r="D16" s="120"/>
      <c r="E16" s="121"/>
      <c r="F16" s="122"/>
      <c r="G16" s="123"/>
      <c r="H16" s="124"/>
      <c r="I16" s="61"/>
    </row>
    <row r="17" spans="1:9" s="1" customFormat="1" ht="48" x14ac:dyDescent="0.55000000000000004">
      <c r="A17" s="491"/>
      <c r="B17" s="149">
        <v>11</v>
      </c>
      <c r="C17" s="134" t="s">
        <v>239</v>
      </c>
      <c r="D17" s="28"/>
      <c r="E17" s="3"/>
      <c r="F17" s="4"/>
      <c r="G17" s="3"/>
      <c r="H17" s="3"/>
      <c r="I17" s="3"/>
    </row>
    <row r="18" spans="1:9" s="1" customFormat="1" ht="24" x14ac:dyDescent="0.55000000000000004">
      <c r="A18" s="492"/>
      <c r="B18" s="149">
        <v>12</v>
      </c>
      <c r="C18" s="135" t="s">
        <v>240</v>
      </c>
      <c r="D18" s="28"/>
      <c r="E18" s="3"/>
      <c r="F18" s="4"/>
      <c r="G18" s="3"/>
      <c r="H18" s="3"/>
      <c r="I18" s="3"/>
    </row>
    <row r="19" spans="1:9" s="1" customFormat="1" ht="24" x14ac:dyDescent="0.55000000000000004">
      <c r="A19" s="48" t="s">
        <v>36</v>
      </c>
      <c r="B19" s="54"/>
      <c r="C19" s="53"/>
      <c r="D19" s="55"/>
      <c r="E19" s="56"/>
      <c r="F19" s="57"/>
      <c r="G19" s="56"/>
      <c r="H19" s="56"/>
      <c r="I19" s="56"/>
    </row>
    <row r="20" spans="1:9" s="1" customFormat="1" ht="24" x14ac:dyDescent="0.55000000000000004">
      <c r="A20" s="408" t="s">
        <v>273</v>
      </c>
      <c r="B20" s="152"/>
      <c r="C20" s="137"/>
      <c r="D20" s="120"/>
      <c r="E20" s="121"/>
      <c r="F20" s="153">
        <v>200300</v>
      </c>
      <c r="G20" s="121"/>
      <c r="H20" s="121"/>
      <c r="I20" s="121"/>
    </row>
    <row r="21" spans="1:9" s="1" customFormat="1" ht="72" customHeight="1" x14ac:dyDescent="0.55000000000000004">
      <c r="A21" s="409"/>
      <c r="B21" s="152">
        <v>13</v>
      </c>
      <c r="C21" s="137" t="s">
        <v>241</v>
      </c>
      <c r="D21" s="120"/>
      <c r="E21" s="121"/>
      <c r="F21" s="153"/>
      <c r="G21" s="121"/>
      <c r="H21" s="121"/>
      <c r="I21" s="121"/>
    </row>
    <row r="22" spans="1:9" s="1" customFormat="1" ht="24" x14ac:dyDescent="0.55000000000000004">
      <c r="A22" s="410"/>
      <c r="B22" s="152">
        <v>14</v>
      </c>
      <c r="C22" s="137" t="s">
        <v>242</v>
      </c>
      <c r="D22" s="120"/>
      <c r="E22" s="121"/>
      <c r="F22" s="153"/>
      <c r="G22" s="121"/>
      <c r="H22" s="121"/>
      <c r="I22" s="121"/>
    </row>
    <row r="23" spans="1:9" s="1" customFormat="1" ht="24" x14ac:dyDescent="0.55000000000000004">
      <c r="A23" s="48" t="s">
        <v>36</v>
      </c>
      <c r="B23" s="54"/>
      <c r="C23" s="53"/>
      <c r="D23" s="55"/>
      <c r="E23" s="56"/>
      <c r="F23" s="57"/>
      <c r="G23" s="56"/>
      <c r="H23" s="56"/>
      <c r="I23" s="56"/>
    </row>
    <row r="24" spans="1:9" s="1" customFormat="1" ht="24" x14ac:dyDescent="0.55000000000000004">
      <c r="A24" s="255"/>
      <c r="B24" s="267"/>
      <c r="C24" s="268"/>
      <c r="D24" s="269"/>
      <c r="E24" s="270"/>
      <c r="F24" s="271"/>
      <c r="G24" s="270"/>
      <c r="H24" s="270"/>
      <c r="I24" s="270"/>
    </row>
    <row r="25" spans="1:9" s="1" customFormat="1" ht="24" x14ac:dyDescent="0.55000000000000004">
      <c r="A25" s="409" t="s">
        <v>274</v>
      </c>
      <c r="B25" s="277"/>
      <c r="C25" s="254"/>
      <c r="D25" s="278"/>
      <c r="E25" s="279"/>
      <c r="F25" s="280">
        <v>115950</v>
      </c>
      <c r="G25" s="279"/>
      <c r="H25" s="279"/>
      <c r="I25" s="279"/>
    </row>
    <row r="26" spans="1:9" s="1" customFormat="1" ht="96" x14ac:dyDescent="0.55000000000000004">
      <c r="A26" s="409"/>
      <c r="B26" s="152">
        <v>15</v>
      </c>
      <c r="C26" s="137" t="s">
        <v>253</v>
      </c>
      <c r="D26" s="120"/>
      <c r="E26" s="121"/>
      <c r="F26" s="153"/>
      <c r="G26" s="121"/>
      <c r="H26" s="121"/>
      <c r="I26" s="121"/>
    </row>
    <row r="27" spans="1:9" s="1" customFormat="1" ht="72" x14ac:dyDescent="0.55000000000000004">
      <c r="A27" s="234"/>
      <c r="B27" s="152">
        <v>16</v>
      </c>
      <c r="C27" s="137" t="s">
        <v>254</v>
      </c>
      <c r="D27" s="120"/>
      <c r="E27" s="121"/>
      <c r="F27" s="153"/>
      <c r="G27" s="121"/>
      <c r="H27" s="121"/>
      <c r="I27" s="121"/>
    </row>
    <row r="28" spans="1:9" s="1" customFormat="1" ht="72" x14ac:dyDescent="0.55000000000000004">
      <c r="A28" s="234"/>
      <c r="B28" s="152">
        <v>17</v>
      </c>
      <c r="C28" s="137" t="s">
        <v>255</v>
      </c>
      <c r="D28" s="120"/>
      <c r="E28" s="121"/>
      <c r="F28" s="153"/>
      <c r="G28" s="121"/>
      <c r="H28" s="121"/>
      <c r="I28" s="121"/>
    </row>
    <row r="29" spans="1:9" s="1" customFormat="1" ht="120" x14ac:dyDescent="0.55000000000000004">
      <c r="A29" s="235"/>
      <c r="B29" s="152">
        <v>18</v>
      </c>
      <c r="C29" s="137" t="s">
        <v>256</v>
      </c>
      <c r="D29" s="120"/>
      <c r="E29" s="121"/>
      <c r="F29" s="153"/>
      <c r="G29" s="121"/>
      <c r="H29" s="121"/>
      <c r="I29" s="121"/>
    </row>
    <row r="30" spans="1:9" s="1" customFormat="1" ht="25.5" customHeight="1" x14ac:dyDescent="0.55000000000000004">
      <c r="A30" s="233"/>
      <c r="B30" s="152">
        <v>19</v>
      </c>
      <c r="C30" s="137" t="s">
        <v>257</v>
      </c>
      <c r="D30" s="120"/>
      <c r="E30" s="121"/>
      <c r="F30" s="153"/>
      <c r="G30" s="121"/>
      <c r="H30" s="121"/>
      <c r="I30" s="121"/>
    </row>
    <row r="31" spans="1:9" s="1" customFormat="1" ht="24" x14ac:dyDescent="0.55000000000000004">
      <c r="A31" s="48" t="s">
        <v>36</v>
      </c>
      <c r="B31" s="54"/>
      <c r="C31" s="53"/>
      <c r="D31" s="55"/>
      <c r="E31" s="56"/>
      <c r="F31" s="57"/>
      <c r="G31" s="56"/>
      <c r="H31" s="56"/>
      <c r="I31" s="56"/>
    </row>
    <row r="32" spans="1:9" s="1" customFormat="1" ht="24" x14ac:dyDescent="0.55000000000000004">
      <c r="A32" s="261" t="s">
        <v>3</v>
      </c>
      <c r="B32" s="262"/>
      <c r="C32" s="263"/>
      <c r="D32" s="264"/>
      <c r="E32" s="265"/>
      <c r="F32" s="266"/>
      <c r="G32" s="265"/>
      <c r="H32" s="265"/>
      <c r="I32" s="265"/>
    </row>
    <row r="33" spans="1:9" s="1" customFormat="1" ht="24" customHeight="1" x14ac:dyDescent="0.55000000000000004">
      <c r="A33" s="493" t="s">
        <v>275</v>
      </c>
      <c r="B33" s="152"/>
      <c r="C33" s="137"/>
      <c r="D33" s="120"/>
      <c r="E33" s="121"/>
      <c r="F33" s="153">
        <v>252300</v>
      </c>
      <c r="G33" s="121"/>
      <c r="H33" s="121"/>
      <c r="I33" s="121"/>
    </row>
    <row r="34" spans="1:9" s="1" customFormat="1" ht="31.5" customHeight="1" x14ac:dyDescent="0.55000000000000004">
      <c r="A34" s="493"/>
      <c r="B34" s="152">
        <v>20</v>
      </c>
      <c r="C34" s="137" t="s">
        <v>243</v>
      </c>
      <c r="D34" s="120"/>
      <c r="E34" s="121"/>
      <c r="F34" s="153"/>
      <c r="G34" s="121"/>
      <c r="H34" s="121"/>
      <c r="I34" s="121"/>
    </row>
    <row r="35" spans="1:9" s="1" customFormat="1" ht="48" x14ac:dyDescent="0.55000000000000004">
      <c r="A35" s="493"/>
      <c r="B35" s="159">
        <v>21</v>
      </c>
      <c r="C35" s="136" t="s">
        <v>244</v>
      </c>
      <c r="D35" s="159"/>
      <c r="E35" s="159"/>
      <c r="F35" s="159"/>
      <c r="G35" s="159"/>
      <c r="H35" s="159"/>
      <c r="I35" s="159"/>
    </row>
    <row r="36" spans="1:9" s="1" customFormat="1" ht="24" x14ac:dyDescent="0.55000000000000004">
      <c r="A36" s="48" t="s">
        <v>36</v>
      </c>
      <c r="B36" s="54"/>
      <c r="C36" s="53"/>
      <c r="D36" s="55"/>
      <c r="E36" s="56"/>
      <c r="F36" s="57"/>
      <c r="G36" s="56"/>
      <c r="H36" s="56"/>
      <c r="I36" s="56"/>
    </row>
    <row r="37" spans="1:9" s="1" customFormat="1" ht="42" customHeight="1" x14ac:dyDescent="0.55000000000000004">
      <c r="A37" s="225" t="s">
        <v>276</v>
      </c>
      <c r="B37" s="159"/>
      <c r="C37" s="136"/>
      <c r="D37" s="159"/>
      <c r="E37" s="159"/>
      <c r="F37" s="236">
        <v>135428</v>
      </c>
      <c r="G37" s="159"/>
      <c r="H37" s="159"/>
      <c r="I37" s="159"/>
    </row>
    <row r="38" spans="1:9" s="1" customFormat="1" ht="24" x14ac:dyDescent="0.55000000000000004">
      <c r="A38" s="225"/>
      <c r="B38" s="159">
        <v>22</v>
      </c>
      <c r="C38" s="136" t="s">
        <v>245</v>
      </c>
      <c r="D38" s="159"/>
      <c r="E38" s="159"/>
      <c r="F38" s="159"/>
      <c r="G38" s="159"/>
      <c r="H38" s="159"/>
      <c r="I38" s="159"/>
    </row>
    <row r="39" spans="1:9" s="1" customFormat="1" ht="24" x14ac:dyDescent="0.55000000000000004">
      <c r="A39" s="225"/>
      <c r="B39" s="159">
        <v>23</v>
      </c>
      <c r="C39" s="136" t="s">
        <v>246</v>
      </c>
      <c r="D39" s="159"/>
      <c r="E39" s="159"/>
      <c r="F39" s="159"/>
      <c r="G39" s="159"/>
      <c r="H39" s="159"/>
      <c r="I39" s="159"/>
    </row>
    <row r="40" spans="1:9" s="1" customFormat="1" ht="24" x14ac:dyDescent="0.55000000000000004">
      <c r="A40" s="130"/>
      <c r="B40" s="159">
        <v>24</v>
      </c>
      <c r="C40" s="136" t="s">
        <v>247</v>
      </c>
      <c r="D40" s="159"/>
      <c r="E40" s="159"/>
      <c r="F40" s="159"/>
      <c r="G40" s="159"/>
      <c r="H40" s="159"/>
      <c r="I40" s="159"/>
    </row>
    <row r="41" spans="1:9" s="1" customFormat="1" ht="24" x14ac:dyDescent="0.55000000000000004">
      <c r="A41" s="130"/>
      <c r="B41" s="159">
        <v>25</v>
      </c>
      <c r="C41" s="136" t="s">
        <v>248</v>
      </c>
      <c r="D41" s="159"/>
      <c r="E41" s="159"/>
      <c r="F41" s="159"/>
      <c r="G41" s="159"/>
      <c r="H41" s="159"/>
      <c r="I41" s="159"/>
    </row>
    <row r="42" spans="1:9" s="1" customFormat="1" ht="72" x14ac:dyDescent="0.55000000000000004">
      <c r="A42" s="130"/>
      <c r="B42" s="159">
        <v>26</v>
      </c>
      <c r="C42" s="136" t="s">
        <v>249</v>
      </c>
      <c r="D42" s="159"/>
      <c r="E42" s="159"/>
      <c r="F42" s="159"/>
      <c r="G42" s="159"/>
      <c r="H42" s="159"/>
      <c r="I42" s="159"/>
    </row>
    <row r="43" spans="1:9" s="1" customFormat="1" ht="48" x14ac:dyDescent="0.55000000000000004">
      <c r="A43" s="240"/>
      <c r="B43" s="159">
        <v>27</v>
      </c>
      <c r="C43" s="136" t="s">
        <v>250</v>
      </c>
      <c r="D43" s="159"/>
      <c r="E43" s="159"/>
      <c r="F43" s="159"/>
      <c r="G43" s="159"/>
      <c r="H43" s="159"/>
      <c r="I43" s="159"/>
    </row>
    <row r="44" spans="1:9" s="1" customFormat="1" ht="52.5" customHeight="1" x14ac:dyDescent="0.55000000000000004">
      <c r="A44" s="130"/>
      <c r="B44" s="281">
        <v>28</v>
      </c>
      <c r="C44" s="239" t="s">
        <v>251</v>
      </c>
      <c r="D44" s="281"/>
      <c r="E44" s="281"/>
      <c r="F44" s="281"/>
      <c r="G44" s="281"/>
      <c r="H44" s="281"/>
      <c r="I44" s="281"/>
    </row>
    <row r="45" spans="1:9" s="1" customFormat="1" ht="48" x14ac:dyDescent="0.55000000000000004">
      <c r="A45" s="130"/>
      <c r="B45" s="159">
        <v>29</v>
      </c>
      <c r="C45" s="136" t="s">
        <v>252</v>
      </c>
      <c r="D45" s="159"/>
      <c r="E45" s="159"/>
      <c r="F45" s="159"/>
      <c r="G45" s="159"/>
      <c r="H45" s="159"/>
      <c r="I45" s="159"/>
    </row>
    <row r="46" spans="1:9" s="1" customFormat="1" ht="24" x14ac:dyDescent="0.55000000000000004">
      <c r="A46" s="48" t="s">
        <v>36</v>
      </c>
      <c r="B46" s="54"/>
      <c r="C46" s="53"/>
      <c r="D46" s="55"/>
      <c r="E46" s="56"/>
      <c r="F46" s="57"/>
      <c r="G46" s="56"/>
      <c r="H46" s="56"/>
      <c r="I46" s="56"/>
    </row>
    <row r="47" spans="1:9" s="1" customFormat="1" ht="24" x14ac:dyDescent="0.55000000000000004">
      <c r="A47" s="402" t="s">
        <v>277</v>
      </c>
      <c r="B47" s="237"/>
      <c r="C47" s="137"/>
      <c r="D47" s="120"/>
      <c r="E47" s="121"/>
      <c r="F47" s="153">
        <v>57200</v>
      </c>
      <c r="G47" s="121"/>
      <c r="H47" s="121"/>
      <c r="I47" s="121"/>
    </row>
    <row r="48" spans="1:9" s="1" customFormat="1" ht="72" x14ac:dyDescent="0.55000000000000004">
      <c r="A48" s="403"/>
      <c r="B48" s="159">
        <v>30</v>
      </c>
      <c r="C48" s="136" t="s">
        <v>258</v>
      </c>
      <c r="D48" s="159"/>
      <c r="E48" s="159"/>
      <c r="F48" s="159"/>
      <c r="G48" s="159"/>
      <c r="H48" s="159"/>
      <c r="I48" s="159"/>
    </row>
    <row r="49" spans="1:9" s="1" customFormat="1" ht="96" x14ac:dyDescent="0.55000000000000004">
      <c r="A49" s="403"/>
      <c r="B49" s="159">
        <v>31</v>
      </c>
      <c r="C49" s="158" t="s">
        <v>259</v>
      </c>
      <c r="D49" s="159"/>
      <c r="E49" s="159"/>
      <c r="F49" s="159"/>
      <c r="G49" s="159"/>
      <c r="H49" s="159"/>
      <c r="I49" s="159"/>
    </row>
    <row r="50" spans="1:9" s="1" customFormat="1" ht="72" x14ac:dyDescent="0.55000000000000004">
      <c r="A50" s="404"/>
      <c r="B50" s="159">
        <v>32</v>
      </c>
      <c r="C50" s="158" t="s">
        <v>260</v>
      </c>
      <c r="D50" s="159"/>
      <c r="E50" s="159"/>
      <c r="F50" s="159"/>
      <c r="G50" s="159"/>
      <c r="H50" s="159"/>
      <c r="I50" s="159"/>
    </row>
    <row r="51" spans="1:9" s="1" customFormat="1" ht="24" x14ac:dyDescent="0.55000000000000004">
      <c r="A51" s="48" t="s">
        <v>36</v>
      </c>
      <c r="B51" s="54"/>
      <c r="C51" s="53"/>
      <c r="D51" s="55"/>
      <c r="E51" s="56"/>
      <c r="F51" s="57"/>
      <c r="G51" s="56"/>
      <c r="H51" s="56"/>
      <c r="I51" s="56"/>
    </row>
    <row r="52" spans="1:9" s="293" customFormat="1" ht="24" x14ac:dyDescent="0.55000000000000004">
      <c r="A52" s="255"/>
      <c r="B52" s="267"/>
      <c r="C52" s="268"/>
      <c r="D52" s="269"/>
      <c r="E52" s="270"/>
      <c r="F52" s="271"/>
      <c r="G52" s="270"/>
      <c r="H52" s="270"/>
      <c r="I52" s="270"/>
    </row>
    <row r="53" spans="1:9" s="1" customFormat="1" ht="24" x14ac:dyDescent="0.55000000000000004">
      <c r="A53" s="402" t="s">
        <v>278</v>
      </c>
      <c r="B53" s="159"/>
      <c r="C53" s="158"/>
      <c r="D53" s="159"/>
      <c r="E53" s="159"/>
      <c r="F53" s="236">
        <v>222980</v>
      </c>
      <c r="G53" s="159"/>
      <c r="H53" s="159"/>
      <c r="I53" s="159"/>
    </row>
    <row r="54" spans="1:9" s="1" customFormat="1" ht="72" x14ac:dyDescent="0.55000000000000004">
      <c r="A54" s="403"/>
      <c r="B54" s="159">
        <v>33</v>
      </c>
      <c r="C54" s="158" t="s">
        <v>261</v>
      </c>
      <c r="D54" s="159"/>
      <c r="E54" s="159"/>
      <c r="F54" s="159"/>
      <c r="G54" s="159"/>
      <c r="H54" s="159"/>
      <c r="I54" s="159"/>
    </row>
    <row r="55" spans="1:9" s="1" customFormat="1" ht="24" x14ac:dyDescent="0.55000000000000004">
      <c r="A55" s="403"/>
      <c r="B55" s="159">
        <v>34</v>
      </c>
      <c r="C55" s="158" t="s">
        <v>262</v>
      </c>
      <c r="D55" s="159"/>
      <c r="E55" s="159"/>
      <c r="F55" s="159"/>
      <c r="G55" s="159"/>
      <c r="H55" s="159"/>
      <c r="I55" s="159"/>
    </row>
    <row r="56" spans="1:9" s="1" customFormat="1" ht="72" x14ac:dyDescent="0.55000000000000004">
      <c r="A56" s="403"/>
      <c r="B56" s="159">
        <v>35</v>
      </c>
      <c r="C56" s="158" t="s">
        <v>263</v>
      </c>
      <c r="D56" s="159"/>
      <c r="E56" s="159"/>
      <c r="F56" s="159"/>
      <c r="G56" s="159"/>
      <c r="H56" s="159"/>
      <c r="I56" s="159"/>
    </row>
    <row r="57" spans="1:9" s="1" customFormat="1" ht="72" x14ac:dyDescent="0.55000000000000004">
      <c r="A57" s="403"/>
      <c r="B57" s="159">
        <v>36</v>
      </c>
      <c r="C57" s="158" t="s">
        <v>264</v>
      </c>
      <c r="D57" s="159"/>
      <c r="E57" s="159"/>
      <c r="F57" s="159"/>
      <c r="G57" s="159"/>
      <c r="H57" s="159"/>
      <c r="I57" s="159"/>
    </row>
    <row r="58" spans="1:9" s="1" customFormat="1" ht="48" x14ac:dyDescent="0.55000000000000004">
      <c r="A58" s="403"/>
      <c r="B58" s="159">
        <v>37</v>
      </c>
      <c r="C58" s="158" t="s">
        <v>265</v>
      </c>
      <c r="D58" s="159"/>
      <c r="E58" s="159"/>
      <c r="F58" s="159"/>
      <c r="G58" s="159"/>
      <c r="H58" s="159"/>
      <c r="I58" s="159"/>
    </row>
    <row r="59" spans="1:9" s="1" customFormat="1" ht="72" x14ac:dyDescent="0.55000000000000004">
      <c r="A59" s="403"/>
      <c r="B59" s="159">
        <v>38</v>
      </c>
      <c r="C59" s="158" t="s">
        <v>266</v>
      </c>
      <c r="D59" s="159"/>
      <c r="E59" s="159"/>
      <c r="F59" s="159"/>
      <c r="G59" s="159"/>
      <c r="H59" s="159"/>
      <c r="I59" s="159"/>
    </row>
    <row r="60" spans="1:9" s="1" customFormat="1" ht="48" x14ac:dyDescent="0.55000000000000004">
      <c r="A60" s="240"/>
      <c r="B60" s="159">
        <v>39</v>
      </c>
      <c r="C60" s="158" t="s">
        <v>267</v>
      </c>
      <c r="D60" s="159"/>
      <c r="E60" s="159"/>
      <c r="F60" s="159"/>
      <c r="G60" s="159"/>
      <c r="H60" s="159"/>
      <c r="I60" s="159"/>
    </row>
    <row r="61" spans="1:9" s="1" customFormat="1" ht="48" x14ac:dyDescent="0.55000000000000004">
      <c r="A61" s="130"/>
      <c r="B61" s="281">
        <v>40</v>
      </c>
      <c r="C61" s="282" t="s">
        <v>268</v>
      </c>
      <c r="D61" s="281"/>
      <c r="E61" s="281"/>
      <c r="F61" s="281"/>
      <c r="G61" s="281"/>
      <c r="H61" s="281"/>
      <c r="I61" s="281"/>
    </row>
    <row r="62" spans="1:9" s="1" customFormat="1" ht="24" x14ac:dyDescent="0.55000000000000004">
      <c r="A62" s="130"/>
      <c r="B62" s="159">
        <v>41</v>
      </c>
      <c r="C62" s="158" t="s">
        <v>269</v>
      </c>
      <c r="D62" s="159"/>
      <c r="E62" s="159"/>
      <c r="F62" s="159"/>
      <c r="G62" s="159"/>
      <c r="H62" s="159"/>
      <c r="I62" s="159"/>
    </row>
    <row r="63" spans="1:9" s="1" customFormat="1" ht="48" x14ac:dyDescent="0.55000000000000004">
      <c r="A63" s="130"/>
      <c r="B63" s="159">
        <v>42</v>
      </c>
      <c r="C63" s="158" t="s">
        <v>270</v>
      </c>
      <c r="D63" s="159"/>
      <c r="E63" s="159"/>
      <c r="F63" s="159"/>
      <c r="G63" s="159"/>
      <c r="H63" s="159"/>
      <c r="I63" s="159"/>
    </row>
    <row r="64" spans="1:9" s="1" customFormat="1" ht="24" x14ac:dyDescent="0.55000000000000004">
      <c r="A64" s="130"/>
      <c r="B64" s="159">
        <v>43</v>
      </c>
      <c r="C64" s="158" t="s">
        <v>271</v>
      </c>
      <c r="D64" s="159"/>
      <c r="E64" s="159"/>
      <c r="F64" s="159"/>
      <c r="G64" s="159"/>
      <c r="H64" s="159"/>
      <c r="I64" s="159"/>
    </row>
    <row r="65" spans="1:10" s="1" customFormat="1" ht="24.75" thickBot="1" x14ac:dyDescent="0.6">
      <c r="A65" s="48" t="s">
        <v>36</v>
      </c>
      <c r="B65" s="54"/>
      <c r="C65" s="53"/>
      <c r="D65" s="55"/>
      <c r="E65" s="56"/>
      <c r="F65" s="57"/>
      <c r="G65" s="56"/>
      <c r="H65" s="56"/>
      <c r="I65" s="56"/>
    </row>
    <row r="66" spans="1:10" s="1" customFormat="1" ht="24.75" thickBot="1" x14ac:dyDescent="0.25">
      <c r="A66" s="73" t="s">
        <v>279</v>
      </c>
      <c r="B66" s="39"/>
      <c r="C66" s="6"/>
      <c r="D66" s="12"/>
      <c r="E66" s="12"/>
      <c r="F66" s="12"/>
      <c r="G66" s="5"/>
      <c r="H66" s="13"/>
      <c r="I66" s="13"/>
      <c r="J66" s="2"/>
    </row>
    <row r="67" spans="1:10" x14ac:dyDescent="0.2">
      <c r="C67" s="106" t="s">
        <v>53</v>
      </c>
      <c r="D67" s="106"/>
      <c r="E67" s="106"/>
      <c r="F67" s="107">
        <f>F53+F47+F37+F33+F25+F20+F6</f>
        <v>5981958</v>
      </c>
    </row>
  </sheetData>
  <mergeCells count="16">
    <mergeCell ref="A7:A9"/>
    <mergeCell ref="A53:A59"/>
    <mergeCell ref="A47:A50"/>
    <mergeCell ref="A25:A26"/>
    <mergeCell ref="A14:A18"/>
    <mergeCell ref="A33:A35"/>
    <mergeCell ref="A20:A22"/>
    <mergeCell ref="A1:I1"/>
    <mergeCell ref="A2:B4"/>
    <mergeCell ref="C2:C4"/>
    <mergeCell ref="D2:D4"/>
    <mergeCell ref="E2:E4"/>
    <mergeCell ref="F2:F4"/>
    <mergeCell ref="G2:G4"/>
    <mergeCell ref="H2:H4"/>
    <mergeCell ref="I2:I4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16" zoomScale="91" zoomScaleNormal="100" zoomScaleSheetLayoutView="91" workbookViewId="0">
      <selection activeCell="F12" sqref="F12"/>
    </sheetView>
  </sheetViews>
  <sheetFormatPr defaultColWidth="9" defaultRowHeight="24" x14ac:dyDescent="0.55000000000000004"/>
  <cols>
    <col min="1" max="1" width="34" style="181" customWidth="1"/>
    <col min="2" max="2" width="4.5" style="221" customWidth="1"/>
    <col min="3" max="3" width="47.125" style="181" customWidth="1"/>
    <col min="4" max="4" width="15.375" style="181" bestFit="1" customWidth="1"/>
    <col min="5" max="5" width="10.375" style="181" customWidth="1"/>
    <col min="6" max="6" width="11.625" style="181" bestFit="1" customWidth="1"/>
    <col min="7" max="7" width="11.375" style="181" bestFit="1" customWidth="1"/>
    <col min="8" max="8" width="12.125" style="181" bestFit="1" customWidth="1"/>
    <col min="9" max="9" width="7.625" style="181" bestFit="1" customWidth="1"/>
    <col min="10" max="16384" width="9" style="181"/>
  </cols>
  <sheetData>
    <row r="1" spans="1:9" x14ac:dyDescent="0.55000000000000004">
      <c r="A1" s="427" t="s">
        <v>356</v>
      </c>
      <c r="B1" s="427"/>
      <c r="C1" s="427"/>
      <c r="D1" s="427"/>
      <c r="E1" s="427"/>
      <c r="F1" s="427"/>
      <c r="G1" s="427"/>
      <c r="H1" s="427"/>
      <c r="I1" s="427"/>
    </row>
    <row r="2" spans="1:9" s="354" customFormat="1" ht="48" customHeight="1" x14ac:dyDescent="0.5">
      <c r="A2" s="412" t="s">
        <v>0</v>
      </c>
      <c r="B2" s="413"/>
      <c r="C2" s="339" t="s">
        <v>1</v>
      </c>
      <c r="D2" s="329" t="s">
        <v>318</v>
      </c>
      <c r="E2" s="327" t="s">
        <v>35</v>
      </c>
      <c r="F2" s="328" t="s">
        <v>32</v>
      </c>
      <c r="G2" s="327" t="s">
        <v>34</v>
      </c>
      <c r="H2" s="327" t="s">
        <v>33</v>
      </c>
      <c r="I2" s="327" t="s">
        <v>2</v>
      </c>
    </row>
    <row r="3" spans="1:9" s="183" customFormat="1" x14ac:dyDescent="0.55000000000000004">
      <c r="A3" s="326" t="s">
        <v>350</v>
      </c>
      <c r="B3" s="38">
        <v>1</v>
      </c>
      <c r="C3" s="326" t="s">
        <v>350</v>
      </c>
      <c r="D3" s="325" t="s">
        <v>338</v>
      </c>
      <c r="E3" s="375" t="s">
        <v>338</v>
      </c>
      <c r="F3" s="170">
        <v>60500</v>
      </c>
      <c r="G3" s="170">
        <v>19700</v>
      </c>
      <c r="H3" s="397">
        <f>G3*100/F3</f>
        <v>32.561983471074377</v>
      </c>
      <c r="I3" s="324"/>
    </row>
    <row r="4" spans="1:9" s="183" customFormat="1" x14ac:dyDescent="0.55000000000000004">
      <c r="A4" s="402" t="s">
        <v>101</v>
      </c>
      <c r="B4" s="336"/>
      <c r="C4" s="330"/>
      <c r="D4" s="387"/>
      <c r="E4" s="385"/>
      <c r="F4" s="170">
        <f>SUM(F5:F8)</f>
        <v>43400</v>
      </c>
      <c r="G4" s="170">
        <f>SUM(G5:G8)</f>
        <v>40280</v>
      </c>
      <c r="H4" s="397">
        <f>G4*100/F4</f>
        <v>92.811059907834107</v>
      </c>
      <c r="I4" s="324"/>
    </row>
    <row r="5" spans="1:9" s="183" customFormat="1" x14ac:dyDescent="0.55000000000000004">
      <c r="A5" s="403"/>
      <c r="B5" s="138">
        <v>2</v>
      </c>
      <c r="C5" s="210" t="s">
        <v>94</v>
      </c>
      <c r="D5" s="321"/>
      <c r="E5" s="330"/>
      <c r="F5" s="376">
        <v>43400</v>
      </c>
      <c r="G5" s="398">
        <f>SUM(G6:G7)</f>
        <v>20140</v>
      </c>
      <c r="H5" s="377"/>
      <c r="I5" s="146"/>
    </row>
    <row r="6" spans="1:9" s="183" customFormat="1" x14ac:dyDescent="0.55000000000000004">
      <c r="A6" s="403"/>
      <c r="B6" s="139">
        <v>3</v>
      </c>
      <c r="C6" s="331" t="s">
        <v>95</v>
      </c>
      <c r="D6" s="120"/>
      <c r="E6" s="324"/>
      <c r="F6" s="324"/>
      <c r="G6" s="398">
        <f>10400+6500+1000</f>
        <v>17900</v>
      </c>
      <c r="H6" s="324"/>
      <c r="I6" s="324"/>
    </row>
    <row r="7" spans="1:9" s="183" customFormat="1" x14ac:dyDescent="0.55000000000000004">
      <c r="A7" s="403"/>
      <c r="B7" s="138">
        <v>4</v>
      </c>
      <c r="C7" s="332" t="s">
        <v>96</v>
      </c>
      <c r="D7" s="28"/>
      <c r="E7" s="120"/>
      <c r="F7" s="337"/>
      <c r="G7" s="398">
        <v>2240</v>
      </c>
      <c r="H7" s="124"/>
      <c r="I7" s="28"/>
    </row>
    <row r="8" spans="1:9" s="183" customFormat="1" x14ac:dyDescent="0.55000000000000004">
      <c r="A8" s="355"/>
      <c r="B8" s="139">
        <v>5</v>
      </c>
      <c r="C8" s="210" t="s">
        <v>97</v>
      </c>
      <c r="D8" s="28"/>
      <c r="E8" s="28"/>
      <c r="F8" s="164"/>
      <c r="G8" s="28"/>
      <c r="H8" s="28"/>
      <c r="I8" s="28"/>
    </row>
    <row r="9" spans="1:9" s="183" customFormat="1" x14ac:dyDescent="0.55000000000000004">
      <c r="A9" s="356" t="s">
        <v>36</v>
      </c>
      <c r="B9" s="357"/>
      <c r="C9" s="333"/>
      <c r="D9" s="55"/>
      <c r="E9" s="55"/>
      <c r="F9" s="168"/>
      <c r="G9" s="55"/>
      <c r="H9" s="55"/>
      <c r="I9" s="55"/>
    </row>
    <row r="10" spans="1:9" s="183" customFormat="1" x14ac:dyDescent="0.55000000000000004">
      <c r="A10" s="358" t="s">
        <v>3</v>
      </c>
      <c r="B10" s="359"/>
      <c r="C10" s="333"/>
      <c r="D10" s="55"/>
      <c r="E10" s="55"/>
      <c r="F10" s="168"/>
      <c r="G10" s="55"/>
      <c r="H10" s="55"/>
      <c r="I10" s="55"/>
    </row>
    <row r="11" spans="1:9" s="183" customFormat="1" x14ac:dyDescent="0.55000000000000004">
      <c r="A11" s="402" t="s">
        <v>102</v>
      </c>
      <c r="B11" s="360"/>
      <c r="C11" s="334"/>
      <c r="D11" s="120"/>
      <c r="E11" s="28"/>
      <c r="F11" s="164">
        <f>F12+F13+F14+F15+F19+F20+F25+F26+F27+F28</f>
        <v>1224890</v>
      </c>
      <c r="G11" s="164">
        <f>G12+G13+G14+G15+G19+G20+G25+G26+G27+G28</f>
        <v>360480</v>
      </c>
      <c r="H11" s="378">
        <f>G11*100/F11</f>
        <v>29.429581431802038</v>
      </c>
      <c r="I11" s="28"/>
    </row>
    <row r="12" spans="1:9" s="183" customFormat="1" ht="48" x14ac:dyDescent="0.55000000000000004">
      <c r="A12" s="403"/>
      <c r="B12" s="361">
        <v>6</v>
      </c>
      <c r="C12" s="340" t="s">
        <v>323</v>
      </c>
      <c r="D12" s="362" t="s">
        <v>338</v>
      </c>
      <c r="E12" s="379" t="s">
        <v>348</v>
      </c>
      <c r="F12" s="380">
        <v>94400</v>
      </c>
      <c r="G12" s="380">
        <v>60550</v>
      </c>
      <c r="H12" s="381">
        <f>G12*100/F12</f>
        <v>64.141949152542367</v>
      </c>
      <c r="I12" s="120"/>
    </row>
    <row r="13" spans="1:9" s="183" customFormat="1" x14ac:dyDescent="0.55000000000000004">
      <c r="A13" s="403"/>
      <c r="B13" s="361">
        <v>7</v>
      </c>
      <c r="C13" s="363" t="s">
        <v>340</v>
      </c>
      <c r="D13" s="362" t="s">
        <v>338</v>
      </c>
      <c r="E13" s="379" t="s">
        <v>348</v>
      </c>
      <c r="F13" s="382">
        <v>11550</v>
      </c>
      <c r="G13" s="380">
        <v>2500</v>
      </c>
      <c r="H13" s="381">
        <f>G13*100/F13</f>
        <v>21.645021645021647</v>
      </c>
      <c r="I13" s="30"/>
    </row>
    <row r="14" spans="1:9" s="183" customFormat="1" ht="65.25" x14ac:dyDescent="0.55000000000000004">
      <c r="A14" s="403"/>
      <c r="B14" s="361">
        <v>8</v>
      </c>
      <c r="C14" s="364" t="s">
        <v>339</v>
      </c>
      <c r="D14" s="365" t="s">
        <v>338</v>
      </c>
      <c r="E14" s="379" t="s">
        <v>349</v>
      </c>
      <c r="F14" s="382">
        <v>99600</v>
      </c>
      <c r="G14" s="380">
        <v>34150</v>
      </c>
      <c r="H14" s="381">
        <f>G14*100/F14</f>
        <v>34.287148594377513</v>
      </c>
      <c r="I14" s="30"/>
    </row>
    <row r="15" spans="1:9" s="183" customFormat="1" x14ac:dyDescent="0.55000000000000004">
      <c r="A15" s="252"/>
      <c r="B15" s="361">
        <v>9</v>
      </c>
      <c r="C15" s="388" t="s">
        <v>322</v>
      </c>
      <c r="D15" s="388"/>
      <c r="E15" s="388"/>
      <c r="F15" s="389">
        <f>F16+F17+F18</f>
        <v>35600</v>
      </c>
      <c r="G15" s="388">
        <f>SUM(G16:G18)</f>
        <v>500</v>
      </c>
      <c r="H15" s="30"/>
      <c r="I15" s="30"/>
    </row>
    <row r="16" spans="1:9" s="183" customFormat="1" x14ac:dyDescent="0.55000000000000004">
      <c r="A16" s="252"/>
      <c r="B16" s="341"/>
      <c r="C16" s="388" t="s">
        <v>341</v>
      </c>
      <c r="D16" s="390" t="s">
        <v>337</v>
      </c>
      <c r="E16" s="388"/>
      <c r="F16" s="391">
        <v>500</v>
      </c>
      <c r="G16" s="388">
        <v>500</v>
      </c>
      <c r="H16" s="30"/>
      <c r="I16" s="30"/>
    </row>
    <row r="17" spans="1:9" s="183" customFormat="1" x14ac:dyDescent="0.55000000000000004">
      <c r="A17" s="252"/>
      <c r="B17" s="366"/>
      <c r="C17" s="388" t="s">
        <v>342</v>
      </c>
      <c r="D17" s="390">
        <v>21610</v>
      </c>
      <c r="E17" s="388"/>
      <c r="F17" s="391">
        <v>2600</v>
      </c>
      <c r="G17" s="388"/>
      <c r="H17" s="30"/>
      <c r="I17" s="30"/>
    </row>
    <row r="18" spans="1:9" s="183" customFormat="1" x14ac:dyDescent="0.55000000000000004">
      <c r="A18" s="252"/>
      <c r="B18" s="341"/>
      <c r="C18" s="388" t="s">
        <v>343</v>
      </c>
      <c r="D18" s="390">
        <v>21610</v>
      </c>
      <c r="E18" s="388"/>
      <c r="F18" s="391">
        <v>32500</v>
      </c>
      <c r="G18" s="388"/>
      <c r="H18" s="30"/>
      <c r="I18" s="30"/>
    </row>
    <row r="19" spans="1:9" s="183" customFormat="1" ht="72" x14ac:dyDescent="0.55000000000000004">
      <c r="A19" s="252"/>
      <c r="B19" s="367">
        <v>10</v>
      </c>
      <c r="C19" s="323" t="s">
        <v>98</v>
      </c>
      <c r="D19" s="365" t="s">
        <v>336</v>
      </c>
      <c r="E19" s="341"/>
      <c r="F19" s="345">
        <v>190880</v>
      </c>
      <c r="G19" s="345">
        <f>31200+30000+8640</f>
        <v>69840</v>
      </c>
      <c r="H19" s="381">
        <f>G19*100/F19</f>
        <v>36.588432523051132</v>
      </c>
      <c r="I19" s="30"/>
    </row>
    <row r="20" spans="1:9" s="183" customFormat="1" x14ac:dyDescent="0.55000000000000004">
      <c r="A20" s="252"/>
      <c r="B20" s="425">
        <v>11</v>
      </c>
      <c r="C20" s="368" t="s">
        <v>335</v>
      </c>
      <c r="D20" s="368"/>
      <c r="E20" s="344"/>
      <c r="F20" s="342">
        <v>67460</v>
      </c>
      <c r="G20" s="396">
        <f>SUM(G21:G24)</f>
        <v>20760</v>
      </c>
      <c r="H20" s="381">
        <f>G20*100/F20</f>
        <v>30.773791876667655</v>
      </c>
      <c r="I20" s="30"/>
    </row>
    <row r="21" spans="1:9" s="183" customFormat="1" ht="24" customHeight="1" x14ac:dyDescent="0.55000000000000004">
      <c r="A21" s="252"/>
      <c r="B21" s="426"/>
      <c r="C21" s="392" t="s">
        <v>335</v>
      </c>
      <c r="D21" s="393"/>
      <c r="E21" s="388"/>
      <c r="F21" s="389">
        <f>F22+F23+F24</f>
        <v>28660</v>
      </c>
      <c r="G21" s="394"/>
      <c r="H21" s="30"/>
      <c r="I21" s="30"/>
    </row>
    <row r="22" spans="1:9" s="183" customFormat="1" x14ac:dyDescent="0.55000000000000004">
      <c r="A22" s="252"/>
      <c r="B22" s="426"/>
      <c r="C22" s="392" t="s">
        <v>351</v>
      </c>
      <c r="D22" s="393">
        <v>21520</v>
      </c>
      <c r="E22" s="388"/>
      <c r="F22" s="389">
        <v>20760</v>
      </c>
      <c r="G22" s="394">
        <v>20760</v>
      </c>
      <c r="H22" s="30"/>
      <c r="I22" s="30"/>
    </row>
    <row r="23" spans="1:9" s="183" customFormat="1" x14ac:dyDescent="0.55000000000000004">
      <c r="A23" s="252"/>
      <c r="B23" s="386"/>
      <c r="C23" s="388" t="s">
        <v>352</v>
      </c>
      <c r="D23" s="395" t="s">
        <v>353</v>
      </c>
      <c r="E23" s="388"/>
      <c r="F23" s="389">
        <v>2900</v>
      </c>
      <c r="G23" s="388"/>
      <c r="H23" s="388"/>
      <c r="I23" s="388"/>
    </row>
    <row r="24" spans="1:9" s="183" customFormat="1" x14ac:dyDescent="0.55000000000000004">
      <c r="A24" s="252"/>
      <c r="B24" s="386"/>
      <c r="C24" s="392" t="s">
        <v>354</v>
      </c>
      <c r="D24" s="395" t="s">
        <v>355</v>
      </c>
      <c r="E24" s="388"/>
      <c r="F24" s="389">
        <v>5000</v>
      </c>
      <c r="G24" s="388"/>
      <c r="H24" s="388"/>
      <c r="I24" s="388"/>
    </row>
    <row r="25" spans="1:9" s="183" customFormat="1" ht="72" x14ac:dyDescent="0.55000000000000004">
      <c r="A25" s="252"/>
      <c r="B25" s="367">
        <v>12</v>
      </c>
      <c r="C25" s="323" t="s">
        <v>99</v>
      </c>
      <c r="D25" s="369" t="s">
        <v>334</v>
      </c>
      <c r="E25" s="341"/>
      <c r="F25" s="380">
        <v>155180</v>
      </c>
      <c r="G25" s="380">
        <v>155180</v>
      </c>
      <c r="H25" s="381">
        <f>G25*100/F25</f>
        <v>100</v>
      </c>
      <c r="I25" s="30"/>
    </row>
    <row r="26" spans="1:9" s="183" customFormat="1" ht="48" x14ac:dyDescent="0.55000000000000004">
      <c r="A26" s="252"/>
      <c r="B26" s="367">
        <v>13</v>
      </c>
      <c r="C26" s="323" t="s">
        <v>100</v>
      </c>
      <c r="D26" s="370" t="s">
        <v>333</v>
      </c>
      <c r="E26" s="344"/>
      <c r="F26" s="346">
        <v>109580</v>
      </c>
      <c r="G26" s="30"/>
      <c r="H26" s="30"/>
      <c r="I26" s="30"/>
    </row>
    <row r="27" spans="1:9" s="183" customFormat="1" ht="48" x14ac:dyDescent="0.55000000000000004">
      <c r="A27" s="252"/>
      <c r="B27" s="367">
        <v>14</v>
      </c>
      <c r="C27" s="323" t="s">
        <v>332</v>
      </c>
      <c r="D27" s="367" t="s">
        <v>331</v>
      </c>
      <c r="E27" s="344"/>
      <c r="F27" s="347">
        <v>3500</v>
      </c>
      <c r="G27" s="30"/>
      <c r="H27" s="30"/>
      <c r="I27" s="30"/>
    </row>
    <row r="28" spans="1:9" s="183" customFormat="1" ht="48" x14ac:dyDescent="0.55000000000000004">
      <c r="A28" s="252"/>
      <c r="B28" s="367">
        <v>15</v>
      </c>
      <c r="C28" s="341" t="s">
        <v>330</v>
      </c>
      <c r="D28" s="341"/>
      <c r="E28" s="344"/>
      <c r="F28" s="348">
        <v>457140</v>
      </c>
      <c r="G28" s="348">
        <f>SUM(G29:G34)</f>
        <v>17000</v>
      </c>
      <c r="H28" s="381">
        <f>G28*100/F28</f>
        <v>3.7187732423327646</v>
      </c>
      <c r="I28" s="30"/>
    </row>
    <row r="29" spans="1:9" s="183" customFormat="1" ht="48" x14ac:dyDescent="0.55000000000000004">
      <c r="A29" s="252"/>
      <c r="B29" s="371"/>
      <c r="C29" s="368" t="s">
        <v>329</v>
      </c>
      <c r="D29" s="366" t="s">
        <v>328</v>
      </c>
      <c r="E29" s="341"/>
      <c r="F29" s="343">
        <v>4000</v>
      </c>
      <c r="G29" s="30">
        <f>3000</f>
        <v>3000</v>
      </c>
      <c r="H29" s="30"/>
      <c r="I29" s="30"/>
    </row>
    <row r="30" spans="1:9" s="183" customFormat="1" x14ac:dyDescent="0.55000000000000004">
      <c r="A30" s="252"/>
      <c r="B30" s="371"/>
      <c r="C30" s="368" t="s">
        <v>319</v>
      </c>
      <c r="D30" s="372" t="s">
        <v>327</v>
      </c>
      <c r="E30" s="341"/>
      <c r="F30" s="343">
        <f>70*200</f>
        <v>14000</v>
      </c>
      <c r="G30" s="343">
        <f>14000</f>
        <v>14000</v>
      </c>
      <c r="H30" s="381">
        <f>G30*100/F30</f>
        <v>100</v>
      </c>
      <c r="I30" s="30"/>
    </row>
    <row r="31" spans="1:9" s="183" customFormat="1" ht="48" x14ac:dyDescent="0.55000000000000004">
      <c r="A31" s="252"/>
      <c r="B31" s="371"/>
      <c r="C31" s="323" t="s">
        <v>347</v>
      </c>
      <c r="D31" s="373" t="s">
        <v>320</v>
      </c>
      <c r="E31" s="210"/>
      <c r="F31" s="349"/>
      <c r="G31" s="30"/>
      <c r="H31" s="30"/>
      <c r="I31" s="30"/>
    </row>
    <row r="32" spans="1:9" s="183" customFormat="1" ht="48" x14ac:dyDescent="0.55000000000000004">
      <c r="A32" s="252"/>
      <c r="B32" s="371"/>
      <c r="C32" s="323" t="s">
        <v>346</v>
      </c>
      <c r="D32" s="367" t="s">
        <v>326</v>
      </c>
      <c r="E32" s="344" t="s">
        <v>321</v>
      </c>
      <c r="F32" s="349">
        <v>4000</v>
      </c>
      <c r="G32" s="30"/>
      <c r="H32" s="30"/>
      <c r="I32" s="30"/>
    </row>
    <row r="33" spans="1:9" s="183" customFormat="1" ht="24" customHeight="1" x14ac:dyDescent="0.55000000000000004">
      <c r="A33" s="252"/>
      <c r="B33" s="371"/>
      <c r="C33" s="323" t="s">
        <v>344</v>
      </c>
      <c r="D33" s="373" t="s">
        <v>325</v>
      </c>
      <c r="E33" s="344"/>
      <c r="F33" s="350">
        <v>74640</v>
      </c>
      <c r="G33" s="351"/>
      <c r="H33" s="30"/>
      <c r="I33" s="30"/>
    </row>
    <row r="34" spans="1:9" s="183" customFormat="1" x14ac:dyDescent="0.55000000000000004">
      <c r="A34" s="252"/>
      <c r="B34" s="371"/>
      <c r="C34" s="344" t="s">
        <v>345</v>
      </c>
      <c r="D34" s="366" t="s">
        <v>324</v>
      </c>
      <c r="E34" s="344"/>
      <c r="F34" s="343">
        <v>360500</v>
      </c>
      <c r="G34" s="30"/>
      <c r="H34" s="30"/>
      <c r="I34" s="30"/>
    </row>
    <row r="35" spans="1:9" s="183" customFormat="1" x14ac:dyDescent="0.55000000000000004">
      <c r="A35" s="252"/>
      <c r="B35" s="371"/>
      <c r="C35" s="341"/>
      <c r="D35" s="366"/>
      <c r="E35" s="210"/>
      <c r="F35" s="343"/>
      <c r="G35" s="30"/>
      <c r="H35" s="30"/>
      <c r="I35" s="30"/>
    </row>
    <row r="36" spans="1:9" s="183" customFormat="1" x14ac:dyDescent="0.55000000000000004">
      <c r="A36" s="374" t="s">
        <v>36</v>
      </c>
      <c r="B36" s="37"/>
      <c r="C36" s="335"/>
      <c r="D36" s="141"/>
      <c r="E36" s="30"/>
      <c r="F36" s="338"/>
      <c r="G36" s="141"/>
      <c r="H36" s="141"/>
      <c r="I36" s="30"/>
    </row>
    <row r="37" spans="1:9" s="183" customFormat="1" x14ac:dyDescent="0.55000000000000004">
      <c r="A37" s="322" t="s">
        <v>93</v>
      </c>
      <c r="B37" s="44">
        <v>17</v>
      </c>
      <c r="C37" s="352" t="s">
        <v>53</v>
      </c>
      <c r="D37" s="352"/>
      <c r="E37" s="352"/>
      <c r="F37" s="383">
        <f>F3+F4+F11</f>
        <v>1328790</v>
      </c>
      <c r="G37" s="383">
        <f>G3+G4+G11</f>
        <v>420460</v>
      </c>
      <c r="H37" s="384">
        <f>G37*100/F37</f>
        <v>31.642321209521445</v>
      </c>
      <c r="I37" s="353"/>
    </row>
  </sheetData>
  <mergeCells count="5">
    <mergeCell ref="B20:B22"/>
    <mergeCell ref="A4:A7"/>
    <mergeCell ref="A1:I1"/>
    <mergeCell ref="A2:B2"/>
    <mergeCell ref="A11:A14"/>
  </mergeCells>
  <pageMargins left="0.51181102362204722" right="0.31496062992125984" top="0.35433070866141736" bottom="0.35433070866141736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14" sqref="A14:XFD14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11.125" bestFit="1" customWidth="1"/>
  </cols>
  <sheetData>
    <row r="1" spans="1:9" ht="30.75" x14ac:dyDescent="0.7">
      <c r="A1" s="411" t="s">
        <v>103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2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22"/>
      <c r="G3" s="406"/>
      <c r="H3" s="406"/>
      <c r="I3" s="419"/>
    </row>
    <row r="4" spans="1:9" s="1" customFormat="1" ht="27" customHeight="1" x14ac:dyDescent="0.2">
      <c r="A4" s="416"/>
      <c r="B4" s="417"/>
      <c r="C4" s="418"/>
      <c r="D4" s="407"/>
      <c r="E4" s="420"/>
      <c r="F4" s="423"/>
      <c r="G4" s="407"/>
      <c r="H4" s="420"/>
      <c r="I4" s="420"/>
    </row>
    <row r="5" spans="1:9" s="1" customFormat="1" ht="24" x14ac:dyDescent="0.55000000000000004">
      <c r="A5" s="24" t="s">
        <v>28</v>
      </c>
      <c r="B5" s="35"/>
      <c r="C5" s="20"/>
      <c r="D5" s="25"/>
      <c r="E5" s="20"/>
      <c r="F5" s="144"/>
      <c r="G5" s="20"/>
      <c r="H5" s="20"/>
      <c r="I5" s="20"/>
    </row>
    <row r="6" spans="1:9" s="1" customFormat="1" ht="24" x14ac:dyDescent="0.55000000000000004">
      <c r="A6" s="402" t="s">
        <v>111</v>
      </c>
      <c r="B6" s="149"/>
      <c r="C6" s="146"/>
      <c r="D6" s="150"/>
      <c r="E6" s="146"/>
      <c r="F6" s="151">
        <v>199900</v>
      </c>
      <c r="G6" s="146"/>
      <c r="H6" s="146"/>
      <c r="I6" s="146"/>
    </row>
    <row r="7" spans="1:9" s="1" customFormat="1" ht="24" x14ac:dyDescent="0.55000000000000004">
      <c r="A7" s="403"/>
      <c r="B7" s="138">
        <v>1</v>
      </c>
      <c r="C7" s="135" t="s">
        <v>104</v>
      </c>
      <c r="D7" s="109"/>
      <c r="E7" s="108"/>
      <c r="F7" s="108"/>
      <c r="G7" s="108"/>
      <c r="H7" s="108"/>
      <c r="I7" s="108"/>
    </row>
    <row r="8" spans="1:9" s="1" customFormat="1" ht="48" x14ac:dyDescent="0.55000000000000004">
      <c r="A8" s="403"/>
      <c r="B8" s="139">
        <v>2</v>
      </c>
      <c r="C8" s="136" t="s">
        <v>105</v>
      </c>
      <c r="D8" s="120"/>
      <c r="E8" s="121"/>
      <c r="F8" s="122"/>
      <c r="G8" s="123"/>
      <c r="H8" s="124"/>
      <c r="I8" s="61"/>
    </row>
    <row r="9" spans="1:9" s="1" customFormat="1" ht="72" x14ac:dyDescent="0.55000000000000004">
      <c r="A9" s="403"/>
      <c r="B9" s="138">
        <v>3</v>
      </c>
      <c r="C9" s="134" t="s">
        <v>106</v>
      </c>
      <c r="D9" s="28"/>
      <c r="E9" s="3"/>
      <c r="F9" s="4"/>
      <c r="G9" s="3"/>
      <c r="H9" s="3"/>
      <c r="I9" s="3"/>
    </row>
    <row r="10" spans="1:9" s="1" customFormat="1" ht="72" x14ac:dyDescent="0.55000000000000004">
      <c r="A10" s="17"/>
      <c r="B10" s="139">
        <v>4</v>
      </c>
      <c r="C10" s="135" t="s">
        <v>107</v>
      </c>
      <c r="D10" s="28"/>
      <c r="E10" s="3"/>
      <c r="F10" s="4"/>
      <c r="G10" s="3"/>
      <c r="H10" s="3"/>
      <c r="I10" s="3"/>
    </row>
    <row r="11" spans="1:9" s="1" customFormat="1" ht="48" x14ac:dyDescent="0.55000000000000004">
      <c r="A11" s="17"/>
      <c r="B11" s="139">
        <v>5</v>
      </c>
      <c r="C11" s="135" t="s">
        <v>108</v>
      </c>
      <c r="D11" s="28"/>
      <c r="E11" s="3"/>
      <c r="F11" s="4"/>
      <c r="G11" s="3"/>
      <c r="H11" s="3"/>
      <c r="I11" s="3"/>
    </row>
    <row r="12" spans="1:9" s="1" customFormat="1" ht="24" x14ac:dyDescent="0.55000000000000004">
      <c r="A12" s="48" t="s">
        <v>36</v>
      </c>
      <c r="B12" s="54"/>
      <c r="C12" s="53"/>
      <c r="D12" s="55"/>
      <c r="E12" s="56"/>
      <c r="F12" s="57"/>
      <c r="G12" s="56"/>
      <c r="H12" s="56"/>
      <c r="I12" s="56"/>
    </row>
    <row r="13" spans="1:9" s="1" customFormat="1" ht="24" x14ac:dyDescent="0.55000000000000004">
      <c r="A13" s="255"/>
      <c r="B13" s="267"/>
      <c r="C13" s="268"/>
      <c r="D13" s="269"/>
      <c r="E13" s="270"/>
      <c r="F13" s="271"/>
      <c r="G13" s="270"/>
      <c r="H13" s="270"/>
      <c r="I13" s="270"/>
    </row>
    <row r="14" spans="1:9" s="1" customFormat="1" ht="24" x14ac:dyDescent="0.55000000000000004">
      <c r="A14" s="260"/>
      <c r="B14" s="272"/>
      <c r="C14" s="273"/>
      <c r="D14" s="274"/>
      <c r="E14" s="275"/>
      <c r="F14" s="276"/>
      <c r="G14" s="275"/>
      <c r="H14" s="275"/>
      <c r="I14" s="275"/>
    </row>
    <row r="15" spans="1:9" s="1" customFormat="1" ht="24" x14ac:dyDescent="0.55000000000000004">
      <c r="A15" s="260"/>
      <c r="B15" s="272"/>
      <c r="C15" s="273"/>
      <c r="D15" s="274"/>
      <c r="E15" s="275"/>
      <c r="F15" s="276"/>
      <c r="G15" s="275"/>
      <c r="H15" s="275"/>
      <c r="I15" s="275"/>
    </row>
    <row r="16" spans="1:9" s="1" customFormat="1" ht="24" x14ac:dyDescent="0.55000000000000004">
      <c r="A16" s="261" t="s">
        <v>3</v>
      </c>
      <c r="B16" s="262"/>
      <c r="C16" s="263"/>
      <c r="D16" s="264"/>
      <c r="E16" s="265"/>
      <c r="F16" s="266"/>
      <c r="G16" s="265"/>
      <c r="H16" s="265"/>
      <c r="I16" s="265"/>
    </row>
    <row r="17" spans="1:10" s="1" customFormat="1" ht="24" x14ac:dyDescent="0.55000000000000004">
      <c r="A17" s="402" t="s">
        <v>112</v>
      </c>
      <c r="B17" s="152"/>
      <c r="C17" s="137"/>
      <c r="D17" s="120"/>
      <c r="E17" s="121"/>
      <c r="F17" s="153">
        <v>81850</v>
      </c>
      <c r="G17" s="121"/>
      <c r="H17" s="121"/>
      <c r="I17" s="121"/>
    </row>
    <row r="18" spans="1:10" s="1" customFormat="1" ht="48" x14ac:dyDescent="0.55000000000000004">
      <c r="A18" s="403"/>
      <c r="B18" s="126">
        <v>6</v>
      </c>
      <c r="C18" s="137" t="s">
        <v>109</v>
      </c>
      <c r="D18" s="128"/>
      <c r="E18" s="129"/>
      <c r="F18" s="125"/>
      <c r="G18" s="129"/>
      <c r="H18" s="129"/>
      <c r="I18" s="129"/>
    </row>
    <row r="19" spans="1:10" s="1" customFormat="1" ht="48" x14ac:dyDescent="0.55000000000000004">
      <c r="A19" s="403"/>
      <c r="B19" s="36">
        <v>7</v>
      </c>
      <c r="C19" s="9" t="s">
        <v>110</v>
      </c>
      <c r="D19" s="30"/>
      <c r="E19" s="7"/>
      <c r="F19" s="8"/>
      <c r="G19" s="7"/>
      <c r="H19" s="7"/>
      <c r="I19" s="7"/>
    </row>
    <row r="20" spans="1:10" s="1" customFormat="1" ht="24.75" thickBot="1" x14ac:dyDescent="0.6">
      <c r="A20" s="140" t="s">
        <v>36</v>
      </c>
      <c r="B20" s="37"/>
      <c r="C20" s="21"/>
      <c r="D20" s="141"/>
      <c r="E20" s="142"/>
      <c r="F20" s="143"/>
      <c r="G20" s="142"/>
      <c r="H20" s="142"/>
      <c r="I20" s="142"/>
    </row>
    <row r="21" spans="1:10" s="1" customFormat="1" ht="24.75" thickBot="1" x14ac:dyDescent="0.25">
      <c r="A21" s="73" t="s">
        <v>113</v>
      </c>
      <c r="B21" s="39">
        <v>7</v>
      </c>
      <c r="C21" s="6"/>
      <c r="D21" s="12"/>
      <c r="E21" s="12"/>
      <c r="F21" s="12">
        <f>F17+F6</f>
        <v>281750</v>
      </c>
      <c r="G21" s="5"/>
      <c r="H21" s="13"/>
      <c r="I21" s="13"/>
      <c r="J21" s="2"/>
    </row>
    <row r="22" spans="1:10" x14ac:dyDescent="0.2">
      <c r="C22" s="106" t="s">
        <v>53</v>
      </c>
      <c r="D22" s="106"/>
      <c r="E22" s="106"/>
      <c r="F22" s="107"/>
    </row>
  </sheetData>
  <mergeCells count="11">
    <mergeCell ref="A6:A9"/>
    <mergeCell ref="A17:A19"/>
    <mergeCell ref="A1:I1"/>
    <mergeCell ref="A2:B4"/>
    <mergeCell ref="C2:C4"/>
    <mergeCell ref="D2:D4"/>
    <mergeCell ref="E2:E4"/>
    <mergeCell ref="F2:F4"/>
    <mergeCell ref="G2:G4"/>
    <mergeCell ref="H2:H4"/>
    <mergeCell ref="I2:I4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workbookViewId="0">
      <selection activeCell="A13" sqref="A13:I17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11.125" bestFit="1" customWidth="1"/>
  </cols>
  <sheetData>
    <row r="1" spans="1:9" ht="30.75" x14ac:dyDescent="0.7">
      <c r="A1" s="411" t="s">
        <v>141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2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22"/>
      <c r="G3" s="406"/>
      <c r="H3" s="406"/>
      <c r="I3" s="419"/>
    </row>
    <row r="4" spans="1:9" s="1" customFormat="1" ht="27" customHeight="1" x14ac:dyDescent="0.2">
      <c r="A4" s="416"/>
      <c r="B4" s="417"/>
      <c r="C4" s="418"/>
      <c r="D4" s="407"/>
      <c r="E4" s="420"/>
      <c r="F4" s="423"/>
      <c r="G4" s="407"/>
      <c r="H4" s="420"/>
      <c r="I4" s="420"/>
    </row>
    <row r="5" spans="1:9" s="1" customFormat="1" ht="24" x14ac:dyDescent="0.55000000000000004">
      <c r="A5" s="148" t="s">
        <v>3</v>
      </c>
      <c r="B5" s="147"/>
      <c r="C5" s="53"/>
      <c r="D5" s="55"/>
      <c r="E5" s="56"/>
      <c r="F5" s="57"/>
      <c r="G5" s="56"/>
      <c r="H5" s="56"/>
      <c r="I5" s="56"/>
    </row>
    <row r="6" spans="1:9" s="1" customFormat="1" ht="24" customHeight="1" x14ac:dyDescent="0.55000000000000004">
      <c r="A6" s="402" t="s">
        <v>115</v>
      </c>
      <c r="B6" s="149"/>
      <c r="C6" s="146"/>
      <c r="D6" s="150"/>
      <c r="E6" s="146"/>
      <c r="F6" s="151">
        <v>0</v>
      </c>
      <c r="G6" s="146"/>
      <c r="H6" s="146"/>
      <c r="I6" s="146"/>
    </row>
    <row r="7" spans="1:9" s="1" customFormat="1" ht="19.5" customHeight="1" x14ac:dyDescent="0.2">
      <c r="A7" s="403"/>
      <c r="B7" s="428">
        <v>1</v>
      </c>
      <c r="C7" s="432" t="s">
        <v>114</v>
      </c>
      <c r="D7" s="428"/>
      <c r="E7" s="428"/>
      <c r="F7" s="428"/>
      <c r="G7" s="428"/>
      <c r="H7" s="428"/>
      <c r="I7" s="428"/>
    </row>
    <row r="8" spans="1:9" s="1" customFormat="1" ht="24.75" customHeight="1" x14ac:dyDescent="0.2">
      <c r="A8" s="403"/>
      <c r="B8" s="429"/>
      <c r="C8" s="433"/>
      <c r="D8" s="429"/>
      <c r="E8" s="429"/>
      <c r="F8" s="429"/>
      <c r="G8" s="429"/>
      <c r="H8" s="429"/>
      <c r="I8" s="429"/>
    </row>
    <row r="9" spans="1:9" s="1" customFormat="1" ht="24" x14ac:dyDescent="0.55000000000000004">
      <c r="A9" s="48" t="s">
        <v>36</v>
      </c>
      <c r="B9" s="54"/>
      <c r="C9" s="53"/>
      <c r="D9" s="55"/>
      <c r="E9" s="56"/>
      <c r="F9" s="57"/>
      <c r="G9" s="56"/>
      <c r="H9" s="56"/>
      <c r="I9" s="56"/>
    </row>
    <row r="10" spans="1:9" s="1" customFormat="1" ht="24" x14ac:dyDescent="0.55000000000000004">
      <c r="A10" s="430" t="s">
        <v>116</v>
      </c>
      <c r="B10" s="139"/>
      <c r="D10" s="28"/>
      <c r="E10" s="3"/>
      <c r="F10" s="4">
        <v>103260</v>
      </c>
      <c r="G10" s="3"/>
      <c r="H10" s="3"/>
      <c r="I10" s="3"/>
    </row>
    <row r="11" spans="1:9" s="1" customFormat="1" ht="48" x14ac:dyDescent="0.55000000000000004">
      <c r="A11" s="431"/>
      <c r="B11" s="139">
        <v>2</v>
      </c>
      <c r="C11" s="135" t="s">
        <v>117</v>
      </c>
      <c r="D11" s="28"/>
      <c r="E11" s="3"/>
      <c r="F11" s="4"/>
      <c r="G11" s="3"/>
      <c r="H11" s="3"/>
      <c r="I11" s="3"/>
    </row>
    <row r="12" spans="1:9" s="1" customFormat="1" ht="24" x14ac:dyDescent="0.55000000000000004">
      <c r="A12" s="48" t="s">
        <v>36</v>
      </c>
      <c r="B12" s="54"/>
      <c r="C12" s="53"/>
      <c r="D12" s="55"/>
      <c r="E12" s="56"/>
      <c r="F12" s="57"/>
      <c r="G12" s="56"/>
      <c r="H12" s="56"/>
      <c r="I12" s="56"/>
    </row>
    <row r="13" spans="1:9" s="1" customFormat="1" ht="24" customHeight="1" x14ac:dyDescent="0.55000000000000004">
      <c r="A13" s="402" t="s">
        <v>124</v>
      </c>
      <c r="B13" s="152"/>
      <c r="C13" s="137"/>
      <c r="D13" s="120"/>
      <c r="E13" s="121"/>
      <c r="F13" s="153">
        <v>473943</v>
      </c>
      <c r="G13" s="121"/>
      <c r="H13" s="121"/>
      <c r="I13" s="121"/>
    </row>
    <row r="14" spans="1:9" s="1" customFormat="1" ht="24" x14ac:dyDescent="0.55000000000000004">
      <c r="A14" s="403"/>
      <c r="B14" s="152">
        <v>3</v>
      </c>
      <c r="C14" s="137" t="s">
        <v>118</v>
      </c>
      <c r="D14" s="120"/>
      <c r="E14" s="121"/>
      <c r="F14" s="153"/>
      <c r="G14" s="121"/>
      <c r="H14" s="121"/>
      <c r="I14" s="121"/>
    </row>
    <row r="15" spans="1:9" s="1" customFormat="1" ht="24" x14ac:dyDescent="0.55000000000000004">
      <c r="A15" s="403"/>
      <c r="B15" s="152">
        <v>4</v>
      </c>
      <c r="C15" s="137" t="s">
        <v>120</v>
      </c>
      <c r="D15" s="120"/>
      <c r="E15" s="121"/>
      <c r="F15" s="153"/>
      <c r="G15" s="121"/>
      <c r="H15" s="121"/>
      <c r="I15" s="121"/>
    </row>
    <row r="16" spans="1:9" s="1" customFormat="1" ht="48" x14ac:dyDescent="0.55000000000000004">
      <c r="A16" s="403"/>
      <c r="B16" s="152">
        <v>5</v>
      </c>
      <c r="C16" s="137" t="s">
        <v>119</v>
      </c>
      <c r="D16" s="120"/>
      <c r="E16" s="121"/>
      <c r="F16" s="153"/>
      <c r="G16" s="121"/>
      <c r="H16" s="121"/>
      <c r="I16" s="121"/>
    </row>
    <row r="17" spans="1:10" s="1" customFormat="1" ht="48" x14ac:dyDescent="0.55000000000000004">
      <c r="A17" s="404"/>
      <c r="B17" s="237">
        <v>6</v>
      </c>
      <c r="C17" s="137" t="s">
        <v>121</v>
      </c>
      <c r="D17" s="120"/>
      <c r="E17" s="121"/>
      <c r="F17" s="153"/>
      <c r="G17" s="121"/>
      <c r="H17" s="121"/>
      <c r="I17" s="121"/>
    </row>
    <row r="18" spans="1:10" s="1" customFormat="1" ht="48" x14ac:dyDescent="0.55000000000000004">
      <c r="A18" s="225"/>
      <c r="B18" s="277">
        <v>7</v>
      </c>
      <c r="C18" s="254" t="s">
        <v>122</v>
      </c>
      <c r="D18" s="278"/>
      <c r="E18" s="279"/>
      <c r="F18" s="280"/>
      <c r="G18" s="279"/>
      <c r="H18" s="279"/>
      <c r="I18" s="279"/>
    </row>
    <row r="19" spans="1:10" s="1" customFormat="1" ht="48" x14ac:dyDescent="0.55000000000000004">
      <c r="A19" s="252"/>
      <c r="B19" s="152">
        <v>8</v>
      </c>
      <c r="C19" s="137" t="s">
        <v>123</v>
      </c>
      <c r="D19" s="128"/>
      <c r="E19" s="129"/>
      <c r="F19" s="125"/>
      <c r="G19" s="129"/>
      <c r="H19" s="129"/>
      <c r="I19" s="129"/>
    </row>
    <row r="20" spans="1:10" s="1" customFormat="1" ht="24" x14ac:dyDescent="0.55000000000000004">
      <c r="A20" s="140" t="s">
        <v>36</v>
      </c>
      <c r="B20" s="37"/>
      <c r="C20" s="21"/>
      <c r="D20" s="141"/>
      <c r="E20" s="142"/>
      <c r="F20" s="143"/>
      <c r="G20" s="142"/>
      <c r="H20" s="142"/>
      <c r="I20" s="142"/>
    </row>
    <row r="21" spans="1:10" s="1" customFormat="1" ht="24" x14ac:dyDescent="0.55000000000000004">
      <c r="A21" s="402" t="s">
        <v>125</v>
      </c>
      <c r="B21" s="36"/>
      <c r="C21" s="9"/>
      <c r="D21" s="30"/>
      <c r="E21" s="7"/>
      <c r="F21" s="8">
        <v>89580</v>
      </c>
      <c r="G21" s="7"/>
      <c r="H21" s="7"/>
      <c r="I21" s="7"/>
    </row>
    <row r="22" spans="1:10" s="1" customFormat="1" ht="24" x14ac:dyDescent="0.55000000000000004">
      <c r="A22" s="403"/>
      <c r="B22" s="36">
        <v>9</v>
      </c>
      <c r="C22" s="9" t="s">
        <v>126</v>
      </c>
      <c r="D22" s="30"/>
      <c r="E22" s="7"/>
      <c r="F22" s="8"/>
      <c r="G22" s="7"/>
      <c r="H22" s="7"/>
      <c r="I22" s="7"/>
    </row>
    <row r="23" spans="1:10" s="1" customFormat="1" ht="48" x14ac:dyDescent="0.55000000000000004">
      <c r="A23" s="403"/>
      <c r="B23" s="36">
        <v>10</v>
      </c>
      <c r="C23" s="9" t="s">
        <v>127</v>
      </c>
      <c r="D23" s="30"/>
      <c r="E23" s="7"/>
      <c r="F23" s="8"/>
      <c r="G23" s="7"/>
      <c r="H23" s="7"/>
      <c r="I23" s="7"/>
    </row>
    <row r="24" spans="1:10" s="1" customFormat="1" ht="48" x14ac:dyDescent="0.55000000000000004">
      <c r="A24" s="403"/>
      <c r="B24" s="36">
        <v>11</v>
      </c>
      <c r="C24" s="9" t="s">
        <v>128</v>
      </c>
      <c r="D24" s="30"/>
      <c r="E24" s="7"/>
      <c r="F24" s="8"/>
      <c r="G24" s="7"/>
      <c r="H24" s="7"/>
      <c r="I24" s="7"/>
    </row>
    <row r="25" spans="1:10" s="1" customFormat="1" ht="22.5" customHeight="1" thickBot="1" x14ac:dyDescent="0.6">
      <c r="A25" s="404"/>
      <c r="B25" s="5">
        <v>12</v>
      </c>
      <c r="C25" s="19" t="s">
        <v>129</v>
      </c>
      <c r="D25" s="5"/>
      <c r="E25" s="5"/>
      <c r="F25" s="5"/>
      <c r="G25" s="5"/>
      <c r="H25" s="5"/>
      <c r="I25" s="5"/>
    </row>
    <row r="26" spans="1:10" s="1" customFormat="1" ht="24.75" thickBot="1" x14ac:dyDescent="0.25">
      <c r="A26" s="73" t="s">
        <v>93</v>
      </c>
      <c r="B26" s="39">
        <v>12</v>
      </c>
      <c r="C26" s="6"/>
      <c r="D26" s="12"/>
      <c r="E26" s="12"/>
      <c r="F26" s="12">
        <f>F21+F13+F10</f>
        <v>666783</v>
      </c>
      <c r="G26" s="5"/>
      <c r="H26" s="13"/>
      <c r="I26" s="13"/>
      <c r="J26" s="2"/>
    </row>
    <row r="27" spans="1:10" x14ac:dyDescent="0.2">
      <c r="C27" s="106" t="s">
        <v>53</v>
      </c>
      <c r="D27" s="106"/>
      <c r="E27" s="106"/>
      <c r="F27" s="107"/>
    </row>
  </sheetData>
  <mergeCells count="21">
    <mergeCell ref="A13:A17"/>
    <mergeCell ref="A21:A25"/>
    <mergeCell ref="A1:I1"/>
    <mergeCell ref="A2:B4"/>
    <mergeCell ref="C2:C4"/>
    <mergeCell ref="D2:D4"/>
    <mergeCell ref="E2:E4"/>
    <mergeCell ref="F2:F4"/>
    <mergeCell ref="G2:G4"/>
    <mergeCell ref="H2:H4"/>
    <mergeCell ref="I2:I4"/>
    <mergeCell ref="I7:I8"/>
    <mergeCell ref="A10:A11"/>
    <mergeCell ref="A6:A8"/>
    <mergeCell ref="B7:B8"/>
    <mergeCell ref="C7:C8"/>
    <mergeCell ref="D7:D8"/>
    <mergeCell ref="E7:E8"/>
    <mergeCell ref="F7:F8"/>
    <mergeCell ref="G7:G8"/>
    <mergeCell ref="H7:H8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4" workbookViewId="0">
      <selection activeCell="A6" sqref="A6:A11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11.125" bestFit="1" customWidth="1"/>
  </cols>
  <sheetData>
    <row r="1" spans="1:9" ht="30.75" x14ac:dyDescent="0.7">
      <c r="A1" s="411" t="s">
        <v>290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2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22"/>
      <c r="G3" s="406"/>
      <c r="H3" s="406"/>
      <c r="I3" s="419"/>
    </row>
    <row r="4" spans="1:9" s="1" customFormat="1" ht="27" customHeight="1" x14ac:dyDescent="0.2">
      <c r="A4" s="416"/>
      <c r="B4" s="417"/>
      <c r="C4" s="418"/>
      <c r="D4" s="407"/>
      <c r="E4" s="420"/>
      <c r="F4" s="423"/>
      <c r="G4" s="407"/>
      <c r="H4" s="420"/>
      <c r="I4" s="420"/>
    </row>
    <row r="5" spans="1:9" s="1" customFormat="1" ht="24" x14ac:dyDescent="0.55000000000000004">
      <c r="A5" s="24" t="s">
        <v>28</v>
      </c>
      <c r="B5" s="35"/>
      <c r="C5" s="20"/>
      <c r="D5" s="25"/>
      <c r="E5" s="20"/>
      <c r="F5" s="144"/>
      <c r="G5" s="20"/>
      <c r="H5" s="20"/>
      <c r="I5" s="20"/>
    </row>
    <row r="6" spans="1:9" s="1" customFormat="1" ht="24" customHeight="1" x14ac:dyDescent="0.55000000000000004">
      <c r="A6" s="402" t="s">
        <v>130</v>
      </c>
      <c r="B6" s="149"/>
      <c r="C6" s="146"/>
      <c r="D6" s="150"/>
      <c r="E6" s="146"/>
      <c r="F6" s="151">
        <v>300345</v>
      </c>
      <c r="G6" s="146"/>
      <c r="H6" s="146"/>
      <c r="I6" s="146"/>
    </row>
    <row r="7" spans="1:9" s="1" customFormat="1" ht="120" x14ac:dyDescent="0.55000000000000004">
      <c r="A7" s="403"/>
      <c r="B7" s="138">
        <v>1</v>
      </c>
      <c r="C7" s="135" t="s">
        <v>132</v>
      </c>
      <c r="D7" s="109"/>
      <c r="E7" s="108"/>
      <c r="F7" s="108"/>
      <c r="G7" s="108"/>
      <c r="H7" s="108"/>
      <c r="I7" s="108"/>
    </row>
    <row r="8" spans="1:9" s="1" customFormat="1" ht="72" x14ac:dyDescent="0.55000000000000004">
      <c r="A8" s="403"/>
      <c r="B8" s="139">
        <v>2</v>
      </c>
      <c r="C8" s="136" t="s">
        <v>131</v>
      </c>
      <c r="D8" s="120"/>
      <c r="E8" s="121"/>
      <c r="F8" s="122"/>
      <c r="G8" s="123"/>
      <c r="H8" s="124"/>
      <c r="I8" s="61"/>
    </row>
    <row r="9" spans="1:9" s="1" customFormat="1" ht="72" x14ac:dyDescent="0.55000000000000004">
      <c r="A9" s="403"/>
      <c r="B9" s="138">
        <v>3</v>
      </c>
      <c r="C9" s="134" t="s">
        <v>133</v>
      </c>
      <c r="D9" s="28"/>
      <c r="E9" s="3"/>
      <c r="F9" s="4"/>
      <c r="G9" s="3"/>
      <c r="H9" s="3"/>
      <c r="I9" s="3"/>
    </row>
    <row r="10" spans="1:9" s="1" customFormat="1" ht="30.75" customHeight="1" x14ac:dyDescent="0.55000000000000004">
      <c r="A10" s="403"/>
      <c r="B10" s="139">
        <v>4</v>
      </c>
      <c r="C10" s="135" t="s">
        <v>134</v>
      </c>
      <c r="D10" s="28"/>
      <c r="E10" s="3"/>
      <c r="F10" s="4"/>
      <c r="G10" s="3"/>
      <c r="H10" s="3"/>
      <c r="I10" s="3"/>
    </row>
    <row r="11" spans="1:9" s="1" customFormat="1" ht="48" x14ac:dyDescent="0.55000000000000004">
      <c r="A11" s="404"/>
      <c r="B11" s="139">
        <v>5</v>
      </c>
      <c r="C11" s="135" t="s">
        <v>135</v>
      </c>
      <c r="D11" s="28"/>
      <c r="E11" s="3"/>
      <c r="F11" s="4"/>
      <c r="G11" s="3"/>
      <c r="H11" s="3"/>
      <c r="I11" s="3"/>
    </row>
    <row r="12" spans="1:9" s="1" customFormat="1" ht="72" x14ac:dyDescent="0.55000000000000004">
      <c r="A12" s="17"/>
      <c r="B12" s="139">
        <v>6</v>
      </c>
      <c r="C12" s="135" t="s">
        <v>136</v>
      </c>
      <c r="D12" s="28"/>
      <c r="E12" s="3"/>
      <c r="F12" s="4"/>
      <c r="G12" s="3"/>
      <c r="H12" s="3"/>
      <c r="I12" s="3"/>
    </row>
    <row r="13" spans="1:9" s="1" customFormat="1" ht="48" x14ac:dyDescent="0.55000000000000004">
      <c r="A13" s="17"/>
      <c r="B13" s="139">
        <v>7</v>
      </c>
      <c r="C13" s="135" t="s">
        <v>137</v>
      </c>
      <c r="D13" s="28"/>
      <c r="E13" s="3"/>
      <c r="F13" s="4"/>
      <c r="G13" s="3"/>
      <c r="H13" s="3"/>
      <c r="I13" s="3"/>
    </row>
    <row r="14" spans="1:9" s="1" customFormat="1" ht="30.75" customHeight="1" x14ac:dyDescent="0.55000000000000004">
      <c r="A14" s="17"/>
      <c r="B14" s="139">
        <v>8</v>
      </c>
      <c r="C14" s="135" t="s">
        <v>138</v>
      </c>
      <c r="D14" s="28"/>
      <c r="E14" s="3"/>
      <c r="F14" s="4"/>
      <c r="G14" s="3"/>
      <c r="H14" s="3"/>
      <c r="I14" s="3"/>
    </row>
    <row r="15" spans="1:9" s="1" customFormat="1" ht="24" x14ac:dyDescent="0.55000000000000004">
      <c r="A15" s="48" t="s">
        <v>36</v>
      </c>
      <c r="B15" s="54"/>
      <c r="C15" s="53"/>
      <c r="D15" s="55"/>
      <c r="E15" s="56"/>
      <c r="F15" s="57"/>
      <c r="G15" s="56"/>
      <c r="H15" s="56"/>
      <c r="I15" s="56"/>
    </row>
    <row r="16" spans="1:9" s="1" customFormat="1" ht="24" x14ac:dyDescent="0.55000000000000004">
      <c r="A16" s="148" t="s">
        <v>3</v>
      </c>
      <c r="B16" s="147"/>
      <c r="C16" s="53"/>
      <c r="D16" s="55"/>
      <c r="E16" s="56"/>
      <c r="F16" s="57"/>
      <c r="G16" s="56"/>
      <c r="H16" s="56"/>
      <c r="I16" s="56"/>
    </row>
    <row r="17" spans="1:10" s="1" customFormat="1" ht="31.5" customHeight="1" x14ac:dyDescent="0.55000000000000004">
      <c r="A17" s="402" t="s">
        <v>139</v>
      </c>
      <c r="B17" s="152"/>
      <c r="C17" s="137"/>
      <c r="D17" s="120"/>
      <c r="E17" s="121"/>
      <c r="F17" s="153">
        <v>47600</v>
      </c>
      <c r="G17" s="121"/>
      <c r="H17" s="121"/>
      <c r="I17" s="121"/>
    </row>
    <row r="18" spans="1:10" s="1" customFormat="1" ht="26.25" customHeight="1" x14ac:dyDescent="0.2">
      <c r="A18" s="403"/>
      <c r="B18" s="434">
        <v>9</v>
      </c>
      <c r="C18" s="399" t="s">
        <v>140</v>
      </c>
      <c r="D18" s="434"/>
      <c r="E18" s="434"/>
      <c r="F18" s="434"/>
      <c r="G18" s="434"/>
      <c r="H18" s="434"/>
      <c r="I18" s="434"/>
    </row>
    <row r="19" spans="1:10" s="1" customFormat="1" ht="39.75" customHeight="1" x14ac:dyDescent="0.2">
      <c r="A19" s="403"/>
      <c r="B19" s="435"/>
      <c r="C19" s="401"/>
      <c r="D19" s="435"/>
      <c r="E19" s="435"/>
      <c r="F19" s="435"/>
      <c r="G19" s="435"/>
      <c r="H19" s="435"/>
      <c r="I19" s="435"/>
    </row>
    <row r="20" spans="1:10" s="1" customFormat="1" ht="24.75" thickBot="1" x14ac:dyDescent="0.6">
      <c r="A20" s="140" t="s">
        <v>36</v>
      </c>
      <c r="B20" s="37"/>
      <c r="C20" s="21"/>
      <c r="D20" s="141"/>
      <c r="E20" s="142"/>
      <c r="F20" s="143"/>
      <c r="G20" s="142"/>
      <c r="H20" s="142"/>
      <c r="I20" s="142"/>
    </row>
    <row r="21" spans="1:10" s="1" customFormat="1" ht="24.75" thickBot="1" x14ac:dyDescent="0.25">
      <c r="A21" s="73" t="s">
        <v>113</v>
      </c>
      <c r="B21" s="39">
        <v>9</v>
      </c>
      <c r="C21" s="6"/>
      <c r="D21" s="12"/>
      <c r="E21" s="12"/>
      <c r="F21" s="12">
        <f>F17+F6</f>
        <v>347945</v>
      </c>
      <c r="G21" s="5"/>
      <c r="H21" s="13"/>
      <c r="I21" s="13"/>
      <c r="J21" s="2"/>
    </row>
    <row r="22" spans="1:10" x14ac:dyDescent="0.2">
      <c r="C22" s="106" t="s">
        <v>53</v>
      </c>
      <c r="D22" s="106"/>
      <c r="E22" s="106"/>
      <c r="F22" s="107"/>
    </row>
  </sheetData>
  <mergeCells count="19">
    <mergeCell ref="A1:I1"/>
    <mergeCell ref="A2:B4"/>
    <mergeCell ref="C2:C4"/>
    <mergeCell ref="D2:D4"/>
    <mergeCell ref="E2:E4"/>
    <mergeCell ref="F2:F4"/>
    <mergeCell ref="G2:G4"/>
    <mergeCell ref="H2:H4"/>
    <mergeCell ref="I2:I4"/>
    <mergeCell ref="A6:A11"/>
    <mergeCell ref="F18:F19"/>
    <mergeCell ref="G18:G19"/>
    <mergeCell ref="H18:H19"/>
    <mergeCell ref="I18:I19"/>
    <mergeCell ref="A17:A19"/>
    <mergeCell ref="B18:B19"/>
    <mergeCell ref="C18:C19"/>
    <mergeCell ref="D18:D19"/>
    <mergeCell ref="E18:E19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27" sqref="E27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11.125" bestFit="1" customWidth="1"/>
  </cols>
  <sheetData>
    <row r="1" spans="1:9" ht="30.75" x14ac:dyDescent="0.7">
      <c r="A1" s="411" t="s">
        <v>142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2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22"/>
      <c r="G3" s="406"/>
      <c r="H3" s="406"/>
      <c r="I3" s="419"/>
    </row>
    <row r="4" spans="1:9" s="1" customFormat="1" ht="27" customHeight="1" x14ac:dyDescent="0.2">
      <c r="A4" s="416"/>
      <c r="B4" s="417"/>
      <c r="C4" s="418"/>
      <c r="D4" s="407"/>
      <c r="E4" s="420"/>
      <c r="F4" s="423"/>
      <c r="G4" s="407"/>
      <c r="H4" s="420"/>
      <c r="I4" s="420"/>
    </row>
    <row r="5" spans="1:9" s="1" customFormat="1" ht="24" x14ac:dyDescent="0.55000000000000004">
      <c r="A5" s="24" t="s">
        <v>28</v>
      </c>
      <c r="B5" s="35"/>
      <c r="C5" s="20"/>
      <c r="D5" s="25"/>
      <c r="E5" s="20"/>
      <c r="F5" s="144"/>
      <c r="G5" s="20"/>
      <c r="H5" s="20"/>
      <c r="I5" s="20"/>
    </row>
    <row r="6" spans="1:9" s="1" customFormat="1" ht="24" x14ac:dyDescent="0.55000000000000004">
      <c r="A6" s="402" t="s">
        <v>149</v>
      </c>
      <c r="B6" s="149"/>
      <c r="C6" s="146"/>
      <c r="D6" s="150"/>
      <c r="E6" s="146"/>
      <c r="F6" s="151">
        <v>647900</v>
      </c>
      <c r="G6" s="146"/>
      <c r="H6" s="146"/>
      <c r="I6" s="146"/>
    </row>
    <row r="7" spans="1:9" s="1" customFormat="1" ht="72" x14ac:dyDescent="0.55000000000000004">
      <c r="A7" s="403"/>
      <c r="B7" s="138">
        <v>1</v>
      </c>
      <c r="C7" s="135" t="s">
        <v>143</v>
      </c>
      <c r="D7" s="109"/>
      <c r="E7" s="108"/>
      <c r="F7" s="108"/>
      <c r="G7" s="108"/>
      <c r="H7" s="108"/>
      <c r="I7" s="108"/>
    </row>
    <row r="8" spans="1:9" s="1" customFormat="1" ht="27.75" x14ac:dyDescent="0.55000000000000004">
      <c r="A8" s="403"/>
      <c r="B8" s="139">
        <v>2</v>
      </c>
      <c r="C8" s="136" t="s">
        <v>144</v>
      </c>
      <c r="D8" s="120"/>
      <c r="E8" s="121"/>
      <c r="F8" s="122"/>
      <c r="G8" s="123"/>
      <c r="H8" s="124"/>
      <c r="I8" s="61"/>
    </row>
    <row r="9" spans="1:9" s="1" customFormat="1" ht="72" x14ac:dyDescent="0.55000000000000004">
      <c r="A9" s="403"/>
      <c r="B9" s="138">
        <v>3</v>
      </c>
      <c r="C9" s="134" t="s">
        <v>145</v>
      </c>
      <c r="D9" s="28"/>
      <c r="E9" s="3"/>
      <c r="F9" s="4"/>
      <c r="G9" s="3"/>
      <c r="H9" s="3"/>
      <c r="I9" s="3"/>
    </row>
    <row r="10" spans="1:9" s="1" customFormat="1" ht="54.75" customHeight="1" x14ac:dyDescent="0.55000000000000004">
      <c r="A10" s="17"/>
      <c r="B10" s="139">
        <v>4</v>
      </c>
      <c r="C10" s="135" t="s">
        <v>146</v>
      </c>
      <c r="D10" s="28"/>
      <c r="E10" s="3"/>
      <c r="F10" s="4"/>
      <c r="G10" s="3"/>
      <c r="H10" s="3"/>
      <c r="I10" s="3"/>
    </row>
    <row r="11" spans="1:9" s="1" customFormat="1" ht="24" x14ac:dyDescent="0.55000000000000004">
      <c r="A11" s="17"/>
      <c r="B11" s="138">
        <v>5</v>
      </c>
      <c r="C11" s="135" t="s">
        <v>147</v>
      </c>
      <c r="D11" s="28"/>
      <c r="E11" s="3"/>
      <c r="F11" s="4"/>
      <c r="G11" s="3"/>
      <c r="H11" s="3"/>
      <c r="I11" s="3"/>
    </row>
    <row r="12" spans="1:9" s="1" customFormat="1" ht="24" x14ac:dyDescent="0.55000000000000004">
      <c r="A12" s="17"/>
      <c r="B12" s="139">
        <v>6</v>
      </c>
      <c r="C12" s="135" t="s">
        <v>148</v>
      </c>
      <c r="D12" s="28"/>
      <c r="E12" s="3"/>
      <c r="F12" s="4"/>
      <c r="G12" s="3"/>
      <c r="H12" s="3"/>
      <c r="I12" s="3"/>
    </row>
    <row r="13" spans="1:9" s="1" customFormat="1" ht="24" x14ac:dyDescent="0.55000000000000004">
      <c r="A13" s="48" t="s">
        <v>36</v>
      </c>
      <c r="B13" s="54"/>
      <c r="C13" s="53"/>
      <c r="D13" s="55"/>
      <c r="E13" s="56"/>
      <c r="F13" s="57"/>
      <c r="G13" s="56"/>
      <c r="H13" s="56"/>
      <c r="I13" s="56"/>
    </row>
    <row r="14" spans="1:9" s="1" customFormat="1" ht="24" x14ac:dyDescent="0.55000000000000004">
      <c r="A14" s="255"/>
      <c r="B14" s="267"/>
      <c r="C14" s="268"/>
      <c r="D14" s="269"/>
      <c r="E14" s="270"/>
      <c r="F14" s="271"/>
      <c r="G14" s="270"/>
      <c r="H14" s="270"/>
      <c r="I14" s="270"/>
    </row>
    <row r="15" spans="1:9" s="1" customFormat="1" ht="24" x14ac:dyDescent="0.55000000000000004">
      <c r="A15" s="260"/>
      <c r="B15" s="272"/>
      <c r="C15" s="273"/>
      <c r="D15" s="274"/>
      <c r="E15" s="275"/>
      <c r="F15" s="276"/>
      <c r="G15" s="275"/>
      <c r="H15" s="275"/>
      <c r="I15" s="275"/>
    </row>
    <row r="16" spans="1:9" s="1" customFormat="1" ht="24" x14ac:dyDescent="0.55000000000000004">
      <c r="A16" s="261" t="s">
        <v>3</v>
      </c>
      <c r="B16" s="262"/>
      <c r="C16" s="263"/>
      <c r="D16" s="264"/>
      <c r="E16" s="265"/>
      <c r="F16" s="266"/>
      <c r="G16" s="265"/>
      <c r="H16" s="265"/>
      <c r="I16" s="265"/>
    </row>
    <row r="17" spans="1:9" s="1" customFormat="1" ht="31.5" customHeight="1" x14ac:dyDescent="0.55000000000000004">
      <c r="A17" s="402" t="s">
        <v>280</v>
      </c>
      <c r="B17" s="152"/>
      <c r="C17" s="137"/>
      <c r="D17" s="120"/>
      <c r="E17" s="121"/>
      <c r="F17" s="153">
        <v>1171110</v>
      </c>
      <c r="G17" s="121"/>
      <c r="H17" s="121"/>
      <c r="I17" s="121"/>
    </row>
    <row r="18" spans="1:9" s="1" customFormat="1" ht="72" x14ac:dyDescent="0.55000000000000004">
      <c r="A18" s="403"/>
      <c r="B18" s="159">
        <v>7</v>
      </c>
      <c r="C18" s="158" t="s">
        <v>150</v>
      </c>
      <c r="D18" s="159"/>
      <c r="E18" s="159"/>
      <c r="F18" s="159"/>
      <c r="G18" s="159"/>
      <c r="H18" s="159"/>
      <c r="I18" s="159"/>
    </row>
    <row r="19" spans="1:9" s="1" customFormat="1" ht="24" x14ac:dyDescent="0.55000000000000004">
      <c r="A19" s="403"/>
      <c r="B19" s="159">
        <v>8</v>
      </c>
      <c r="C19" s="158" t="s">
        <v>151</v>
      </c>
      <c r="D19" s="159"/>
      <c r="E19" s="159"/>
      <c r="F19" s="159"/>
      <c r="G19" s="159"/>
      <c r="H19" s="159"/>
      <c r="I19" s="159"/>
    </row>
    <row r="20" spans="1:9" s="1" customFormat="1" ht="48" x14ac:dyDescent="0.55000000000000004">
      <c r="A20" s="403"/>
      <c r="B20" s="159">
        <v>9</v>
      </c>
      <c r="C20" s="158" t="s">
        <v>152</v>
      </c>
      <c r="D20" s="159"/>
      <c r="E20" s="159"/>
      <c r="F20" s="159"/>
      <c r="G20" s="159"/>
      <c r="H20" s="159"/>
      <c r="I20" s="159"/>
    </row>
    <row r="21" spans="1:9" s="1" customFormat="1" ht="96" x14ac:dyDescent="0.55000000000000004">
      <c r="A21" s="403"/>
      <c r="B21" s="159">
        <v>10</v>
      </c>
      <c r="C21" s="158" t="s">
        <v>153</v>
      </c>
      <c r="D21" s="159"/>
      <c r="E21" s="159"/>
      <c r="F21" s="159"/>
      <c r="G21" s="159"/>
      <c r="H21" s="159"/>
      <c r="I21" s="159"/>
    </row>
    <row r="22" spans="1:9" s="1" customFormat="1" ht="72" x14ac:dyDescent="0.55000000000000004">
      <c r="A22" s="111"/>
      <c r="B22" s="159">
        <v>11</v>
      </c>
      <c r="C22" s="158" t="s">
        <v>154</v>
      </c>
      <c r="D22" s="159"/>
      <c r="E22" s="159"/>
      <c r="F22" s="159"/>
      <c r="G22" s="159"/>
      <c r="H22" s="159"/>
      <c r="I22" s="159"/>
    </row>
    <row r="23" spans="1:9" s="1" customFormat="1" ht="72" x14ac:dyDescent="0.55000000000000004">
      <c r="A23" s="240"/>
      <c r="B23" s="159">
        <v>12</v>
      </c>
      <c r="C23" s="158" t="s">
        <v>155</v>
      </c>
      <c r="D23" s="159"/>
      <c r="E23" s="159"/>
      <c r="F23" s="159"/>
      <c r="G23" s="159"/>
      <c r="H23" s="159"/>
      <c r="I23" s="159"/>
    </row>
    <row r="24" spans="1:9" s="1" customFormat="1" ht="48" x14ac:dyDescent="0.55000000000000004">
      <c r="A24" s="111"/>
      <c r="B24" s="281">
        <v>13</v>
      </c>
      <c r="C24" s="282" t="s">
        <v>156</v>
      </c>
      <c r="D24" s="281"/>
      <c r="E24" s="281"/>
      <c r="F24" s="281"/>
      <c r="G24" s="281"/>
      <c r="H24" s="281"/>
      <c r="I24" s="281"/>
    </row>
    <row r="25" spans="1:9" s="1" customFormat="1" ht="24" x14ac:dyDescent="0.55000000000000004">
      <c r="A25" s="111"/>
      <c r="B25" s="159">
        <v>14</v>
      </c>
      <c r="C25" s="158" t="s">
        <v>157</v>
      </c>
      <c r="D25" s="159"/>
      <c r="E25" s="159"/>
      <c r="F25" s="159"/>
      <c r="G25" s="159"/>
      <c r="H25" s="159"/>
      <c r="I25" s="159"/>
    </row>
    <row r="26" spans="1:9" s="1" customFormat="1" ht="27" customHeight="1" x14ac:dyDescent="0.55000000000000004">
      <c r="A26" s="111"/>
      <c r="B26" s="159">
        <v>15</v>
      </c>
      <c r="C26" s="158" t="s">
        <v>158</v>
      </c>
      <c r="D26" s="159"/>
      <c r="E26" s="159"/>
      <c r="F26" s="159"/>
      <c r="G26" s="159"/>
      <c r="H26" s="159"/>
      <c r="I26" s="159"/>
    </row>
    <row r="27" spans="1:9" s="1" customFormat="1" ht="24" x14ac:dyDescent="0.55000000000000004">
      <c r="A27" s="111"/>
      <c r="B27" s="159">
        <v>16</v>
      </c>
      <c r="C27" s="158" t="s">
        <v>159</v>
      </c>
      <c r="D27" s="159"/>
      <c r="E27" s="159"/>
      <c r="F27" s="159"/>
      <c r="G27" s="159"/>
      <c r="H27" s="159"/>
      <c r="I27" s="159"/>
    </row>
    <row r="28" spans="1:9" s="1" customFormat="1" ht="24" x14ac:dyDescent="0.55000000000000004">
      <c r="A28" s="111"/>
      <c r="B28" s="159">
        <v>17</v>
      </c>
      <c r="C28" s="158" t="s">
        <v>160</v>
      </c>
      <c r="D28" s="159"/>
      <c r="E28" s="159"/>
      <c r="F28" s="159"/>
      <c r="G28" s="159"/>
      <c r="H28" s="159"/>
      <c r="I28" s="159"/>
    </row>
    <row r="29" spans="1:9" s="1" customFormat="1" ht="48" x14ac:dyDescent="0.55000000000000004">
      <c r="A29" s="111"/>
      <c r="B29" s="159">
        <v>18</v>
      </c>
      <c r="C29" s="158" t="s">
        <v>161</v>
      </c>
      <c r="D29" s="159"/>
      <c r="E29" s="159"/>
      <c r="F29" s="159"/>
      <c r="G29" s="159"/>
      <c r="H29" s="159"/>
      <c r="I29" s="159"/>
    </row>
    <row r="30" spans="1:9" s="1" customFormat="1" ht="48" x14ac:dyDescent="0.55000000000000004">
      <c r="A30" s="111"/>
      <c r="B30" s="159">
        <v>19</v>
      </c>
      <c r="C30" s="158" t="s">
        <v>162</v>
      </c>
      <c r="D30" s="159"/>
      <c r="E30" s="159"/>
      <c r="F30" s="159"/>
      <c r="G30" s="159"/>
      <c r="H30" s="159"/>
      <c r="I30" s="159"/>
    </row>
    <row r="31" spans="1:9" s="1" customFormat="1" ht="24" x14ac:dyDescent="0.55000000000000004">
      <c r="A31" s="111"/>
      <c r="B31" s="159">
        <v>20</v>
      </c>
      <c r="C31" s="158" t="s">
        <v>163</v>
      </c>
      <c r="D31" s="159"/>
      <c r="E31" s="159"/>
      <c r="F31" s="159"/>
      <c r="G31" s="159"/>
      <c r="H31" s="159"/>
      <c r="I31" s="159"/>
    </row>
    <row r="32" spans="1:9" s="1" customFormat="1" ht="24" x14ac:dyDescent="0.55000000000000004">
      <c r="A32" s="111"/>
      <c r="B32" s="159">
        <v>21</v>
      </c>
      <c r="C32" s="158" t="s">
        <v>164</v>
      </c>
      <c r="D32" s="159"/>
      <c r="E32" s="159"/>
      <c r="F32" s="159"/>
      <c r="G32" s="159"/>
      <c r="H32" s="159"/>
      <c r="I32" s="159"/>
    </row>
    <row r="33" spans="1:10" s="1" customFormat="1" ht="24" x14ac:dyDescent="0.55000000000000004">
      <c r="A33" s="111"/>
      <c r="B33" s="159">
        <v>22</v>
      </c>
      <c r="C33" s="158" t="s">
        <v>165</v>
      </c>
      <c r="D33" s="159"/>
      <c r="E33" s="159"/>
      <c r="F33" s="159"/>
      <c r="G33" s="159"/>
      <c r="H33" s="159"/>
      <c r="I33" s="159"/>
    </row>
    <row r="34" spans="1:10" s="1" customFormat="1" ht="48" x14ac:dyDescent="0.55000000000000004">
      <c r="A34" s="111"/>
      <c r="B34" s="159">
        <v>23</v>
      </c>
      <c r="C34" s="158" t="s">
        <v>166</v>
      </c>
      <c r="D34" s="159"/>
      <c r="E34" s="159"/>
      <c r="F34" s="159"/>
      <c r="G34" s="159"/>
      <c r="H34" s="159"/>
      <c r="I34" s="159"/>
    </row>
    <row r="35" spans="1:10" s="1" customFormat="1" ht="24.75" thickBot="1" x14ac:dyDescent="0.6">
      <c r="A35" s="140" t="s">
        <v>36</v>
      </c>
      <c r="B35" s="37"/>
      <c r="C35" s="21"/>
      <c r="D35" s="141"/>
      <c r="E35" s="142"/>
      <c r="F35" s="143"/>
      <c r="G35" s="142"/>
      <c r="H35" s="142"/>
      <c r="I35" s="142"/>
    </row>
    <row r="36" spans="1:10" s="1" customFormat="1" ht="24.75" thickBot="1" x14ac:dyDescent="0.25">
      <c r="A36" s="73" t="s">
        <v>113</v>
      </c>
      <c r="B36" s="39">
        <v>23</v>
      </c>
      <c r="C36" s="6"/>
      <c r="D36" s="12"/>
      <c r="E36" s="12"/>
      <c r="F36" s="12">
        <f>F17+F6</f>
        <v>1819010</v>
      </c>
      <c r="G36" s="5"/>
      <c r="H36" s="13"/>
      <c r="I36" s="13"/>
      <c r="J36" s="2"/>
    </row>
    <row r="37" spans="1:10" x14ac:dyDescent="0.2">
      <c r="C37" s="106" t="s">
        <v>53</v>
      </c>
      <c r="D37" s="106"/>
      <c r="E37" s="106"/>
      <c r="F37" s="107"/>
    </row>
  </sheetData>
  <mergeCells count="11">
    <mergeCell ref="A6:A9"/>
    <mergeCell ref="A17:A21"/>
    <mergeCell ref="A1:I1"/>
    <mergeCell ref="A2:B4"/>
    <mergeCell ref="C2:C4"/>
    <mergeCell ref="D2:D4"/>
    <mergeCell ref="E2:E4"/>
    <mergeCell ref="F2:F4"/>
    <mergeCell ref="G2:G4"/>
    <mergeCell ref="H2:H4"/>
    <mergeCell ref="I2:I4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6" workbookViewId="0">
      <selection activeCell="A48" sqref="A48:I48"/>
    </sheetView>
  </sheetViews>
  <sheetFormatPr defaultRowHeight="14.25" x14ac:dyDescent="0.2"/>
  <cols>
    <col min="1" max="1" width="24.125" customWidth="1"/>
    <col min="2" max="2" width="4.5" style="40" customWidth="1"/>
    <col min="3" max="3" width="36.75" customWidth="1"/>
    <col min="4" max="4" width="11.25" customWidth="1"/>
    <col min="5" max="5" width="11.125" bestFit="1" customWidth="1"/>
    <col min="6" max="6" width="9.625" customWidth="1"/>
    <col min="7" max="7" width="9.5" bestFit="1" customWidth="1"/>
  </cols>
  <sheetData>
    <row r="1" spans="1:9" ht="30.75" x14ac:dyDescent="0.7">
      <c r="A1" s="411" t="s">
        <v>29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24" t="s">
        <v>37</v>
      </c>
      <c r="E2" s="424" t="s">
        <v>35</v>
      </c>
      <c r="F2" s="443" t="s">
        <v>32</v>
      </c>
      <c r="G2" s="424" t="s">
        <v>34</v>
      </c>
      <c r="H2" s="424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19"/>
      <c r="E3" s="419"/>
      <c r="F3" s="444"/>
      <c r="G3" s="419"/>
      <c r="H3" s="419"/>
      <c r="I3" s="419"/>
    </row>
    <row r="4" spans="1:9" s="1" customFormat="1" ht="27" customHeight="1" x14ac:dyDescent="0.2">
      <c r="A4" s="416"/>
      <c r="B4" s="417"/>
      <c r="C4" s="418"/>
      <c r="D4" s="420"/>
      <c r="E4" s="420"/>
      <c r="F4" s="423"/>
      <c r="G4" s="420"/>
      <c r="H4" s="420"/>
      <c r="I4" s="420"/>
    </row>
    <row r="5" spans="1:9" s="1" customFormat="1" ht="24" x14ac:dyDescent="0.55000000000000004">
      <c r="A5" s="160" t="s">
        <v>28</v>
      </c>
      <c r="B5" s="161"/>
      <c r="C5" s="20"/>
      <c r="D5" s="162"/>
      <c r="E5" s="20"/>
      <c r="F5" s="105">
        <v>430100</v>
      </c>
      <c r="G5" s="20"/>
      <c r="H5" s="20"/>
      <c r="I5" s="20"/>
    </row>
    <row r="6" spans="1:9" s="1" customFormat="1" ht="72" x14ac:dyDescent="0.55000000000000004">
      <c r="A6" s="242" t="s">
        <v>281</v>
      </c>
      <c r="B6" s="38"/>
      <c r="C6" s="108"/>
      <c r="D6" s="110"/>
      <c r="E6" s="108"/>
      <c r="F6" s="108"/>
      <c r="G6" s="108"/>
      <c r="H6" s="108"/>
      <c r="I6" s="108"/>
    </row>
    <row r="7" spans="1:9" s="1" customFormat="1" ht="27" customHeight="1" x14ac:dyDescent="0.55000000000000004">
      <c r="A7" s="436"/>
      <c r="B7" s="74">
        <v>1</v>
      </c>
      <c r="C7" s="75" t="s">
        <v>39</v>
      </c>
      <c r="D7" s="76"/>
      <c r="E7" s="77"/>
      <c r="F7" s="163">
        <v>237500</v>
      </c>
      <c r="G7" s="65">
        <v>52100</v>
      </c>
      <c r="H7" s="66">
        <v>21.94</v>
      </c>
      <c r="I7" s="61"/>
    </row>
    <row r="8" spans="1:9" s="1" customFormat="1" ht="24" x14ac:dyDescent="0.55000000000000004">
      <c r="A8" s="437"/>
      <c r="B8" s="36">
        <v>1.1000000000000001</v>
      </c>
      <c r="C8" s="134" t="s">
        <v>4</v>
      </c>
      <c r="D8" s="28"/>
      <c r="E8" s="3"/>
      <c r="F8" s="164"/>
      <c r="G8" s="3"/>
      <c r="H8" s="3"/>
      <c r="I8" s="3"/>
    </row>
    <row r="9" spans="1:9" s="1" customFormat="1" ht="48" x14ac:dyDescent="0.55000000000000004">
      <c r="A9" s="17"/>
      <c r="B9" s="44">
        <v>1.2</v>
      </c>
      <c r="C9" s="135" t="s">
        <v>5</v>
      </c>
      <c r="D9" s="28"/>
      <c r="E9" s="3"/>
      <c r="F9" s="164"/>
      <c r="G9" s="3"/>
      <c r="H9" s="3"/>
      <c r="I9" s="3"/>
    </row>
    <row r="10" spans="1:9" s="1" customFormat="1" ht="48" x14ac:dyDescent="0.55000000000000004">
      <c r="A10" s="17"/>
      <c r="B10" s="44">
        <v>1.3</v>
      </c>
      <c r="C10" s="135" t="s">
        <v>6</v>
      </c>
      <c r="D10" s="28"/>
      <c r="E10" s="3"/>
      <c r="F10" s="164"/>
      <c r="G10" s="3"/>
      <c r="H10" s="3"/>
      <c r="I10" s="3"/>
    </row>
    <row r="11" spans="1:9" s="1" customFormat="1" ht="72" x14ac:dyDescent="0.2">
      <c r="A11" s="17"/>
      <c r="B11" s="44">
        <v>1.4</v>
      </c>
      <c r="C11" s="135" t="s">
        <v>7</v>
      </c>
      <c r="D11" s="62" t="s">
        <v>30</v>
      </c>
      <c r="E11" s="62" t="s">
        <v>30</v>
      </c>
      <c r="F11" s="165">
        <v>52900</v>
      </c>
      <c r="G11" s="64">
        <v>52100</v>
      </c>
      <c r="H11" s="62">
        <v>98.49</v>
      </c>
      <c r="I11" s="63"/>
    </row>
    <row r="12" spans="1:9" s="1" customFormat="1" ht="48" x14ac:dyDescent="0.2">
      <c r="A12" s="17"/>
      <c r="B12" s="44">
        <v>1.5</v>
      </c>
      <c r="C12" s="135" t="s">
        <v>38</v>
      </c>
      <c r="D12" s="45"/>
      <c r="E12" s="45"/>
      <c r="F12" s="166"/>
      <c r="G12" s="3"/>
      <c r="H12" s="3"/>
      <c r="I12" s="3"/>
    </row>
    <row r="13" spans="1:9" s="1" customFormat="1" ht="48" x14ac:dyDescent="0.55000000000000004">
      <c r="A13" s="17"/>
      <c r="B13" s="44">
        <v>1.6</v>
      </c>
      <c r="C13" s="6" t="s">
        <v>8</v>
      </c>
      <c r="D13" s="28"/>
      <c r="E13" s="3"/>
      <c r="F13" s="164"/>
      <c r="G13" s="3"/>
      <c r="H13" s="3"/>
      <c r="I13" s="3"/>
    </row>
    <row r="14" spans="1:9" s="1" customFormat="1" ht="72" x14ac:dyDescent="0.55000000000000004">
      <c r="A14" s="242" t="s">
        <v>282</v>
      </c>
      <c r="B14" s="44">
        <v>1.6</v>
      </c>
      <c r="C14" s="6" t="s">
        <v>9</v>
      </c>
      <c r="D14" s="28"/>
      <c r="E14" s="3"/>
      <c r="F14" s="164"/>
      <c r="G14" s="3"/>
      <c r="H14" s="3"/>
      <c r="I14" s="3"/>
    </row>
    <row r="15" spans="1:9" s="1" customFormat="1" ht="48" x14ac:dyDescent="0.55000000000000004">
      <c r="A15" s="17"/>
      <c r="B15" s="44">
        <v>1.7</v>
      </c>
      <c r="C15" s="26" t="s">
        <v>10</v>
      </c>
      <c r="D15" s="29"/>
      <c r="E15" s="27"/>
      <c r="F15" s="167"/>
      <c r="G15" s="27"/>
      <c r="H15" s="27"/>
      <c r="I15" s="27"/>
    </row>
    <row r="16" spans="1:9" s="1" customFormat="1" ht="24" x14ac:dyDescent="0.55000000000000004">
      <c r="A16" s="48" t="s">
        <v>36</v>
      </c>
      <c r="B16" s="54">
        <v>7</v>
      </c>
      <c r="C16" s="53"/>
      <c r="D16" s="55"/>
      <c r="E16" s="56"/>
      <c r="F16" s="168"/>
      <c r="G16" s="56"/>
      <c r="H16" s="56"/>
      <c r="I16" s="56"/>
    </row>
    <row r="17" spans="1:9" s="1" customFormat="1" ht="24" x14ac:dyDescent="0.55000000000000004">
      <c r="A17" s="72"/>
      <c r="B17" s="78">
        <v>2</v>
      </c>
      <c r="C17" s="79" t="s">
        <v>40</v>
      </c>
      <c r="D17" s="80"/>
      <c r="E17" s="81"/>
      <c r="F17" s="169">
        <v>192600</v>
      </c>
      <c r="G17" s="81"/>
      <c r="H17" s="81"/>
      <c r="I17" s="81"/>
    </row>
    <row r="18" spans="1:9" s="1" customFormat="1" ht="24" x14ac:dyDescent="0.55000000000000004">
      <c r="A18" s="72"/>
      <c r="B18" s="36">
        <v>2.1</v>
      </c>
      <c r="C18" s="9" t="s">
        <v>14</v>
      </c>
      <c r="D18" s="30"/>
      <c r="E18" s="7"/>
      <c r="F18" s="170">
        <v>13600</v>
      </c>
      <c r="G18" s="7"/>
      <c r="H18" s="7"/>
      <c r="I18" s="7"/>
    </row>
    <row r="19" spans="1:9" s="1" customFormat="1" ht="48" x14ac:dyDescent="0.55000000000000004">
      <c r="A19" s="112"/>
      <c r="B19" s="44">
        <v>2.2000000000000002</v>
      </c>
      <c r="C19" s="9" t="s">
        <v>15</v>
      </c>
      <c r="D19" s="30"/>
      <c r="E19" s="7"/>
      <c r="F19" s="170">
        <v>31100</v>
      </c>
      <c r="G19" s="7"/>
      <c r="H19" s="7"/>
      <c r="I19" s="7"/>
    </row>
    <row r="20" spans="1:9" s="1" customFormat="1" ht="72" x14ac:dyDescent="0.55000000000000004">
      <c r="A20" s="112"/>
      <c r="B20" s="44">
        <v>2.2999999999999998</v>
      </c>
      <c r="C20" s="9" t="s">
        <v>16</v>
      </c>
      <c r="D20" s="30"/>
      <c r="E20" s="7"/>
      <c r="F20" s="170">
        <v>124300</v>
      </c>
      <c r="G20" s="7"/>
      <c r="H20" s="7"/>
      <c r="I20" s="7"/>
    </row>
    <row r="21" spans="1:9" s="1" customFormat="1" ht="72" x14ac:dyDescent="0.55000000000000004">
      <c r="A21" s="18"/>
      <c r="B21" s="44">
        <v>2.4</v>
      </c>
      <c r="C21" s="9" t="s">
        <v>17</v>
      </c>
      <c r="D21" s="30"/>
      <c r="E21" s="7"/>
      <c r="F21" s="170">
        <v>23600</v>
      </c>
      <c r="G21" s="7"/>
      <c r="H21" s="7"/>
      <c r="I21" s="7"/>
    </row>
    <row r="22" spans="1:9" s="1" customFormat="1" ht="24" x14ac:dyDescent="0.55000000000000004">
      <c r="A22" s="48" t="s">
        <v>36</v>
      </c>
      <c r="B22" s="49">
        <v>4</v>
      </c>
      <c r="C22" s="50"/>
      <c r="D22" s="51"/>
      <c r="E22" s="52"/>
      <c r="F22" s="171"/>
      <c r="G22" s="52"/>
      <c r="H22" s="52"/>
      <c r="I22" s="52"/>
    </row>
    <row r="23" spans="1:9" s="1" customFormat="1" ht="27.75" x14ac:dyDescent="0.2">
      <c r="A23" s="438" t="s">
        <v>283</v>
      </c>
      <c r="B23" s="439"/>
      <c r="C23" s="439"/>
      <c r="D23" s="439"/>
      <c r="E23" s="439"/>
      <c r="F23" s="439"/>
      <c r="G23" s="439"/>
      <c r="H23" s="440"/>
      <c r="I23" s="52"/>
    </row>
    <row r="24" spans="1:9" s="1" customFormat="1" ht="26.25" x14ac:dyDescent="0.55000000000000004">
      <c r="A24" s="20" t="s">
        <v>3</v>
      </c>
      <c r="B24" s="37"/>
      <c r="C24" s="21"/>
      <c r="D24" s="31"/>
      <c r="E24" s="22"/>
      <c r="F24" s="289">
        <v>1343720</v>
      </c>
      <c r="G24" s="23"/>
      <c r="H24" s="23"/>
      <c r="I24" s="23"/>
    </row>
    <row r="25" spans="1:9" s="1" customFormat="1" ht="25.5" customHeight="1" x14ac:dyDescent="0.55000000000000004">
      <c r="A25" s="72"/>
      <c r="B25" s="86">
        <v>3</v>
      </c>
      <c r="C25" s="75" t="s">
        <v>39</v>
      </c>
      <c r="D25" s="82"/>
      <c r="E25" s="83"/>
      <c r="F25" s="169">
        <v>87000</v>
      </c>
      <c r="G25" s="84"/>
      <c r="H25" s="84"/>
      <c r="I25" s="84"/>
    </row>
    <row r="26" spans="1:9" s="1" customFormat="1" ht="72" x14ac:dyDescent="0.55000000000000004">
      <c r="A26" s="242" t="s">
        <v>284</v>
      </c>
      <c r="B26" s="44">
        <v>3.1</v>
      </c>
      <c r="C26" s="6" t="s">
        <v>11</v>
      </c>
      <c r="D26" s="32"/>
      <c r="E26" s="10"/>
      <c r="F26" s="170"/>
      <c r="G26" s="11"/>
      <c r="H26" s="11"/>
      <c r="I26" s="11"/>
    </row>
    <row r="27" spans="1:9" s="1" customFormat="1" ht="48" x14ac:dyDescent="0.55000000000000004">
      <c r="A27" s="114"/>
      <c r="B27" s="44">
        <v>3.2</v>
      </c>
      <c r="C27" s="6" t="s">
        <v>12</v>
      </c>
      <c r="D27" s="32"/>
      <c r="E27" s="10"/>
      <c r="F27" s="170"/>
      <c r="G27" s="11"/>
      <c r="H27" s="11"/>
      <c r="I27" s="11"/>
    </row>
    <row r="28" spans="1:9" s="1" customFormat="1" ht="24" x14ac:dyDescent="0.55000000000000004">
      <c r="A28" s="48" t="s">
        <v>36</v>
      </c>
      <c r="B28" s="49">
        <v>2</v>
      </c>
      <c r="C28" s="50"/>
      <c r="D28" s="51"/>
      <c r="E28" s="52"/>
      <c r="F28" s="171"/>
      <c r="G28" s="52"/>
      <c r="H28" s="52"/>
      <c r="I28" s="52"/>
    </row>
    <row r="29" spans="1:9" s="1" customFormat="1" ht="24" x14ac:dyDescent="0.55000000000000004">
      <c r="A29" s="85"/>
      <c r="B29" s="78">
        <v>4</v>
      </c>
      <c r="C29" s="87" t="s">
        <v>41</v>
      </c>
      <c r="D29" s="80"/>
      <c r="E29" s="81"/>
      <c r="F29" s="169">
        <v>61320</v>
      </c>
      <c r="G29" s="81"/>
      <c r="H29" s="81"/>
      <c r="I29" s="81"/>
    </row>
    <row r="30" spans="1:9" s="1" customFormat="1" ht="48" x14ac:dyDescent="0.55000000000000004">
      <c r="A30" s="67"/>
      <c r="B30" s="86">
        <v>4.0999999999999996</v>
      </c>
      <c r="C30" s="9" t="s">
        <v>13</v>
      </c>
      <c r="D30" s="32" t="s">
        <v>44</v>
      </c>
      <c r="E30" s="10"/>
      <c r="F30" s="170"/>
      <c r="G30" s="11"/>
      <c r="H30" s="11"/>
      <c r="I30" s="11"/>
    </row>
    <row r="31" spans="1:9" s="1" customFormat="1" ht="24" x14ac:dyDescent="0.55000000000000004">
      <c r="A31" s="48" t="s">
        <v>36</v>
      </c>
      <c r="B31" s="49">
        <v>1</v>
      </c>
      <c r="C31" s="50"/>
      <c r="D31" s="51"/>
      <c r="E31" s="52"/>
      <c r="F31" s="171"/>
      <c r="G31" s="52"/>
      <c r="H31" s="52"/>
      <c r="I31" s="52"/>
    </row>
    <row r="32" spans="1:9" s="1" customFormat="1" ht="26.25" x14ac:dyDescent="0.55000000000000004">
      <c r="A32" s="441"/>
      <c r="B32" s="88">
        <v>5</v>
      </c>
      <c r="C32" s="87" t="s">
        <v>40</v>
      </c>
      <c r="D32" s="82"/>
      <c r="E32" s="83"/>
      <c r="F32" s="169">
        <v>31200</v>
      </c>
      <c r="G32" s="84"/>
      <c r="H32" s="84"/>
      <c r="I32" s="84"/>
    </row>
    <row r="33" spans="1:9" s="1" customFormat="1" ht="26.25" x14ac:dyDescent="0.55000000000000004">
      <c r="A33" s="442"/>
      <c r="B33" s="34">
        <v>5.0999999999999996</v>
      </c>
      <c r="C33" s="19" t="s">
        <v>18</v>
      </c>
      <c r="D33" s="32"/>
      <c r="E33" s="10"/>
      <c r="F33" s="170"/>
      <c r="G33" s="11"/>
      <c r="H33" s="11"/>
      <c r="I33" s="11"/>
    </row>
    <row r="34" spans="1:9" s="1" customFormat="1" ht="48" x14ac:dyDescent="0.55000000000000004">
      <c r="A34" s="14"/>
      <c r="B34" s="68">
        <v>5.2</v>
      </c>
      <c r="C34" s="69" t="s">
        <v>19</v>
      </c>
      <c r="D34" s="41"/>
      <c r="E34" s="42"/>
      <c r="F34" s="172"/>
      <c r="G34" s="43"/>
      <c r="H34" s="43"/>
      <c r="I34" s="43"/>
    </row>
    <row r="35" spans="1:9" s="1" customFormat="1" ht="24" x14ac:dyDescent="0.55000000000000004">
      <c r="A35" s="48" t="s">
        <v>36</v>
      </c>
      <c r="B35" s="58">
        <v>2</v>
      </c>
      <c r="C35" s="50"/>
      <c r="D35" s="51"/>
      <c r="E35" s="52"/>
      <c r="F35" s="171"/>
      <c r="G35" s="52"/>
      <c r="H35" s="52"/>
      <c r="I35" s="52"/>
    </row>
    <row r="36" spans="1:9" s="1" customFormat="1" ht="24" x14ac:dyDescent="0.55000000000000004">
      <c r="A36" s="255"/>
      <c r="B36" s="256"/>
      <c r="C36" s="257"/>
      <c r="D36" s="258"/>
      <c r="E36" s="259"/>
      <c r="F36" s="283"/>
      <c r="G36" s="259"/>
      <c r="H36" s="259"/>
      <c r="I36" s="259"/>
    </row>
    <row r="37" spans="1:9" s="1" customFormat="1" ht="26.25" x14ac:dyDescent="0.55000000000000004">
      <c r="A37" s="113"/>
      <c r="B37" s="89">
        <v>6</v>
      </c>
      <c r="C37" s="90" t="s">
        <v>42</v>
      </c>
      <c r="D37" s="91"/>
      <c r="E37" s="92"/>
      <c r="F37" s="173">
        <v>1000000</v>
      </c>
      <c r="G37" s="93"/>
      <c r="H37" s="93"/>
      <c r="I37" s="93"/>
    </row>
    <row r="38" spans="1:9" s="1" customFormat="1" ht="72" x14ac:dyDescent="0.2">
      <c r="A38" s="242" t="s">
        <v>285</v>
      </c>
      <c r="B38" s="47">
        <v>6.1</v>
      </c>
      <c r="C38" s="6" t="s">
        <v>20</v>
      </c>
      <c r="D38" s="284" t="s">
        <v>31</v>
      </c>
      <c r="E38" s="284" t="s">
        <v>31</v>
      </c>
      <c r="F38" s="285">
        <v>200000</v>
      </c>
      <c r="G38" s="286">
        <v>145950</v>
      </c>
      <c r="H38" s="287">
        <v>72.98</v>
      </c>
      <c r="I38" s="288"/>
    </row>
    <row r="39" spans="1:9" s="1" customFormat="1" ht="48" x14ac:dyDescent="0.2">
      <c r="A39" s="114"/>
      <c r="B39" s="47">
        <v>6.2</v>
      </c>
      <c r="C39" s="6" t="s">
        <v>21</v>
      </c>
      <c r="D39" s="70"/>
      <c r="E39" s="11"/>
      <c r="F39" s="174"/>
      <c r="G39" s="11"/>
      <c r="H39" s="11"/>
      <c r="I39" s="11"/>
    </row>
    <row r="40" spans="1:9" s="1" customFormat="1" ht="24" x14ac:dyDescent="0.55000000000000004">
      <c r="A40" s="48" t="s">
        <v>36</v>
      </c>
      <c r="B40" s="58">
        <v>2</v>
      </c>
      <c r="C40" s="50"/>
      <c r="D40" s="51"/>
      <c r="E40" s="52"/>
      <c r="F40" s="171"/>
      <c r="G40" s="52"/>
      <c r="H40" s="52"/>
      <c r="I40" s="52"/>
    </row>
    <row r="41" spans="1:9" s="1" customFormat="1" ht="24" x14ac:dyDescent="0.55000000000000004">
      <c r="A41" s="94"/>
      <c r="B41" s="74">
        <v>7</v>
      </c>
      <c r="C41" s="87" t="s">
        <v>43</v>
      </c>
      <c r="D41" s="80"/>
      <c r="E41" s="81"/>
      <c r="F41" s="169">
        <v>80000</v>
      </c>
      <c r="G41" s="81"/>
      <c r="H41" s="81"/>
      <c r="I41" s="81"/>
    </row>
    <row r="42" spans="1:9" s="1" customFormat="1" ht="51.75" customHeight="1" x14ac:dyDescent="0.55000000000000004">
      <c r="A42" s="71"/>
      <c r="B42" s="46">
        <v>7.1</v>
      </c>
      <c r="C42" s="9" t="s">
        <v>22</v>
      </c>
      <c r="D42" s="32"/>
      <c r="E42" s="10"/>
      <c r="F42" s="170"/>
      <c r="G42" s="11"/>
      <c r="H42" s="11"/>
      <c r="I42" s="11"/>
    </row>
    <row r="43" spans="1:9" s="1" customFormat="1" ht="24" x14ac:dyDescent="0.55000000000000004">
      <c r="A43" s="48" t="s">
        <v>36</v>
      </c>
      <c r="B43" s="58">
        <v>1</v>
      </c>
      <c r="C43" s="50"/>
      <c r="D43" s="51"/>
      <c r="E43" s="52"/>
      <c r="F43" s="171"/>
      <c r="G43" s="52"/>
      <c r="H43" s="52"/>
      <c r="I43" s="52"/>
    </row>
    <row r="44" spans="1:9" s="1" customFormat="1" ht="24" x14ac:dyDescent="0.55000000000000004">
      <c r="A44" s="115"/>
      <c r="B44" s="95">
        <v>8</v>
      </c>
      <c r="C44" s="96" t="s">
        <v>46</v>
      </c>
      <c r="D44" s="97"/>
      <c r="E44" s="98"/>
      <c r="F44" s="175">
        <v>84200</v>
      </c>
      <c r="G44" s="98"/>
      <c r="H44" s="98"/>
      <c r="I44" s="98"/>
    </row>
    <row r="45" spans="1:9" s="1" customFormat="1" ht="24" x14ac:dyDescent="0.55000000000000004">
      <c r="A45" s="113"/>
      <c r="B45" s="103">
        <v>8.1</v>
      </c>
      <c r="C45" s="100" t="s">
        <v>45</v>
      </c>
      <c r="D45" s="101"/>
      <c r="E45" s="102"/>
      <c r="F45" s="176">
        <v>59300</v>
      </c>
      <c r="G45" s="102"/>
      <c r="H45" s="102"/>
      <c r="I45" s="102"/>
    </row>
    <row r="46" spans="1:9" s="1" customFormat="1" ht="24" x14ac:dyDescent="0.55000000000000004">
      <c r="A46" s="113"/>
      <c r="B46" s="99" t="s">
        <v>47</v>
      </c>
      <c r="C46" s="15" t="s">
        <v>23</v>
      </c>
      <c r="D46" s="33"/>
      <c r="E46" s="16"/>
      <c r="F46" s="177">
        <v>50400</v>
      </c>
      <c r="G46" s="16"/>
      <c r="H46" s="16"/>
      <c r="I46" s="16"/>
    </row>
    <row r="47" spans="1:9" s="1" customFormat="1" ht="72" x14ac:dyDescent="0.2">
      <c r="A47" s="113"/>
      <c r="B47" s="99" t="s">
        <v>48</v>
      </c>
      <c r="C47" s="15" t="s">
        <v>24</v>
      </c>
      <c r="D47" s="33"/>
      <c r="E47" s="16"/>
      <c r="F47" s="178">
        <v>2400</v>
      </c>
      <c r="G47" s="16"/>
      <c r="H47" s="16"/>
      <c r="I47" s="16"/>
    </row>
    <row r="48" spans="1:9" s="1" customFormat="1" ht="24" x14ac:dyDescent="0.55000000000000004">
      <c r="A48" s="113"/>
      <c r="B48" s="99" t="s">
        <v>49</v>
      </c>
      <c r="C48" s="15" t="s">
        <v>25</v>
      </c>
      <c r="D48" s="33"/>
      <c r="E48" s="16"/>
      <c r="F48" s="177">
        <v>6500</v>
      </c>
      <c r="G48" s="16"/>
      <c r="H48" s="16"/>
      <c r="I48" s="16"/>
    </row>
    <row r="49" spans="1:10" s="1" customFormat="1" ht="24" x14ac:dyDescent="0.55000000000000004">
      <c r="A49" s="48" t="s">
        <v>36</v>
      </c>
      <c r="B49" s="58">
        <v>3</v>
      </c>
      <c r="C49" s="50"/>
      <c r="D49" s="51"/>
      <c r="E49" s="52"/>
      <c r="F49" s="171"/>
      <c r="G49" s="52"/>
      <c r="H49" s="52"/>
      <c r="I49" s="52"/>
    </row>
    <row r="50" spans="1:10" s="1" customFormat="1" ht="24" x14ac:dyDescent="0.55000000000000004">
      <c r="A50" s="113"/>
      <c r="B50" s="104">
        <v>8.1999999999999993</v>
      </c>
      <c r="C50" s="100" t="s">
        <v>50</v>
      </c>
      <c r="D50" s="101"/>
      <c r="E50" s="102"/>
      <c r="F50" s="176">
        <v>24900</v>
      </c>
      <c r="G50" s="102"/>
      <c r="H50" s="102"/>
      <c r="I50" s="102"/>
    </row>
    <row r="51" spans="1:10" s="1" customFormat="1" ht="24" x14ac:dyDescent="0.55000000000000004">
      <c r="A51" s="113"/>
      <c r="B51" s="99" t="s">
        <v>51</v>
      </c>
      <c r="C51" s="15" t="s">
        <v>26</v>
      </c>
      <c r="D51" s="33"/>
      <c r="E51" s="16"/>
      <c r="F51" s="177">
        <v>10500</v>
      </c>
      <c r="G51" s="16"/>
      <c r="H51" s="16"/>
      <c r="I51" s="16"/>
    </row>
    <row r="52" spans="1:10" s="1" customFormat="1" ht="24" x14ac:dyDescent="0.55000000000000004">
      <c r="A52" s="113"/>
      <c r="B52" s="99" t="s">
        <v>52</v>
      </c>
      <c r="C52" s="15" t="s">
        <v>27</v>
      </c>
      <c r="D52" s="33"/>
      <c r="E52" s="16"/>
      <c r="F52" s="177">
        <v>14400</v>
      </c>
      <c r="G52" s="16"/>
      <c r="H52" s="16"/>
      <c r="I52" s="16"/>
    </row>
    <row r="53" spans="1:10" s="1" customFormat="1" ht="24.75" thickBot="1" x14ac:dyDescent="0.6">
      <c r="A53" s="48" t="s">
        <v>36</v>
      </c>
      <c r="B53" s="58">
        <v>5</v>
      </c>
      <c r="C53" s="50"/>
      <c r="D53" s="51"/>
      <c r="E53" s="52"/>
      <c r="F53" s="171"/>
      <c r="G53" s="52"/>
      <c r="H53" s="52"/>
      <c r="I53" s="52"/>
    </row>
    <row r="54" spans="1:10" s="1" customFormat="1" ht="24.75" thickBot="1" x14ac:dyDescent="0.25">
      <c r="A54" s="73" t="s">
        <v>93</v>
      </c>
      <c r="B54" s="44">
        <v>13</v>
      </c>
      <c r="C54" s="6"/>
      <c r="D54" s="179"/>
      <c r="E54" s="179"/>
      <c r="F54" s="179"/>
      <c r="G54" s="5"/>
      <c r="H54" s="11"/>
      <c r="I54" s="11"/>
      <c r="J54" s="180"/>
    </row>
    <row r="55" spans="1:10" x14ac:dyDescent="0.2">
      <c r="C55" s="106" t="s">
        <v>53</v>
      </c>
      <c r="D55" s="106"/>
      <c r="E55" s="106"/>
      <c r="F55" s="107">
        <v>1773820</v>
      </c>
    </row>
  </sheetData>
  <mergeCells count="12">
    <mergeCell ref="A7:A8"/>
    <mergeCell ref="A23:H23"/>
    <mergeCell ref="A32:A33"/>
    <mergeCell ref="A1:I1"/>
    <mergeCell ref="A2:B4"/>
    <mergeCell ref="C2:C4"/>
    <mergeCell ref="D2:D4"/>
    <mergeCell ref="E2:E4"/>
    <mergeCell ref="F2:F4"/>
    <mergeCell ref="G2:G4"/>
    <mergeCell ref="H2:H4"/>
    <mergeCell ref="I2:I4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K4" sqref="K4"/>
    </sheetView>
  </sheetViews>
  <sheetFormatPr defaultColWidth="9" defaultRowHeight="24" x14ac:dyDescent="0.55000000000000004"/>
  <cols>
    <col min="1" max="1" width="24.125" style="181" customWidth="1"/>
    <col min="2" max="2" width="4.5" style="221" customWidth="1"/>
    <col min="3" max="3" width="31.25" style="181" customWidth="1"/>
    <col min="4" max="4" width="26.875" style="181" customWidth="1"/>
    <col min="5" max="5" width="16.875" style="181" customWidth="1"/>
    <col min="6" max="6" width="11.375" style="181" customWidth="1"/>
    <col min="7" max="7" width="9.875" style="181" bestFit="1" customWidth="1"/>
    <col min="8" max="8" width="9" style="222"/>
    <col min="9" max="16384" width="9" style="181"/>
  </cols>
  <sheetData>
    <row r="1" spans="1:10" x14ac:dyDescent="0.55000000000000004">
      <c r="A1" s="445" t="s">
        <v>291</v>
      </c>
      <c r="B1" s="445"/>
      <c r="C1" s="445"/>
      <c r="D1" s="445"/>
      <c r="E1" s="445"/>
      <c r="F1" s="445"/>
      <c r="G1" s="445"/>
      <c r="H1" s="445"/>
      <c r="I1" s="445"/>
    </row>
    <row r="2" spans="1:10" s="183" customFormat="1" ht="14.25" customHeight="1" x14ac:dyDescent="0.55000000000000004">
      <c r="A2" s="446" t="s">
        <v>0</v>
      </c>
      <c r="B2" s="447"/>
      <c r="C2" s="450" t="s">
        <v>1</v>
      </c>
      <c r="D2" s="424" t="s">
        <v>37</v>
      </c>
      <c r="E2" s="424" t="s">
        <v>35</v>
      </c>
      <c r="F2" s="424" t="s">
        <v>32</v>
      </c>
      <c r="G2" s="424" t="s">
        <v>34</v>
      </c>
      <c r="H2" s="424" t="s">
        <v>33</v>
      </c>
      <c r="I2" s="424" t="s">
        <v>2</v>
      </c>
      <c r="J2" s="182"/>
    </row>
    <row r="3" spans="1:10" s="183" customFormat="1" ht="62.25" customHeight="1" x14ac:dyDescent="0.55000000000000004">
      <c r="A3" s="448"/>
      <c r="B3" s="449"/>
      <c r="C3" s="450"/>
      <c r="D3" s="420"/>
      <c r="E3" s="420"/>
      <c r="F3" s="420"/>
      <c r="G3" s="420"/>
      <c r="H3" s="420"/>
      <c r="I3" s="420"/>
      <c r="J3" s="182"/>
    </row>
    <row r="4" spans="1:10" s="183" customFormat="1" x14ac:dyDescent="0.55000000000000004">
      <c r="A4" s="160" t="s">
        <v>28</v>
      </c>
      <c r="B4" s="161"/>
      <c r="C4" s="20"/>
      <c r="D4" s="162"/>
      <c r="E4" s="20"/>
      <c r="F4" s="184">
        <v>99846</v>
      </c>
      <c r="G4" s="184">
        <f>SUM(G5:G11)</f>
        <v>5250</v>
      </c>
      <c r="H4" s="185">
        <f>G4*100/F4</f>
        <v>5.2580974701039604</v>
      </c>
      <c r="I4" s="20"/>
    </row>
    <row r="5" spans="1:10" s="183" customFormat="1" ht="26.25" customHeight="1" x14ac:dyDescent="0.55000000000000004">
      <c r="A5" s="402" t="s">
        <v>286</v>
      </c>
      <c r="B5" s="424">
        <v>1</v>
      </c>
      <c r="C5" s="451" t="s">
        <v>167</v>
      </c>
      <c r="D5" s="186" t="s">
        <v>168</v>
      </c>
      <c r="E5" s="186" t="s">
        <v>169</v>
      </c>
      <c r="F5" s="187"/>
      <c r="G5" s="188">
        <v>4250</v>
      </c>
      <c r="H5" s="30"/>
      <c r="I5" s="28"/>
    </row>
    <row r="6" spans="1:10" s="183" customFormat="1" x14ac:dyDescent="0.55000000000000004">
      <c r="A6" s="403"/>
      <c r="B6" s="419"/>
      <c r="C6" s="452"/>
      <c r="D6" s="186" t="s">
        <v>170</v>
      </c>
      <c r="E6" s="186"/>
      <c r="F6" s="187"/>
      <c r="G6" s="188"/>
      <c r="H6" s="30"/>
      <c r="I6" s="28"/>
    </row>
    <row r="7" spans="1:10" s="183" customFormat="1" x14ac:dyDescent="0.55000000000000004">
      <c r="A7" s="403"/>
      <c r="B7" s="419"/>
      <c r="C7" s="452"/>
      <c r="D7" s="186" t="s">
        <v>171</v>
      </c>
      <c r="E7" s="186"/>
      <c r="F7" s="187"/>
      <c r="G7" s="188"/>
      <c r="H7" s="30"/>
      <c r="I7" s="28"/>
    </row>
    <row r="8" spans="1:10" s="183" customFormat="1" x14ac:dyDescent="0.55000000000000004">
      <c r="A8" s="403"/>
      <c r="B8" s="420"/>
      <c r="C8" s="453"/>
      <c r="D8" s="186" t="s">
        <v>172</v>
      </c>
      <c r="E8" s="186"/>
      <c r="F8" s="187"/>
      <c r="G8" s="188"/>
      <c r="H8" s="30"/>
      <c r="I8" s="28"/>
    </row>
    <row r="9" spans="1:10" s="183" customFormat="1" ht="30.75" customHeight="1" x14ac:dyDescent="0.55000000000000004">
      <c r="A9" s="403"/>
      <c r="B9" s="424">
        <v>2</v>
      </c>
      <c r="C9" s="451" t="s">
        <v>173</v>
      </c>
      <c r="D9" s="186" t="s">
        <v>174</v>
      </c>
      <c r="E9" s="186" t="s">
        <v>175</v>
      </c>
      <c r="F9" s="187"/>
      <c r="G9" s="188">
        <v>625</v>
      </c>
      <c r="H9" s="30"/>
      <c r="I9" s="28"/>
    </row>
    <row r="10" spans="1:10" s="183" customFormat="1" ht="30.75" customHeight="1" x14ac:dyDescent="0.55000000000000004">
      <c r="A10" s="403"/>
      <c r="B10" s="419"/>
      <c r="C10" s="452"/>
      <c r="D10" s="189" t="s">
        <v>176</v>
      </c>
      <c r="E10" s="190" t="s">
        <v>176</v>
      </c>
      <c r="F10" s="187"/>
      <c r="G10" s="188">
        <v>375</v>
      </c>
      <c r="H10" s="30"/>
      <c r="I10" s="28"/>
    </row>
    <row r="11" spans="1:10" s="183" customFormat="1" ht="26.25" customHeight="1" x14ac:dyDescent="0.55000000000000004">
      <c r="A11" s="403"/>
      <c r="B11" s="420"/>
      <c r="C11" s="453"/>
      <c r="D11" s="191" t="s">
        <v>177</v>
      </c>
      <c r="E11" s="186"/>
      <c r="F11" s="187"/>
      <c r="G11" s="188"/>
      <c r="H11" s="30"/>
      <c r="I11" s="28"/>
    </row>
    <row r="12" spans="1:10" s="183" customFormat="1" ht="48" customHeight="1" x14ac:dyDescent="0.55000000000000004">
      <c r="A12" s="403"/>
      <c r="B12" s="454">
        <v>3</v>
      </c>
      <c r="C12" s="456" t="s">
        <v>178</v>
      </c>
      <c r="D12" s="192" t="s">
        <v>179</v>
      </c>
      <c r="E12" s="193"/>
      <c r="F12" s="194"/>
      <c r="G12" s="194"/>
      <c r="H12" s="30"/>
      <c r="I12" s="28"/>
    </row>
    <row r="13" spans="1:10" s="183" customFormat="1" ht="46.5" customHeight="1" x14ac:dyDescent="0.55000000000000004">
      <c r="A13" s="130"/>
      <c r="B13" s="455"/>
      <c r="C13" s="457"/>
      <c r="D13" s="192" t="s">
        <v>180</v>
      </c>
      <c r="E13" s="193"/>
      <c r="F13" s="194"/>
      <c r="G13" s="194"/>
      <c r="H13" s="30"/>
      <c r="I13" s="28"/>
    </row>
    <row r="14" spans="1:10" s="183" customFormat="1" x14ac:dyDescent="0.55000000000000004">
      <c r="A14" s="195" t="s">
        <v>36</v>
      </c>
      <c r="B14" s="58"/>
      <c r="C14" s="196"/>
      <c r="D14" s="55"/>
      <c r="E14" s="55"/>
      <c r="F14" s="197">
        <v>53100</v>
      </c>
      <c r="G14" s="198">
        <v>53100</v>
      </c>
      <c r="H14" s="51">
        <f>G14*100/F14</f>
        <v>100</v>
      </c>
      <c r="I14" s="55"/>
    </row>
    <row r="15" spans="1:10" s="183" customFormat="1" ht="96" x14ac:dyDescent="0.55000000000000004">
      <c r="A15" s="199" t="s">
        <v>287</v>
      </c>
      <c r="B15" s="133">
        <v>1</v>
      </c>
      <c r="C15" s="200" t="s">
        <v>181</v>
      </c>
      <c r="D15" s="201" t="s">
        <v>182</v>
      </c>
      <c r="E15" s="201" t="s">
        <v>182</v>
      </c>
      <c r="F15" s="202">
        <v>53100</v>
      </c>
      <c r="G15" s="203">
        <v>53100</v>
      </c>
      <c r="H15" s="204"/>
      <c r="I15" s="205"/>
    </row>
    <row r="16" spans="1:10" s="183" customFormat="1" x14ac:dyDescent="0.55000000000000004">
      <c r="A16" s="195" t="s">
        <v>36</v>
      </c>
      <c r="B16" s="58"/>
      <c r="C16" s="196"/>
      <c r="D16" s="55"/>
      <c r="E16" s="55"/>
      <c r="F16" s="197">
        <v>233150</v>
      </c>
      <c r="G16" s="198">
        <f>SUM(G17)</f>
        <v>1625</v>
      </c>
      <c r="H16" s="206">
        <f>G16*100/F16</f>
        <v>0.69697619558224322</v>
      </c>
      <c r="I16" s="55"/>
    </row>
    <row r="17" spans="1:9" s="183" customFormat="1" ht="30.75" customHeight="1" x14ac:dyDescent="0.55000000000000004">
      <c r="A17" s="461" t="s">
        <v>288</v>
      </c>
      <c r="B17" s="424">
        <v>1</v>
      </c>
      <c r="C17" s="451" t="s">
        <v>183</v>
      </c>
      <c r="D17" s="190" t="s">
        <v>184</v>
      </c>
      <c r="E17" s="190" t="s">
        <v>185</v>
      </c>
      <c r="F17" s="207"/>
      <c r="G17" s="188">
        <v>1625</v>
      </c>
      <c r="H17" s="28"/>
      <c r="I17" s="28"/>
    </row>
    <row r="18" spans="1:9" s="183" customFormat="1" ht="30" customHeight="1" x14ac:dyDescent="0.55000000000000004">
      <c r="A18" s="462"/>
      <c r="B18" s="419"/>
      <c r="C18" s="452"/>
      <c r="D18" s="190" t="s">
        <v>186</v>
      </c>
      <c r="E18" s="208"/>
      <c r="F18" s="207"/>
      <c r="G18" s="188"/>
      <c r="H18" s="28"/>
      <c r="I18" s="28"/>
    </row>
    <row r="19" spans="1:9" s="183" customFormat="1" ht="34.5" customHeight="1" x14ac:dyDescent="0.55000000000000004">
      <c r="A19" s="462"/>
      <c r="B19" s="420"/>
      <c r="C19" s="453"/>
      <c r="D19" s="190" t="s">
        <v>187</v>
      </c>
      <c r="E19" s="208"/>
      <c r="F19" s="207"/>
      <c r="G19" s="188"/>
      <c r="H19" s="28"/>
      <c r="I19" s="28"/>
    </row>
    <row r="20" spans="1:9" s="183" customFormat="1" ht="29.25" customHeight="1" x14ac:dyDescent="0.55000000000000004">
      <c r="A20" s="462"/>
      <c r="B20" s="424">
        <v>2</v>
      </c>
      <c r="C20" s="451" t="s">
        <v>188</v>
      </c>
      <c r="D20" s="190" t="s">
        <v>189</v>
      </c>
      <c r="E20" s="208"/>
      <c r="F20" s="207"/>
      <c r="G20" s="188"/>
      <c r="H20" s="28"/>
      <c r="I20" s="28"/>
    </row>
    <row r="21" spans="1:9" s="183" customFormat="1" ht="45.75" customHeight="1" x14ac:dyDescent="0.55000000000000004">
      <c r="A21" s="462"/>
      <c r="B21" s="420"/>
      <c r="C21" s="453"/>
      <c r="D21" s="190" t="s">
        <v>190</v>
      </c>
      <c r="E21" s="208"/>
      <c r="F21" s="207"/>
      <c r="G21" s="188"/>
      <c r="H21" s="28"/>
      <c r="I21" s="28"/>
    </row>
    <row r="22" spans="1:9" s="183" customFormat="1" ht="50.25" customHeight="1" x14ac:dyDescent="0.55000000000000004">
      <c r="A22" s="209"/>
      <c r="B22" s="73">
        <v>3</v>
      </c>
      <c r="C22" s="210" t="s">
        <v>191</v>
      </c>
      <c r="D22" s="190" t="s">
        <v>192</v>
      </c>
      <c r="E22" s="208"/>
      <c r="F22" s="207"/>
      <c r="G22" s="188"/>
      <c r="H22" s="28"/>
      <c r="I22" s="28"/>
    </row>
    <row r="23" spans="1:9" s="183" customFormat="1" ht="30.75" customHeight="1" x14ac:dyDescent="0.55000000000000004">
      <c r="A23" s="209"/>
      <c r="B23" s="424">
        <v>4</v>
      </c>
      <c r="C23" s="451" t="s">
        <v>193</v>
      </c>
      <c r="D23" s="211" t="s">
        <v>194</v>
      </c>
      <c r="E23" s="212"/>
      <c r="F23" s="213"/>
      <c r="G23" s="214"/>
      <c r="H23" s="29"/>
      <c r="I23" s="29"/>
    </row>
    <row r="24" spans="1:9" s="183" customFormat="1" ht="29.25" customHeight="1" x14ac:dyDescent="0.55000000000000004">
      <c r="A24" s="215"/>
      <c r="B24" s="420"/>
      <c r="C24" s="453"/>
      <c r="D24" s="190" t="s">
        <v>195</v>
      </c>
      <c r="E24" s="208"/>
      <c r="F24" s="207"/>
      <c r="G24" s="188"/>
      <c r="H24" s="28"/>
      <c r="I24" s="28"/>
    </row>
    <row r="25" spans="1:9" s="183" customFormat="1" ht="22.5" customHeight="1" x14ac:dyDescent="0.55000000000000004">
      <c r="A25" s="216" t="s">
        <v>36</v>
      </c>
      <c r="B25" s="217"/>
      <c r="C25" s="217"/>
      <c r="D25" s="55"/>
      <c r="E25" s="55"/>
      <c r="F25" s="218">
        <v>88700</v>
      </c>
      <c r="G25" s="198"/>
      <c r="H25" s="219"/>
      <c r="I25" s="55"/>
    </row>
    <row r="26" spans="1:9" s="183" customFormat="1" ht="125.25" customHeight="1" x14ac:dyDescent="0.55000000000000004">
      <c r="A26" s="251" t="s">
        <v>289</v>
      </c>
      <c r="B26" s="133">
        <v>1</v>
      </c>
      <c r="C26" s="200" t="s">
        <v>196</v>
      </c>
      <c r="D26" s="190" t="s">
        <v>197</v>
      </c>
      <c r="E26" s="208"/>
      <c r="F26" s="207"/>
      <c r="G26" s="188"/>
      <c r="H26" s="28"/>
      <c r="I26" s="28"/>
    </row>
    <row r="27" spans="1:9" x14ac:dyDescent="0.55000000000000004">
      <c r="A27" s="458" t="s">
        <v>198</v>
      </c>
      <c r="B27" s="459"/>
      <c r="C27" s="459"/>
      <c r="D27" s="459"/>
      <c r="E27" s="459"/>
      <c r="F27" s="459"/>
      <c r="G27" s="459"/>
      <c r="H27" s="460"/>
      <c r="I27" s="220"/>
    </row>
    <row r="28" spans="1:9" x14ac:dyDescent="0.55000000000000004">
      <c r="C28" s="106" t="s">
        <v>53</v>
      </c>
      <c r="D28" s="106"/>
      <c r="E28" s="106"/>
      <c r="F28" s="107">
        <f>F25+F16+F14+F4</f>
        <v>474796</v>
      </c>
    </row>
  </sheetData>
  <mergeCells count="24">
    <mergeCell ref="A27:H27"/>
    <mergeCell ref="A17:A21"/>
    <mergeCell ref="B17:B19"/>
    <mergeCell ref="C17:C19"/>
    <mergeCell ref="B20:B21"/>
    <mergeCell ref="C20:C21"/>
    <mergeCell ref="B23:B24"/>
    <mergeCell ref="C23:C24"/>
    <mergeCell ref="A5:A12"/>
    <mergeCell ref="B5:B8"/>
    <mergeCell ref="C5:C8"/>
    <mergeCell ref="B9:B11"/>
    <mergeCell ref="C9:C11"/>
    <mergeCell ref="B12:B13"/>
    <mergeCell ref="C12:C13"/>
    <mergeCell ref="A1:I1"/>
    <mergeCell ref="A2:B3"/>
    <mergeCell ref="C2:C3"/>
    <mergeCell ref="D2:D3"/>
    <mergeCell ref="E2:E3"/>
    <mergeCell ref="F2:F3"/>
    <mergeCell ref="G2:G3"/>
    <mergeCell ref="H2:H3"/>
    <mergeCell ref="I2:I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9" ySplit="3" topLeftCell="J28" activePane="bottomRight" state="frozen"/>
      <selection pane="topRight" activeCell="J1" sqref="J1"/>
      <selection pane="bottomLeft" activeCell="A4" sqref="A4"/>
      <selection pane="bottomRight" activeCell="E16" sqref="E16"/>
    </sheetView>
  </sheetViews>
  <sheetFormatPr defaultRowHeight="14.25" x14ac:dyDescent="0.2"/>
  <cols>
    <col min="1" max="1" width="24.125" customWidth="1"/>
    <col min="2" max="2" width="4.5" style="306" customWidth="1"/>
    <col min="3" max="3" width="38.375" customWidth="1"/>
    <col min="4" max="4" width="11.25" customWidth="1"/>
    <col min="5" max="5" width="11.125" bestFit="1" customWidth="1"/>
    <col min="6" max="6" width="9.625" style="298" customWidth="1"/>
    <col min="7" max="7" width="11.125" bestFit="1" customWidth="1"/>
    <col min="8" max="8" width="11.375" bestFit="1" customWidth="1"/>
  </cols>
  <sheetData>
    <row r="1" spans="1:9" ht="30.75" x14ac:dyDescent="0.7">
      <c r="A1" s="411" t="s">
        <v>199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48" customHeight="1" x14ac:dyDescent="0.2">
      <c r="A2" s="412" t="s">
        <v>0</v>
      </c>
      <c r="B2" s="413"/>
      <c r="C2" s="418" t="s">
        <v>1</v>
      </c>
      <c r="D2" s="405" t="s">
        <v>37</v>
      </c>
      <c r="E2" s="405" t="s">
        <v>35</v>
      </c>
      <c r="F2" s="471" t="s">
        <v>32</v>
      </c>
      <c r="G2" s="405" t="s">
        <v>34</v>
      </c>
      <c r="H2" s="405" t="s">
        <v>33</v>
      </c>
      <c r="I2" s="424" t="s">
        <v>2</v>
      </c>
    </row>
    <row r="3" spans="1:9" s="1" customFormat="1" ht="21" customHeight="1" x14ac:dyDescent="0.2">
      <c r="A3" s="414"/>
      <c r="B3" s="415"/>
      <c r="C3" s="418"/>
      <c r="D3" s="406"/>
      <c r="E3" s="419"/>
      <c r="F3" s="472"/>
      <c r="G3" s="406"/>
      <c r="H3" s="406"/>
      <c r="I3" s="419"/>
    </row>
    <row r="4" spans="1:9" s="1" customFormat="1" ht="27" customHeight="1" x14ac:dyDescent="0.2">
      <c r="A4" s="416"/>
      <c r="B4" s="417"/>
      <c r="C4" s="418"/>
      <c r="D4" s="407"/>
      <c r="E4" s="420"/>
      <c r="F4" s="473"/>
      <c r="G4" s="407"/>
      <c r="H4" s="420"/>
      <c r="I4" s="420"/>
    </row>
    <row r="5" spans="1:9" s="1" customFormat="1" ht="24" x14ac:dyDescent="0.55000000000000004">
      <c r="A5" s="24" t="s">
        <v>28</v>
      </c>
      <c r="B5" s="24"/>
      <c r="C5" s="20"/>
      <c r="D5" s="25"/>
      <c r="E5" s="20"/>
      <c r="F5" s="144"/>
      <c r="G5" s="20"/>
      <c r="H5" s="20"/>
      <c r="I5" s="20"/>
    </row>
    <row r="6" spans="1:9" s="1" customFormat="1" ht="14.25" customHeight="1" x14ac:dyDescent="0.2">
      <c r="A6" s="402" t="s">
        <v>200</v>
      </c>
      <c r="B6" s="483">
        <v>1</v>
      </c>
      <c r="C6" s="486" t="s">
        <v>201</v>
      </c>
      <c r="D6" s="434" t="s">
        <v>292</v>
      </c>
      <c r="E6" s="434"/>
      <c r="F6" s="474">
        <v>61450</v>
      </c>
      <c r="G6" s="477">
        <v>56450</v>
      </c>
      <c r="H6" s="480">
        <f>G6*100/F6</f>
        <v>91.863303498779501</v>
      </c>
      <c r="I6" s="477"/>
    </row>
    <row r="7" spans="1:9" s="1" customFormat="1" ht="14.25" customHeight="1" x14ac:dyDescent="0.2">
      <c r="A7" s="403"/>
      <c r="B7" s="484"/>
      <c r="C7" s="487"/>
      <c r="D7" s="478"/>
      <c r="E7" s="478"/>
      <c r="F7" s="475"/>
      <c r="G7" s="478"/>
      <c r="H7" s="481"/>
      <c r="I7" s="478"/>
    </row>
    <row r="8" spans="1:9" s="1" customFormat="1" ht="14.25" customHeight="1" x14ac:dyDescent="0.2">
      <c r="A8" s="403"/>
      <c r="B8" s="484"/>
      <c r="C8" s="487"/>
      <c r="D8" s="478"/>
      <c r="E8" s="478"/>
      <c r="F8" s="475"/>
      <c r="G8" s="478"/>
      <c r="H8" s="481"/>
      <c r="I8" s="478"/>
    </row>
    <row r="9" spans="1:9" s="1" customFormat="1" ht="14.25" customHeight="1" x14ac:dyDescent="0.2">
      <c r="A9" s="403"/>
      <c r="B9" s="484"/>
      <c r="C9" s="487"/>
      <c r="D9" s="478"/>
      <c r="E9" s="478"/>
      <c r="F9" s="475"/>
      <c r="G9" s="478"/>
      <c r="H9" s="481"/>
      <c r="I9" s="478"/>
    </row>
    <row r="10" spans="1:9" s="1" customFormat="1" ht="14.25" customHeight="1" x14ac:dyDescent="0.2">
      <c r="A10" s="403"/>
      <c r="B10" s="484"/>
      <c r="C10" s="487"/>
      <c r="D10" s="478"/>
      <c r="E10" s="478"/>
      <c r="F10" s="475"/>
      <c r="G10" s="478"/>
      <c r="H10" s="481"/>
      <c r="I10" s="478"/>
    </row>
    <row r="11" spans="1:9" s="1" customFormat="1" ht="14.25" customHeight="1" x14ac:dyDescent="0.2">
      <c r="A11" s="403"/>
      <c r="B11" s="484"/>
      <c r="C11" s="487"/>
      <c r="D11" s="478"/>
      <c r="E11" s="478"/>
      <c r="F11" s="475"/>
      <c r="G11" s="478"/>
      <c r="H11" s="481"/>
      <c r="I11" s="478"/>
    </row>
    <row r="12" spans="1:9" s="1" customFormat="1" ht="14.25" customHeight="1" x14ac:dyDescent="0.2">
      <c r="A12" s="403"/>
      <c r="B12" s="485"/>
      <c r="C12" s="488"/>
      <c r="D12" s="479"/>
      <c r="E12" s="479"/>
      <c r="F12" s="476"/>
      <c r="G12" s="479"/>
      <c r="H12" s="482"/>
      <c r="I12" s="479"/>
    </row>
    <row r="13" spans="1:9" s="1" customFormat="1" ht="24" x14ac:dyDescent="0.55000000000000004">
      <c r="A13" s="48" t="s">
        <v>36</v>
      </c>
      <c r="B13" s="300"/>
      <c r="C13" s="53"/>
      <c r="D13" s="55"/>
      <c r="E13" s="56"/>
      <c r="F13" s="57"/>
      <c r="G13" s="56"/>
      <c r="H13" s="56"/>
      <c r="I13" s="56"/>
    </row>
    <row r="14" spans="1:9" s="1" customFormat="1" ht="24" x14ac:dyDescent="0.55000000000000004">
      <c r="A14" s="148" t="s">
        <v>3</v>
      </c>
      <c r="B14" s="301"/>
      <c r="C14" s="53"/>
      <c r="D14" s="55"/>
      <c r="E14" s="56"/>
      <c r="F14" s="57"/>
      <c r="G14" s="56"/>
      <c r="H14" s="56"/>
      <c r="I14" s="56"/>
    </row>
    <row r="15" spans="1:9" s="1" customFormat="1" ht="24" x14ac:dyDescent="0.55000000000000004">
      <c r="A15" s="402" t="s">
        <v>200</v>
      </c>
      <c r="B15" s="302"/>
      <c r="C15" s="465" t="s">
        <v>297</v>
      </c>
      <c r="D15" s="466"/>
      <c r="E15" s="467"/>
      <c r="F15" s="296">
        <v>376510</v>
      </c>
      <c r="G15" s="121"/>
      <c r="H15" s="121"/>
      <c r="I15" s="121"/>
    </row>
    <row r="16" spans="1:9" s="1" customFormat="1" ht="70.5" customHeight="1" x14ac:dyDescent="0.2">
      <c r="A16" s="403"/>
      <c r="B16" s="307">
        <v>2</v>
      </c>
      <c r="C16" s="137" t="s">
        <v>202</v>
      </c>
      <c r="D16" s="120" t="s">
        <v>309</v>
      </c>
      <c r="E16" s="318" t="s">
        <v>310</v>
      </c>
      <c r="F16" s="319">
        <v>51800</v>
      </c>
      <c r="G16" s="121" t="s">
        <v>311</v>
      </c>
      <c r="H16" s="121"/>
      <c r="I16" s="121"/>
    </row>
    <row r="17" spans="1:10" s="1" customFormat="1" ht="48" x14ac:dyDescent="0.55000000000000004">
      <c r="A17" s="403"/>
      <c r="B17" s="305">
        <v>3</v>
      </c>
      <c r="C17" s="158" t="s">
        <v>203</v>
      </c>
      <c r="D17" s="159" t="s">
        <v>296</v>
      </c>
      <c r="E17" s="159"/>
      <c r="F17" s="294">
        <v>6550</v>
      </c>
      <c r="G17" s="159"/>
      <c r="H17" s="159"/>
      <c r="I17" s="159"/>
    </row>
    <row r="18" spans="1:10" s="1" customFormat="1" ht="27.75" customHeight="1" x14ac:dyDescent="0.55000000000000004">
      <c r="A18" s="403"/>
      <c r="B18" s="302">
        <v>4</v>
      </c>
      <c r="C18" s="158" t="s">
        <v>204</v>
      </c>
      <c r="D18" s="159" t="s">
        <v>313</v>
      </c>
      <c r="E18" s="159"/>
      <c r="F18" s="294">
        <v>19420</v>
      </c>
      <c r="G18" s="159"/>
      <c r="H18" s="159"/>
      <c r="I18" s="159"/>
    </row>
    <row r="19" spans="1:10" s="1" customFormat="1" ht="24" x14ac:dyDescent="0.55000000000000004">
      <c r="A19" s="403"/>
      <c r="B19" s="146">
        <v>5</v>
      </c>
      <c r="C19" s="299" t="s">
        <v>298</v>
      </c>
      <c r="D19" s="159"/>
      <c r="E19" s="159"/>
      <c r="F19" s="294">
        <v>14400</v>
      </c>
      <c r="G19" s="159"/>
      <c r="H19" s="159"/>
      <c r="I19" s="159"/>
    </row>
    <row r="20" spans="1:10" s="1" customFormat="1" ht="24" x14ac:dyDescent="0.55000000000000004">
      <c r="A20" s="404"/>
      <c r="B20" s="303">
        <v>6</v>
      </c>
      <c r="C20" s="299" t="s">
        <v>299</v>
      </c>
      <c r="D20" s="295" t="s">
        <v>314</v>
      </c>
      <c r="E20" s="295"/>
      <c r="F20" s="294">
        <v>30000</v>
      </c>
      <c r="G20" s="159"/>
      <c r="H20" s="159"/>
      <c r="I20" s="159"/>
    </row>
    <row r="21" spans="1:10" s="1" customFormat="1" ht="48" x14ac:dyDescent="0.55000000000000004">
      <c r="A21" s="130"/>
      <c r="B21" s="244">
        <v>7</v>
      </c>
      <c r="C21" s="282" t="s">
        <v>205</v>
      </c>
      <c r="D21" s="320">
        <v>21610</v>
      </c>
      <c r="E21" s="281"/>
      <c r="F21" s="297">
        <v>37820</v>
      </c>
      <c r="G21" s="281"/>
      <c r="H21" s="281"/>
      <c r="I21" s="281"/>
    </row>
    <row r="22" spans="1:10" s="1" customFormat="1" ht="24" x14ac:dyDescent="0.55000000000000004">
      <c r="A22" s="243"/>
      <c r="B22" s="304">
        <v>8</v>
      </c>
      <c r="C22" s="282" t="s">
        <v>300</v>
      </c>
      <c r="D22" s="281"/>
      <c r="E22" s="281"/>
      <c r="F22" s="297">
        <v>8240</v>
      </c>
      <c r="G22" s="281"/>
      <c r="H22" s="281"/>
      <c r="I22" s="281"/>
    </row>
    <row r="23" spans="1:10" s="1" customFormat="1" ht="48" x14ac:dyDescent="0.55000000000000004">
      <c r="A23" s="130"/>
      <c r="B23" s="307">
        <v>9</v>
      </c>
      <c r="C23" s="158" t="s">
        <v>206</v>
      </c>
      <c r="D23" s="295" t="s">
        <v>315</v>
      </c>
      <c r="E23" s="159"/>
      <c r="F23" s="294">
        <v>25700</v>
      </c>
      <c r="G23" s="159"/>
      <c r="H23" s="159"/>
      <c r="I23" s="159"/>
    </row>
    <row r="24" spans="1:10" s="1" customFormat="1" ht="48" x14ac:dyDescent="0.55000000000000004">
      <c r="A24" s="130"/>
      <c r="B24" s="305">
        <v>10</v>
      </c>
      <c r="C24" s="158" t="s">
        <v>207</v>
      </c>
      <c r="D24" s="159"/>
      <c r="E24" s="159"/>
      <c r="F24" s="294">
        <v>30700</v>
      </c>
      <c r="G24" s="463" t="s">
        <v>294</v>
      </c>
      <c r="H24" s="464"/>
      <c r="I24" s="159" t="s">
        <v>295</v>
      </c>
    </row>
    <row r="25" spans="1:10" s="1" customFormat="1" ht="48" x14ac:dyDescent="0.55000000000000004">
      <c r="A25" s="243"/>
      <c r="B25" s="310">
        <v>11</v>
      </c>
      <c r="C25" s="158" t="s">
        <v>305</v>
      </c>
      <c r="D25" s="159" t="s">
        <v>306</v>
      </c>
      <c r="E25" s="468" t="s">
        <v>307</v>
      </c>
      <c r="F25" s="469"/>
      <c r="G25" s="469"/>
      <c r="H25" s="469"/>
      <c r="I25" s="470"/>
    </row>
    <row r="26" spans="1:10" s="1" customFormat="1" ht="48" x14ac:dyDescent="0.55000000000000004">
      <c r="A26" s="130"/>
      <c r="B26" s="307">
        <v>12</v>
      </c>
      <c r="C26" s="158" t="s">
        <v>208</v>
      </c>
      <c r="D26" s="159"/>
      <c r="E26" s="295" t="s">
        <v>316</v>
      </c>
      <c r="F26" s="294">
        <v>34700</v>
      </c>
      <c r="G26" s="294">
        <v>28500</v>
      </c>
      <c r="H26" s="317">
        <f>G26*100/F26</f>
        <v>82.132564841498564</v>
      </c>
      <c r="I26" s="295" t="s">
        <v>293</v>
      </c>
    </row>
    <row r="27" spans="1:10" s="1" customFormat="1" ht="52.5" customHeight="1" x14ac:dyDescent="0.55000000000000004">
      <c r="A27" s="243"/>
      <c r="B27" s="307">
        <v>13</v>
      </c>
      <c r="C27" s="158" t="s">
        <v>303</v>
      </c>
      <c r="D27" s="159" t="s">
        <v>304</v>
      </c>
      <c r="E27" s="159"/>
      <c r="F27" s="294">
        <v>66540</v>
      </c>
      <c r="G27" s="294"/>
      <c r="H27" s="159"/>
      <c r="I27" s="295"/>
    </row>
    <row r="28" spans="1:10" s="1" customFormat="1" ht="30" customHeight="1" x14ac:dyDescent="0.55000000000000004">
      <c r="A28" s="130"/>
      <c r="B28" s="305">
        <v>14</v>
      </c>
      <c r="C28" s="158" t="s">
        <v>301</v>
      </c>
      <c r="D28" s="158" t="s">
        <v>317</v>
      </c>
      <c r="E28" s="159"/>
      <c r="F28" s="308">
        <v>1800</v>
      </c>
      <c r="G28" s="294"/>
      <c r="H28" s="159"/>
      <c r="I28" s="295"/>
    </row>
    <row r="29" spans="1:10" s="1" customFormat="1" ht="48" x14ac:dyDescent="0.55000000000000004">
      <c r="A29" s="130"/>
      <c r="B29" s="307">
        <v>15</v>
      </c>
      <c r="C29" s="158" t="s">
        <v>209</v>
      </c>
      <c r="D29" s="159" t="s">
        <v>312</v>
      </c>
      <c r="E29" s="159"/>
      <c r="F29" s="309">
        <v>20280</v>
      </c>
      <c r="G29" s="309">
        <v>5070</v>
      </c>
      <c r="H29" s="316">
        <f>G29*100/F29</f>
        <v>25</v>
      </c>
      <c r="I29" s="159"/>
    </row>
    <row r="30" spans="1:10" s="1" customFormat="1" ht="24" x14ac:dyDescent="0.55000000000000004">
      <c r="A30" s="130"/>
      <c r="B30" s="146">
        <v>16</v>
      </c>
      <c r="C30" s="158" t="s">
        <v>302</v>
      </c>
      <c r="D30" s="315" t="s">
        <v>308</v>
      </c>
      <c r="E30" s="159"/>
      <c r="F30" s="308">
        <v>15100</v>
      </c>
      <c r="G30" s="159"/>
      <c r="H30" s="159"/>
      <c r="I30" s="159"/>
    </row>
    <row r="31" spans="1:10" s="1" customFormat="1" ht="24.75" thickBot="1" x14ac:dyDescent="0.6">
      <c r="A31" s="140" t="s">
        <v>36</v>
      </c>
      <c r="B31" s="20"/>
      <c r="C31" s="21"/>
      <c r="D31" s="141"/>
      <c r="E31" s="142"/>
      <c r="F31" s="143"/>
      <c r="G31" s="142"/>
      <c r="H31" s="142"/>
      <c r="I31" s="142"/>
    </row>
    <row r="32" spans="1:10" s="1" customFormat="1" ht="24.75" thickBot="1" x14ac:dyDescent="0.25">
      <c r="A32" s="73" t="s">
        <v>113</v>
      </c>
      <c r="B32" s="311">
        <v>16</v>
      </c>
      <c r="C32" s="79"/>
      <c r="D32" s="312"/>
      <c r="E32" s="312"/>
      <c r="F32" s="312">
        <f>F15+F6</f>
        <v>437960</v>
      </c>
      <c r="G32" s="313"/>
      <c r="H32" s="314"/>
      <c r="I32" s="314"/>
      <c r="J32" s="2"/>
    </row>
    <row r="33" spans="3:6" x14ac:dyDescent="0.2">
      <c r="C33" s="106" t="s">
        <v>53</v>
      </c>
      <c r="D33" s="106"/>
      <c r="E33" s="106"/>
      <c r="F33" s="107"/>
    </row>
  </sheetData>
  <mergeCells count="22">
    <mergeCell ref="E6:E12"/>
    <mergeCell ref="A15:A20"/>
    <mergeCell ref="A6:A12"/>
    <mergeCell ref="B6:B12"/>
    <mergeCell ref="C6:C12"/>
    <mergeCell ref="D6:D12"/>
    <mergeCell ref="G24:H24"/>
    <mergeCell ref="C15:E15"/>
    <mergeCell ref="E25:I25"/>
    <mergeCell ref="A1:I1"/>
    <mergeCell ref="A2:B4"/>
    <mergeCell ref="C2:C4"/>
    <mergeCell ref="D2:D4"/>
    <mergeCell ref="E2:E4"/>
    <mergeCell ref="F2:F4"/>
    <mergeCell ref="G2:G4"/>
    <mergeCell ref="H2:H4"/>
    <mergeCell ref="I2:I4"/>
    <mergeCell ref="F6:F12"/>
    <mergeCell ref="G6:G12"/>
    <mergeCell ref="H6:H12"/>
    <mergeCell ref="I6:I12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12</vt:i4>
      </vt:variant>
    </vt:vector>
  </HeadingPairs>
  <TitlesOfParts>
    <vt:vector size="23" baseType="lpstr">
      <vt:lpstr>คร</vt:lpstr>
      <vt:lpstr>พยส.</vt:lpstr>
      <vt:lpstr>อนามัย</vt:lpstr>
      <vt:lpstr>ทันตะ</vt:lpstr>
      <vt:lpstr>บริหารนิติการ</vt:lpstr>
      <vt:lpstr>ทรัพยบุคคล</vt:lpstr>
      <vt:lpstr>ส่งเสริม</vt:lpstr>
      <vt:lpstr>ประกัน</vt:lpstr>
      <vt:lpstr>แผนไทย</vt:lpstr>
      <vt:lpstr>คุ้มครอง</vt:lpstr>
      <vt:lpstr>คุณภาพ</vt:lpstr>
      <vt:lpstr>พยส.!Print_Area</vt:lpstr>
      <vt:lpstr>คร!Print_Titles</vt:lpstr>
      <vt:lpstr>คุณภาพ!Print_Titles</vt:lpstr>
      <vt:lpstr>คุ้มครอง!Print_Titles</vt:lpstr>
      <vt:lpstr>ทรัพยบุคคล!Print_Titles</vt:lpstr>
      <vt:lpstr>ทันตะ!Print_Titles</vt:lpstr>
      <vt:lpstr>บริหารนิติการ!Print_Titles</vt:lpstr>
      <vt:lpstr>ประกัน!Print_Titles</vt:lpstr>
      <vt:lpstr>แผนไทย!Print_Titles</vt:lpstr>
      <vt:lpstr>พยส.!Print_Titles</vt:lpstr>
      <vt:lpstr>ส่งเสริม!Print_Titles</vt:lpstr>
      <vt:lpstr>อนามัย!Print_Titles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2016-02-19T07:40:34Z</cp:lastPrinted>
  <dcterms:created xsi:type="dcterms:W3CDTF">2015-11-18T05:50:25Z</dcterms:created>
  <dcterms:modified xsi:type="dcterms:W3CDTF">2016-05-24T08:36:41Z</dcterms:modified>
</cp:coreProperties>
</file>