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D1B16D9C-3D9D-431D-82E3-3CAC68498E6C}" xr6:coauthVersionLast="45" xr6:coauthVersionMax="45" xr10:uidLastSave="{00000000-0000-0000-0000-000000000000}"/>
  <bookViews>
    <workbookView xWindow="-108" yWindow="-108" windowWidth="23256" windowHeight="12576" activeTab="5" xr2:uid="{C8C55A9C-C25E-4B40-BA61-632E45924D47}"/>
  </bookViews>
  <sheets>
    <sheet name="คำอธิบาย" sheetId="9" r:id="rId1"/>
    <sheet name="มกราคม 63" sheetId="11" r:id="rId2"/>
    <sheet name="กุมภาพันธ์ 63" sheetId="12" r:id="rId3"/>
    <sheet name="มีนาคม 63" sheetId="13" r:id="rId4"/>
    <sheet name="รวมหนี้ไตรมาส 2" sheetId="4" r:id="rId5"/>
    <sheet name="สรุปยอดตัดจ่าย" sheetId="15" r:id="rId6"/>
    <sheet name="สรุปข้อมูล" sheetId="1" r:id="rId7"/>
    <sheet name="ข้อมูลไตรมาส 1 ส่ง สปสช." sheetId="10" r:id="rId8"/>
    <sheet name="ข้อมูลไตรมาส 2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5" i="1" l="1"/>
  <c r="C5" i="4"/>
  <c r="M9" i="15"/>
  <c r="M7" i="15"/>
  <c r="K11" i="15"/>
  <c r="K14" i="15"/>
  <c r="I11" i="15"/>
  <c r="I14" i="15"/>
  <c r="H11" i="15"/>
  <c r="F11" i="15"/>
  <c r="E10" i="15"/>
  <c r="E11" i="15"/>
  <c r="E14" i="15"/>
  <c r="C10" i="15"/>
  <c r="C11" i="15"/>
  <c r="C14" i="15"/>
  <c r="M16" i="15"/>
  <c r="M8" i="15"/>
  <c r="M10" i="15"/>
  <c r="M11" i="15"/>
  <c r="M12" i="15"/>
  <c r="M13" i="15"/>
  <c r="M14" i="15"/>
  <c r="M15" i="15"/>
  <c r="J16" i="15"/>
  <c r="G16" i="15"/>
  <c r="D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I13" i="4" s="1"/>
  <c r="E13" i="4"/>
  <c r="F13" i="4"/>
  <c r="G13" i="4"/>
  <c r="H13" i="4"/>
  <c r="D5" i="4"/>
  <c r="E5" i="4"/>
  <c r="F5" i="4"/>
  <c r="G5" i="4"/>
  <c r="H5" i="4"/>
  <c r="I5" i="13"/>
  <c r="I7" i="15" s="1"/>
  <c r="K7" i="15" s="1"/>
  <c r="I6" i="12"/>
  <c r="F8" i="15" s="1"/>
  <c r="H8" i="15" s="1"/>
  <c r="I7" i="12"/>
  <c r="F9" i="15" s="1"/>
  <c r="H9" i="15" s="1"/>
  <c r="I8" i="12"/>
  <c r="F10" i="15" s="1"/>
  <c r="H10" i="15" s="1"/>
  <c r="I9" i="12"/>
  <c r="I10" i="12"/>
  <c r="F12" i="15" s="1"/>
  <c r="H12" i="15" s="1"/>
  <c r="I11" i="12"/>
  <c r="F13" i="15" s="1"/>
  <c r="H13" i="15" s="1"/>
  <c r="I12" i="12"/>
  <c r="F14" i="15" s="1"/>
  <c r="H14" i="15" s="1"/>
  <c r="I13" i="12"/>
  <c r="F15" i="15" s="1"/>
  <c r="H15" i="15" s="1"/>
  <c r="I5" i="12"/>
  <c r="F7" i="15" s="1"/>
  <c r="H7" i="15" s="1"/>
  <c r="I6" i="11"/>
  <c r="C8" i="15" s="1"/>
  <c r="E8" i="15" s="1"/>
  <c r="I7" i="11"/>
  <c r="C9" i="15" s="1"/>
  <c r="I8" i="11"/>
  <c r="I9" i="11"/>
  <c r="I10" i="11"/>
  <c r="C12" i="15" s="1"/>
  <c r="I11" i="11"/>
  <c r="C13" i="15" s="1"/>
  <c r="I12" i="11"/>
  <c r="I13" i="11"/>
  <c r="C15" i="15" s="1"/>
  <c r="I5" i="11"/>
  <c r="C7" i="15" s="1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L14" i="15" l="1"/>
  <c r="N14" i="15" s="1"/>
  <c r="H16" i="15"/>
  <c r="E15" i="15"/>
  <c r="I5" i="4"/>
  <c r="E7" i="15"/>
  <c r="L7" i="15"/>
  <c r="E12" i="15"/>
  <c r="C14" i="4"/>
  <c r="E9" i="15"/>
  <c r="E13" i="15"/>
  <c r="F16" i="15"/>
  <c r="L11" i="15"/>
  <c r="N11" i="15" s="1"/>
  <c r="C16" i="15"/>
  <c r="Y15" i="1"/>
  <c r="K13" i="14"/>
  <c r="X10" i="1"/>
  <c r="Z10" i="1" s="1"/>
  <c r="H14" i="13"/>
  <c r="G14" i="13"/>
  <c r="F14" i="13"/>
  <c r="E14" i="13"/>
  <c r="D14" i="13"/>
  <c r="C14" i="13"/>
  <c r="I13" i="13"/>
  <c r="I12" i="13"/>
  <c r="X13" i="1" s="1"/>
  <c r="Z13" i="1" s="1"/>
  <c r="I11" i="13"/>
  <c r="I10" i="13"/>
  <c r="I9" i="13"/>
  <c r="I8" i="13"/>
  <c r="I7" i="13"/>
  <c r="I6" i="13"/>
  <c r="Z6" i="1"/>
  <c r="AB6" i="1" s="1"/>
  <c r="H14" i="12"/>
  <c r="G14" i="12"/>
  <c r="F14" i="12"/>
  <c r="E14" i="12"/>
  <c r="D14" i="12"/>
  <c r="C14" i="12"/>
  <c r="H14" i="11"/>
  <c r="G14" i="11"/>
  <c r="F14" i="11"/>
  <c r="E14" i="11"/>
  <c r="D14" i="11"/>
  <c r="C14" i="11"/>
  <c r="X14" i="1" l="1"/>
  <c r="Z14" i="1" s="1"/>
  <c r="I15" i="15"/>
  <c r="X7" i="1"/>
  <c r="Z7" i="1" s="1"/>
  <c r="I8" i="15"/>
  <c r="X9" i="1"/>
  <c r="Z9" i="1" s="1"/>
  <c r="I10" i="15"/>
  <c r="X11" i="1"/>
  <c r="Z11" i="1" s="1"/>
  <c r="I12" i="15"/>
  <c r="X8" i="1"/>
  <c r="Z8" i="1" s="1"/>
  <c r="I9" i="15"/>
  <c r="X12" i="1"/>
  <c r="Z12" i="1" s="1"/>
  <c r="I13" i="15"/>
  <c r="E16" i="15"/>
  <c r="N7" i="15"/>
  <c r="I14" i="13"/>
  <c r="X15" i="1"/>
  <c r="Z15" i="1" s="1"/>
  <c r="L15" i="1"/>
  <c r="I14" i="11"/>
  <c r="I14" i="12"/>
  <c r="K15" i="15" l="1"/>
  <c r="L15" i="15"/>
  <c r="N15" i="15" s="1"/>
  <c r="K8" i="15"/>
  <c r="L8" i="15"/>
  <c r="N8" i="15" s="1"/>
  <c r="K10" i="15"/>
  <c r="L10" i="15"/>
  <c r="N10" i="15" s="1"/>
  <c r="K12" i="15"/>
  <c r="L12" i="15"/>
  <c r="N12" i="15" s="1"/>
  <c r="K9" i="15"/>
  <c r="L9" i="15"/>
  <c r="N9" i="15" s="1"/>
  <c r="K13" i="15"/>
  <c r="K16" i="15" s="1"/>
  <c r="L13" i="15"/>
  <c r="I16" i="15"/>
  <c r="K4" i="10"/>
  <c r="N13" i="15" l="1"/>
  <c r="N16" i="15" s="1"/>
  <c r="L16" i="15"/>
  <c r="C13" i="10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I6" i="4" l="1"/>
  <c r="I9" i="4"/>
  <c r="I12" i="4"/>
  <c r="D14" i="4" l="1"/>
  <c r="I8" i="4"/>
  <c r="G14" i="4"/>
  <c r="I10" i="4"/>
  <c r="I11" i="4"/>
  <c r="E14" i="4"/>
  <c r="H14" i="4"/>
  <c r="I7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<sst xmlns="http://schemas.openxmlformats.org/spreadsheetml/2006/main" count="218" uniqueCount="56">
  <si>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</si>
  <si>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</si>
  <si>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</si>
  <si>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</si>
  <si>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</si>
  <si>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</si>
  <si>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</si>
  <si>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</si>
  <si>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</si>
  <si>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</si>
  <si>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</si>
  <si>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</si>
  <si>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</si>
  <si>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</si>
  <si>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</si>
  <si>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</si>
  <si>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</si>
  <si>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</si>
  <si>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</si>
  <si>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</si>
  <si>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</si>
  <si>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</si>
  <si>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</si>
  <si>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</si>
  <si>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</si>
  <si>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</si>
  <si>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</si>
  <si>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</si>
  <si>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</si>
  <si>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</si>
  <si>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</si>
  <si>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</si>
  <si>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</si>
  <si>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</si>
  <si>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</si>
  <si>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</si>
  <si>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</si>
  <si>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</si>
  <si>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</si>
  <si>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มกราคม-มีนาคม 2563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</si>
  <si>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</si>
  <si>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</si>
  <si>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</si>
  <si>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</si>
  <si>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</si>
  <si>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</si>
  <si>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</si>
  <si>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</si>
  <si>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</si>
  <si>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</si>
  <si>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</si>
  <si>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</si>
  <si>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หมายเหตุ</t>
  </si>
  <si>
    <t>เจ้าหนี้</t>
  </si>
  <si>
    <t>ลูกหนี้</t>
  </si>
  <si>
    <t>หน่วยบริการ...........วัฒนานคร....................................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</si>
</sst>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0" fontId="2" fillId="0" borderId="1" xfId="0" applyFont="1" applyBorder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43" fontId="6" fillId="0" borderId="1" xfId="1" applyFont="1" applyFill="1" applyBorder="1"/>
  </cellXfs>
  <cellStyles count="7">
    <cellStyle name="Comma 3" xfId="4" xr:uid="{1E60BFF3-22CF-4598-BAB8-1D1713F8E9C4}"/>
    <cellStyle name="Normal 2 2" xfId="5" xr:uid="{0C39429D-7EC1-423B-990A-06A47F6881C0}"/>
    <cellStyle name="Normal 2 4" xfId="3" xr:uid="{EAC15E6E-3CBE-4295-BCD0-5326D4A827C8}"/>
    <cellStyle name="Normal 3" xfId="6" xr:uid="{A354293D-7E15-4F9A-9EB1-6A1340154087}"/>
    <cellStyle name="จุลภาค" xfId="1" builtinId="3"/>
    <cellStyle name="จุลภาค 2" xfId="2" xr:uid="{1C34B256-3C7E-40CD-B66C-AAE1C45DF7B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BF8F-7D5F-43FD-AEF8-AF6242DCAAF1}">
  <dimension ref="A1:A9"/>
  <sheetViews>
    <sheetView workbookViewId="0">
      <selection activeCell="Q9" sqref="Q9"/>
    </sheetView>
  </sheetViews>
  <sheetFormatPr defaultRowHeight="24.6" x14ac:dyDescent="0.7"/>
  <cols>
    <col min="1" max="16384" width="8.796875" style="3"/>
  </cols>
  <sheetData>
    <row r="1" spans="1:1" ht="30" x14ac:dyDescent="0.85">
      <c r="A1" s="25" t="s">
        <v>23</v>
      </c>
    </row>
    <row r="2" spans="1:1" x14ac:dyDescent="0.7">
      <c r="A2" s="3" t="s">
        <v>40</v>
      </c>
    </row>
    <row r="3" spans="1:1" x14ac:dyDescent="0.7">
      <c r="A3" s="3" t="s">
        <v>48</v>
      </c>
    </row>
    <row r="4" spans="1:1" x14ac:dyDescent="0.7">
      <c r="A4" s="3" t="s">
        <v>25</v>
      </c>
    </row>
    <row r="6" spans="1:1" x14ac:dyDescent="0.7">
      <c r="A6" s="28" t="s">
        <v>41</v>
      </c>
    </row>
    <row r="7" spans="1:1" x14ac:dyDescent="0.7">
      <c r="A7" s="3" t="s">
        <v>28</v>
      </c>
    </row>
    <row r="8" spans="1:1" x14ac:dyDescent="0.7">
      <c r="A8" s="3" t="s">
        <v>27</v>
      </c>
    </row>
    <row r="9" spans="1:1" x14ac:dyDescent="0.7">
      <c r="A9" s="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EFFC-F9FD-47CD-A096-71ED569A02C2}">
  <dimension ref="A1:K14"/>
  <sheetViews>
    <sheetView workbookViewId="0">
      <selection activeCell="H8" sqref="H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58" t="s">
        <v>42</v>
      </c>
      <c r="B1" s="58"/>
      <c r="C1" s="58"/>
      <c r="D1" s="58"/>
      <c r="E1" s="58"/>
      <c r="F1" s="58"/>
      <c r="G1" s="58"/>
      <c r="H1" s="58"/>
      <c r="I1" s="58"/>
    </row>
    <row r="2" spans="1:11" ht="29.4" customHeight="1" x14ac:dyDescent="0.85">
      <c r="A2" s="24" t="s">
        <v>55</v>
      </c>
    </row>
    <row r="3" spans="1:11" s="40" customFormat="1" ht="24.6" customHeight="1" x14ac:dyDescent="0.7">
      <c r="A3" s="59" t="s">
        <v>1</v>
      </c>
      <c r="B3" s="59" t="s">
        <v>29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54" t="s">
        <v>21</v>
      </c>
      <c r="J3" s="53" t="s">
        <v>52</v>
      </c>
      <c r="K3" s="53"/>
    </row>
    <row r="4" spans="1:11" s="1" customFormat="1" x14ac:dyDescent="0.7">
      <c r="A4" s="60"/>
      <c r="B4" s="60"/>
      <c r="C4" s="62"/>
      <c r="D4" s="62"/>
      <c r="E4" s="62"/>
      <c r="F4" s="62"/>
      <c r="G4" s="62"/>
      <c r="H4" s="62"/>
      <c r="I4" s="55"/>
      <c r="J4" s="51" t="s">
        <v>53</v>
      </c>
      <c r="K4" s="51" t="s">
        <v>54</v>
      </c>
    </row>
    <row r="5" spans="1:11" x14ac:dyDescent="0.7">
      <c r="A5" s="4">
        <v>10699</v>
      </c>
      <c r="B5" s="5" t="s">
        <v>3</v>
      </c>
      <c r="C5" s="10">
        <v>386120</v>
      </c>
      <c r="D5" s="10">
        <v>77608</v>
      </c>
      <c r="E5" s="10">
        <v>117500</v>
      </c>
      <c r="F5" s="10">
        <v>14851.2</v>
      </c>
      <c r="G5" s="10">
        <v>148390</v>
      </c>
      <c r="H5" s="10">
        <v>31140</v>
      </c>
      <c r="I5" s="12">
        <f>SUM(C5:H5)</f>
        <v>775609.2</v>
      </c>
      <c r="J5" s="5"/>
      <c r="K5" s="5"/>
    </row>
    <row r="6" spans="1:11" x14ac:dyDescent="0.7">
      <c r="A6" s="4">
        <v>10866</v>
      </c>
      <c r="B6" s="5" t="s">
        <v>4</v>
      </c>
      <c r="C6" s="10"/>
      <c r="D6" s="10">
        <v>1346</v>
      </c>
      <c r="E6" s="10"/>
      <c r="F6" s="10"/>
      <c r="G6" s="10"/>
      <c r="H6" s="10"/>
      <c r="I6" s="12">
        <f t="shared" ref="I6:I14" si="0">SUM(C6:H6)</f>
        <v>1346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1006</v>
      </c>
      <c r="E7" s="10"/>
      <c r="F7" s="10"/>
      <c r="G7" s="10"/>
      <c r="H7" s="10"/>
      <c r="I7" s="12">
        <f t="shared" si="0"/>
        <v>1006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2">
        <f t="shared" si="0"/>
        <v>0</v>
      </c>
      <c r="J9" s="5"/>
      <c r="K9" s="5"/>
    </row>
    <row r="10" spans="1:11" x14ac:dyDescent="0.7">
      <c r="A10" s="4">
        <v>10870</v>
      </c>
      <c r="B10" s="5" t="s">
        <v>8</v>
      </c>
      <c r="C10" s="10">
        <v>13315</v>
      </c>
      <c r="D10" s="10">
        <v>12293</v>
      </c>
      <c r="E10" s="10">
        <v>57754</v>
      </c>
      <c r="F10" s="10"/>
      <c r="G10" s="10"/>
      <c r="H10" s="10"/>
      <c r="I10" s="12">
        <f t="shared" si="0"/>
        <v>83362</v>
      </c>
      <c r="J10" s="5"/>
      <c r="K10" s="5"/>
    </row>
    <row r="11" spans="1:11" x14ac:dyDescent="0.7">
      <c r="A11" s="4">
        <v>13817</v>
      </c>
      <c r="B11" s="5" t="s">
        <v>9</v>
      </c>
      <c r="C11" s="10"/>
      <c r="D11" s="10">
        <v>3526</v>
      </c>
      <c r="E11" s="10">
        <v>37431</v>
      </c>
      <c r="F11" s="10"/>
      <c r="G11" s="10"/>
      <c r="H11" s="10"/>
      <c r="I11" s="12">
        <f t="shared" si="0"/>
        <v>40957</v>
      </c>
      <c r="J11" s="5"/>
      <c r="K11" s="5"/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/>
      <c r="D13" s="10">
        <v>3793</v>
      </c>
      <c r="E13" s="10"/>
      <c r="F13" s="10"/>
      <c r="G13" s="10"/>
      <c r="H13" s="10"/>
      <c r="I13" s="12">
        <f t="shared" si="0"/>
        <v>3793</v>
      </c>
      <c r="J13" s="5"/>
      <c r="K13" s="5"/>
    </row>
    <row r="14" spans="1:11" s="8" customFormat="1" x14ac:dyDescent="0.7">
      <c r="A14" s="56" t="s">
        <v>0</v>
      </c>
      <c r="B14" s="57"/>
      <c r="C14" s="7">
        <f t="shared" ref="C14:H14" si="1">SUM(C5:C13)</f>
        <v>399435</v>
      </c>
      <c r="D14" s="6">
        <f t="shared" si="1"/>
        <v>99572</v>
      </c>
      <c r="E14" s="6">
        <f t="shared" si="1"/>
        <v>212685</v>
      </c>
      <c r="F14" s="6">
        <f t="shared" si="1"/>
        <v>14851.2</v>
      </c>
      <c r="G14" s="6">
        <f t="shared" si="1"/>
        <v>148390</v>
      </c>
      <c r="H14" s="6">
        <f t="shared" si="1"/>
        <v>31140</v>
      </c>
      <c r="I14" s="12">
        <f t="shared" si="0"/>
        <v>906073.2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701-73E9-4A18-9073-66CDAD9C9C88}">
  <dimension ref="A1:K14"/>
  <sheetViews>
    <sheetView workbookViewId="0">
      <selection activeCell="J8" sqref="J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58" t="s">
        <v>43</v>
      </c>
      <c r="B1" s="58"/>
      <c r="C1" s="58"/>
      <c r="D1" s="58"/>
      <c r="E1" s="58"/>
      <c r="F1" s="58"/>
      <c r="G1" s="58"/>
      <c r="H1" s="58"/>
      <c r="I1" s="58"/>
    </row>
    <row r="2" spans="1:11" ht="29.4" customHeight="1" x14ac:dyDescent="0.85">
      <c r="A2" s="24" t="s">
        <v>55</v>
      </c>
    </row>
    <row r="3" spans="1:11" s="40" customFormat="1" ht="24.6" customHeight="1" x14ac:dyDescent="0.7">
      <c r="A3" s="59" t="s">
        <v>1</v>
      </c>
      <c r="B3" s="59" t="s">
        <v>29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54" t="s">
        <v>21</v>
      </c>
      <c r="J3" s="53" t="s">
        <v>52</v>
      </c>
      <c r="K3" s="53"/>
    </row>
    <row r="4" spans="1:11" s="1" customFormat="1" x14ac:dyDescent="0.7">
      <c r="A4" s="60"/>
      <c r="B4" s="60"/>
      <c r="C4" s="62"/>
      <c r="D4" s="62"/>
      <c r="E4" s="62"/>
      <c r="F4" s="62"/>
      <c r="G4" s="62"/>
      <c r="H4" s="62"/>
      <c r="I4" s="55"/>
      <c r="J4" s="51" t="s">
        <v>53</v>
      </c>
      <c r="K4" s="51" t="s">
        <v>54</v>
      </c>
    </row>
    <row r="5" spans="1:11" x14ac:dyDescent="0.7">
      <c r="A5" s="4">
        <v>10699</v>
      </c>
      <c r="B5" s="5" t="s">
        <v>3</v>
      </c>
      <c r="C5" s="10">
        <v>344188</v>
      </c>
      <c r="D5" s="10">
        <v>39932</v>
      </c>
      <c r="E5" s="10">
        <v>124500</v>
      </c>
      <c r="F5" s="10">
        <v>3731</v>
      </c>
      <c r="G5" s="84">
        <v>60830</v>
      </c>
      <c r="H5" s="10">
        <v>17940</v>
      </c>
      <c r="I5" s="12">
        <f>SUM(C5:H5)</f>
        <v>591121</v>
      </c>
      <c r="J5" s="5"/>
      <c r="K5" s="5"/>
    </row>
    <row r="6" spans="1:11" x14ac:dyDescent="0.7">
      <c r="A6" s="4">
        <v>10866</v>
      </c>
      <c r="B6" s="5" t="s">
        <v>4</v>
      </c>
      <c r="C6" s="10"/>
      <c r="D6" s="10">
        <v>595</v>
      </c>
      <c r="E6" s="10"/>
      <c r="F6" s="10"/>
      <c r="G6" s="10"/>
      <c r="H6" s="10"/>
      <c r="I6" s="12">
        <f t="shared" ref="I6:I14" si="0">SUM(C6:H6)</f>
        <v>595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1608</v>
      </c>
      <c r="E7" s="10"/>
      <c r="F7" s="10"/>
      <c r="G7" s="10"/>
      <c r="H7" s="10"/>
      <c r="I7" s="12">
        <f t="shared" si="0"/>
        <v>1608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>
        <v>2000</v>
      </c>
      <c r="E8" s="10"/>
      <c r="F8" s="10"/>
      <c r="G8" s="10"/>
      <c r="H8" s="10"/>
      <c r="I8" s="12">
        <f t="shared" si="0"/>
        <v>2000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2">
        <f t="shared" si="0"/>
        <v>0</v>
      </c>
      <c r="J9" s="5"/>
      <c r="K9" s="5"/>
    </row>
    <row r="10" spans="1:11" x14ac:dyDescent="0.7">
      <c r="A10" s="4">
        <v>10870</v>
      </c>
      <c r="B10" s="5" t="s">
        <v>8</v>
      </c>
      <c r="C10" s="10">
        <v>10003</v>
      </c>
      <c r="D10" s="10">
        <v>14230</v>
      </c>
      <c r="E10" s="10">
        <v>47355</v>
      </c>
      <c r="F10" s="10"/>
      <c r="G10" s="10"/>
      <c r="H10" s="10"/>
      <c r="I10" s="12">
        <f t="shared" si="0"/>
        <v>71588</v>
      </c>
      <c r="J10" s="5"/>
      <c r="K10" s="5"/>
    </row>
    <row r="11" spans="1:11" x14ac:dyDescent="0.7">
      <c r="A11" s="4">
        <v>13817</v>
      </c>
      <c r="B11" s="5" t="s">
        <v>9</v>
      </c>
      <c r="C11" s="10"/>
      <c r="D11" s="10">
        <v>774</v>
      </c>
      <c r="E11" s="10">
        <v>33769</v>
      </c>
      <c r="F11" s="10"/>
      <c r="G11" s="10"/>
      <c r="H11" s="10"/>
      <c r="I11" s="12">
        <f t="shared" si="0"/>
        <v>34543</v>
      </c>
      <c r="J11" s="5"/>
      <c r="K11" s="5"/>
    </row>
    <row r="12" spans="1:11" x14ac:dyDescent="0.7">
      <c r="A12" s="4">
        <v>28849</v>
      </c>
      <c r="B12" s="5" t="s">
        <v>10</v>
      </c>
      <c r="C12" s="10"/>
      <c r="D12" s="10">
        <v>65</v>
      </c>
      <c r="E12" s="10"/>
      <c r="F12" s="10"/>
      <c r="G12" s="10"/>
      <c r="H12" s="10"/>
      <c r="I12" s="12">
        <f t="shared" si="0"/>
        <v>65</v>
      </c>
      <c r="J12" s="5"/>
      <c r="K12" s="5"/>
    </row>
    <row r="13" spans="1:11" x14ac:dyDescent="0.7">
      <c r="A13" s="4">
        <v>28850</v>
      </c>
      <c r="B13" s="5" t="s">
        <v>11</v>
      </c>
      <c r="C13" s="10"/>
      <c r="D13" s="10">
        <v>1855</v>
      </c>
      <c r="E13" s="10"/>
      <c r="F13" s="10"/>
      <c r="G13" s="10"/>
      <c r="H13" s="10"/>
      <c r="I13" s="12">
        <f t="shared" si="0"/>
        <v>1855</v>
      </c>
      <c r="J13" s="5"/>
      <c r="K13" s="5"/>
    </row>
    <row r="14" spans="1:11" s="8" customFormat="1" x14ac:dyDescent="0.7">
      <c r="A14" s="56" t="s">
        <v>0</v>
      </c>
      <c r="B14" s="57"/>
      <c r="C14" s="7">
        <f t="shared" ref="C14:H14" si="1">SUM(C5:C13)</f>
        <v>354191</v>
      </c>
      <c r="D14" s="6">
        <f t="shared" si="1"/>
        <v>61059</v>
      </c>
      <c r="E14" s="6">
        <f t="shared" si="1"/>
        <v>205624</v>
      </c>
      <c r="F14" s="6">
        <f t="shared" si="1"/>
        <v>3731</v>
      </c>
      <c r="G14" s="6">
        <f t="shared" si="1"/>
        <v>60830</v>
      </c>
      <c r="H14" s="6">
        <f t="shared" si="1"/>
        <v>17940</v>
      </c>
      <c r="I14" s="12">
        <f t="shared" si="0"/>
        <v>703375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62BB-A986-4DED-8D0D-1A6007637E91}">
  <dimension ref="A1:K14"/>
  <sheetViews>
    <sheetView workbookViewId="0">
      <selection activeCell="J7" sqref="J7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58" t="s">
        <v>44</v>
      </c>
      <c r="B1" s="58"/>
      <c r="C1" s="58"/>
      <c r="D1" s="58"/>
      <c r="E1" s="58"/>
      <c r="F1" s="58"/>
      <c r="G1" s="58"/>
      <c r="H1" s="58"/>
      <c r="I1" s="58"/>
    </row>
    <row r="2" spans="1:11" ht="29.4" customHeight="1" x14ac:dyDescent="0.85">
      <c r="A2" s="24" t="s">
        <v>55</v>
      </c>
    </row>
    <row r="3" spans="1:11" s="40" customFormat="1" ht="24.6" customHeight="1" x14ac:dyDescent="0.7">
      <c r="A3" s="59" t="s">
        <v>1</v>
      </c>
      <c r="B3" s="59" t="s">
        <v>29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54" t="s">
        <v>21</v>
      </c>
      <c r="J3" s="53" t="s">
        <v>52</v>
      </c>
      <c r="K3" s="53"/>
    </row>
    <row r="4" spans="1:11" s="1" customFormat="1" x14ac:dyDescent="0.7">
      <c r="A4" s="60"/>
      <c r="B4" s="60"/>
      <c r="C4" s="62"/>
      <c r="D4" s="62"/>
      <c r="E4" s="62"/>
      <c r="F4" s="62"/>
      <c r="G4" s="62"/>
      <c r="H4" s="62"/>
      <c r="I4" s="55"/>
      <c r="J4" s="51" t="s">
        <v>53</v>
      </c>
      <c r="K4" s="51" t="s">
        <v>54</v>
      </c>
    </row>
    <row r="5" spans="1:11" x14ac:dyDescent="0.7">
      <c r="A5" s="4">
        <v>10699</v>
      </c>
      <c r="B5" s="5" t="s">
        <v>3</v>
      </c>
      <c r="C5" s="10">
        <v>314533</v>
      </c>
      <c r="D5" s="10">
        <v>70184</v>
      </c>
      <c r="E5" s="10">
        <v>129500</v>
      </c>
      <c r="F5" s="10"/>
      <c r="G5" s="10">
        <v>189541</v>
      </c>
      <c r="H5" s="10">
        <v>17760</v>
      </c>
      <c r="I5" s="12">
        <f t="shared" ref="I5:I14" si="0">SUM(C5:H5)</f>
        <v>721518</v>
      </c>
      <c r="J5" s="5"/>
      <c r="K5" s="5"/>
    </row>
    <row r="6" spans="1:11" x14ac:dyDescent="0.7">
      <c r="A6" s="4">
        <v>10866</v>
      </c>
      <c r="B6" s="5" t="s">
        <v>4</v>
      </c>
      <c r="C6" s="10"/>
      <c r="D6" s="10">
        <v>1190</v>
      </c>
      <c r="E6" s="10"/>
      <c r="F6" s="10"/>
      <c r="G6" s="10"/>
      <c r="H6" s="10"/>
      <c r="I6" s="12">
        <f t="shared" si="0"/>
        <v>1190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690</v>
      </c>
      <c r="E7" s="10"/>
      <c r="F7" s="10"/>
      <c r="G7" s="10"/>
      <c r="H7" s="10"/>
      <c r="I7" s="12">
        <f t="shared" si="0"/>
        <v>690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>
        <v>1080</v>
      </c>
      <c r="E8" s="10"/>
      <c r="F8" s="10"/>
      <c r="G8" s="10"/>
      <c r="H8" s="10"/>
      <c r="I8" s="12">
        <f t="shared" si="0"/>
        <v>1080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2">
        <f t="shared" si="0"/>
        <v>0</v>
      </c>
      <c r="J9" s="5"/>
      <c r="K9" s="5"/>
    </row>
    <row r="10" spans="1:11" x14ac:dyDescent="0.7">
      <c r="A10" s="4">
        <v>10870</v>
      </c>
      <c r="B10" s="5" t="s">
        <v>8</v>
      </c>
      <c r="C10" s="10">
        <v>8147</v>
      </c>
      <c r="D10" s="10">
        <v>16475</v>
      </c>
      <c r="E10" s="10">
        <v>45030</v>
      </c>
      <c r="F10" s="10"/>
      <c r="G10" s="10"/>
      <c r="H10" s="10"/>
      <c r="I10" s="12">
        <f t="shared" si="0"/>
        <v>69652</v>
      </c>
      <c r="J10" s="5"/>
      <c r="K10" s="5"/>
    </row>
    <row r="11" spans="1:11" x14ac:dyDescent="0.7">
      <c r="A11" s="4">
        <v>13817</v>
      </c>
      <c r="B11" s="5" t="s">
        <v>9</v>
      </c>
      <c r="C11" s="10"/>
      <c r="D11" s="10">
        <v>1433</v>
      </c>
      <c r="E11" s="10">
        <v>27586</v>
      </c>
      <c r="F11" s="10"/>
      <c r="G11" s="10"/>
      <c r="H11" s="10"/>
      <c r="I11" s="12">
        <f t="shared" si="0"/>
        <v>29019</v>
      </c>
      <c r="J11" s="5"/>
      <c r="K11" s="5"/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2">
        <f t="shared" si="0"/>
        <v>0</v>
      </c>
      <c r="J12" s="5"/>
      <c r="K12" s="5"/>
    </row>
    <row r="13" spans="1:11" x14ac:dyDescent="0.7">
      <c r="A13" s="4">
        <v>28850</v>
      </c>
      <c r="B13" s="5" t="s">
        <v>11</v>
      </c>
      <c r="C13" s="10"/>
      <c r="D13" s="10">
        <v>3433</v>
      </c>
      <c r="E13" s="10"/>
      <c r="F13" s="10"/>
      <c r="G13" s="10"/>
      <c r="H13" s="10"/>
      <c r="I13" s="12">
        <f t="shared" si="0"/>
        <v>3433</v>
      </c>
      <c r="J13" s="5"/>
      <c r="K13" s="5"/>
    </row>
    <row r="14" spans="1:11" s="8" customFormat="1" x14ac:dyDescent="0.7">
      <c r="A14" s="56" t="s">
        <v>0</v>
      </c>
      <c r="B14" s="57"/>
      <c r="C14" s="7">
        <f t="shared" ref="C14:H14" si="1">SUM(C5:C13)</f>
        <v>322680</v>
      </c>
      <c r="D14" s="6">
        <f t="shared" si="1"/>
        <v>94485</v>
      </c>
      <c r="E14" s="6">
        <f t="shared" si="1"/>
        <v>202116</v>
      </c>
      <c r="F14" s="6">
        <f t="shared" si="1"/>
        <v>0</v>
      </c>
      <c r="G14" s="6">
        <f t="shared" si="1"/>
        <v>189541</v>
      </c>
      <c r="H14" s="6">
        <f t="shared" si="1"/>
        <v>17760</v>
      </c>
      <c r="I14" s="12">
        <f t="shared" si="0"/>
        <v>826582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2DC2-E01F-4270-8FA8-F3472C65AEE6}">
  <dimension ref="A1:I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58" t="s">
        <v>39</v>
      </c>
      <c r="B1" s="58"/>
      <c r="C1" s="58"/>
      <c r="D1" s="58"/>
      <c r="E1" s="58"/>
      <c r="F1" s="58"/>
      <c r="G1" s="58"/>
      <c r="H1" s="58"/>
      <c r="I1" s="58"/>
    </row>
    <row r="2" spans="1:9" ht="29.4" customHeight="1" x14ac:dyDescent="0.85">
      <c r="A2" s="24" t="s">
        <v>55</v>
      </c>
    </row>
    <row r="3" spans="1:9" s="11" customFormat="1" x14ac:dyDescent="0.7">
      <c r="A3" s="65" t="s">
        <v>1</v>
      </c>
      <c r="B3" s="59" t="s">
        <v>29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4" t="s">
        <v>20</v>
      </c>
      <c r="I3" s="63" t="s">
        <v>21</v>
      </c>
    </row>
    <row r="4" spans="1:9" s="1" customFormat="1" x14ac:dyDescent="0.7">
      <c r="A4" s="65"/>
      <c r="B4" s="60"/>
      <c r="C4" s="62"/>
      <c r="D4" s="62"/>
      <c r="E4" s="62"/>
      <c r="F4" s="62"/>
      <c r="G4" s="62"/>
      <c r="H4" s="64"/>
      <c r="I4" s="63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1044841</v>
      </c>
      <c r="D5" s="10">
        <f>'มกราคม 63'!D5+'กุมภาพันธ์ 63'!D5+'มีนาคม 63'!D5</f>
        <v>187724</v>
      </c>
      <c r="E5" s="10">
        <f>'มกราคม 63'!E5+'กุมภาพันธ์ 63'!E5+'มีนาคม 63'!E5</f>
        <v>371500</v>
      </c>
      <c r="F5" s="10">
        <f>'มกราคม 63'!F5+'กุมภาพันธ์ 63'!F5+'มีนาคม 63'!F5</f>
        <v>18582.2</v>
      </c>
      <c r="G5" s="10">
        <f>'มกราคม 63'!G5+'กุมภาพันธ์ 63'!G5+'มีนาคม 63'!G5</f>
        <v>398761</v>
      </c>
      <c r="H5" s="10">
        <f>'มกราคม 63'!H5+'กุมภาพันธ์ 63'!H5+'มีนาคม 63'!H5</f>
        <v>66840</v>
      </c>
      <c r="I5" s="12">
        <f>SUM(C5:H5)</f>
        <v>2088248.2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3131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ref="I6:I12" si="0">SUM(C6:H6)</f>
        <v>3131</v>
      </c>
    </row>
    <row r="7" spans="1:9" x14ac:dyDescent="0.7">
      <c r="A7" s="4">
        <v>10867</v>
      </c>
      <c r="B7" s="5" t="s">
        <v>5</v>
      </c>
      <c r="C7" s="10">
        <f>'มกราคม 63'!C7+'กุมภาพันธ์ 63'!C7+'มีนาคม 63'!C7</f>
        <v>0</v>
      </c>
      <c r="D7" s="10">
        <f>'มกราคม 63'!D7+'กุมภาพันธ์ 63'!D7+'มีนาคม 63'!D7</f>
        <v>3304</v>
      </c>
      <c r="E7" s="10">
        <f>'มกราคม 63'!E7+'กุมภาพันธ์ 63'!E7+'มีนาคม 63'!E7</f>
        <v>0</v>
      </c>
      <c r="F7" s="10">
        <f>'มกราคม 63'!F7+'กุมภาพันธ์ 63'!F7+'มีนาคม 63'!F7</f>
        <v>0</v>
      </c>
      <c r="G7" s="10">
        <f>'มกราคม 63'!G7+'กุมภาพันธ์ 63'!G7+'มีนาคม 63'!G7</f>
        <v>0</v>
      </c>
      <c r="H7" s="10">
        <f>'มกราคม 63'!H7+'กุมภาพันธ์ 63'!H7+'มีนาคม 63'!H7</f>
        <v>0</v>
      </c>
      <c r="I7" s="12">
        <f t="shared" si="0"/>
        <v>3304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3080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3080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0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0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31465</v>
      </c>
      <c r="D10" s="10">
        <f>'มกราคม 63'!D10+'กุมภาพันธ์ 63'!D10+'มีนาคม 63'!D10</f>
        <v>42998</v>
      </c>
      <c r="E10" s="10">
        <f>'มกราคม 63'!E10+'กุมภาพันธ์ 63'!E10+'มีนาคม 63'!E10</f>
        <v>150139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224602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5733</v>
      </c>
      <c r="E11" s="10">
        <f>'มกราคม 63'!E11+'กุมภาพันธ์ 63'!E11+'มีนาคม 63'!E11</f>
        <v>98786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104519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65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65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9081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>SUM(C13:H13)</f>
        <v>9081</v>
      </c>
    </row>
    <row r="14" spans="1:9" s="8" customFormat="1" x14ac:dyDescent="0.7">
      <c r="A14" s="56" t="s">
        <v>0</v>
      </c>
      <c r="B14" s="57"/>
      <c r="C14" s="7">
        <f>SUM(C5:C13)</f>
        <v>1076306</v>
      </c>
      <c r="D14" s="6">
        <f t="shared" ref="D14:H14" si="1">SUM(D5:D13)</f>
        <v>255116</v>
      </c>
      <c r="E14" s="6">
        <f t="shared" si="1"/>
        <v>620425</v>
      </c>
      <c r="F14" s="6">
        <f t="shared" si="1"/>
        <v>18582.2</v>
      </c>
      <c r="G14" s="6">
        <f t="shared" si="1"/>
        <v>398761</v>
      </c>
      <c r="H14" s="6">
        <f t="shared" si="1"/>
        <v>66840</v>
      </c>
      <c r="I14" s="12">
        <f>SUM(C14:H14)</f>
        <v>2436030.2000000002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9CA-5CE7-485F-B6FF-60B9F5773BCD}">
  <sheetPr>
    <tabColor rgb="FFFF0000"/>
  </sheetPr>
  <dimension ref="A1:O16"/>
  <sheetViews>
    <sheetView tabSelected="1" topLeftCell="A4" workbookViewId="0">
      <selection activeCell="C16" sqref="C16:N16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1" width="12.5" style="9" customWidth="1"/>
    <col min="12" max="12" width="13.8984375" style="9" customWidth="1"/>
    <col min="13" max="13" width="13.8984375" style="1" customWidth="1"/>
    <col min="14" max="14" width="13.8984375" style="40" customWidth="1"/>
    <col min="15" max="15" width="14.09765625" style="3" customWidth="1"/>
    <col min="16" max="16384" width="9" style="3"/>
  </cols>
  <sheetData>
    <row r="1" spans="1:15" s="1" customFormat="1" ht="27" x14ac:dyDescent="0.7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33.6" customHeight="1" x14ac:dyDescent="0.85">
      <c r="A2" s="24" t="s">
        <v>55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33.6" customHeight="1" x14ac:dyDescent="0.95">
      <c r="A3" s="67" t="s">
        <v>50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s="40" customFormat="1" ht="24.6" customHeight="1" x14ac:dyDescent="0.7">
      <c r="A4" s="68" t="s">
        <v>49</v>
      </c>
      <c r="B4" s="68"/>
      <c r="C4" s="69" t="s">
        <v>13</v>
      </c>
      <c r="D4" s="69"/>
      <c r="E4" s="69"/>
      <c r="F4" s="69"/>
      <c r="G4" s="69"/>
      <c r="H4" s="69"/>
      <c r="I4" s="69"/>
      <c r="J4" s="69"/>
      <c r="K4" s="70"/>
      <c r="L4" s="71" t="s">
        <v>46</v>
      </c>
      <c r="M4" s="69"/>
      <c r="N4" s="70"/>
    </row>
    <row r="5" spans="1:15" s="2" customFormat="1" ht="25.2" customHeight="1" x14ac:dyDescent="0.7">
      <c r="A5" s="78" t="s">
        <v>1</v>
      </c>
      <c r="B5" s="79" t="s">
        <v>2</v>
      </c>
      <c r="C5" s="72">
        <v>23012</v>
      </c>
      <c r="D5" s="73"/>
      <c r="E5" s="73"/>
      <c r="F5" s="72">
        <v>23043</v>
      </c>
      <c r="G5" s="73"/>
      <c r="H5" s="73"/>
      <c r="I5" s="72">
        <v>23071</v>
      </c>
      <c r="J5" s="73"/>
      <c r="K5" s="73"/>
      <c r="L5" s="74" t="s">
        <v>38</v>
      </c>
      <c r="M5" s="76" t="s">
        <v>14</v>
      </c>
      <c r="N5" s="77" t="s">
        <v>31</v>
      </c>
    </row>
    <row r="6" spans="1:15" ht="31.2" customHeight="1" x14ac:dyDescent="0.7">
      <c r="A6" s="60"/>
      <c r="B6" s="80"/>
      <c r="C6" s="41" t="s">
        <v>24</v>
      </c>
      <c r="D6" s="15" t="s">
        <v>14</v>
      </c>
      <c r="E6" s="17" t="s">
        <v>12</v>
      </c>
      <c r="F6" s="41" t="s">
        <v>24</v>
      </c>
      <c r="G6" s="15" t="s">
        <v>14</v>
      </c>
      <c r="H6" s="17" t="s">
        <v>12</v>
      </c>
      <c r="I6" s="41" t="s">
        <v>24</v>
      </c>
      <c r="J6" s="15" t="s">
        <v>14</v>
      </c>
      <c r="K6" s="17" t="s">
        <v>12</v>
      </c>
      <c r="L6" s="75"/>
      <c r="M6" s="76"/>
      <c r="N6" s="77"/>
    </row>
    <row r="7" spans="1:15" x14ac:dyDescent="0.7">
      <c r="A7" s="4">
        <v>10699</v>
      </c>
      <c r="B7" s="5" t="s">
        <v>3</v>
      </c>
      <c r="C7" s="10">
        <f>'มกราคม 63'!I5</f>
        <v>775609.2</v>
      </c>
      <c r="D7" s="16"/>
      <c r="E7" s="18">
        <f>C7-D7</f>
        <v>775609.2</v>
      </c>
      <c r="F7" s="10">
        <f>'กุมภาพันธ์ 63'!I5</f>
        <v>591121</v>
      </c>
      <c r="G7" s="16"/>
      <c r="H7" s="18">
        <f>F7-G7</f>
        <v>591121</v>
      </c>
      <c r="I7" s="10">
        <f>'มีนาคม 63'!I5</f>
        <v>721518</v>
      </c>
      <c r="J7" s="16"/>
      <c r="K7" s="18">
        <f>I7-J7</f>
        <v>721518</v>
      </c>
      <c r="L7" s="10">
        <f>C7+F7+I7</f>
        <v>2088248.2</v>
      </c>
      <c r="M7" s="21">
        <f>D7+G7+J7</f>
        <v>0</v>
      </c>
      <c r="N7" s="27">
        <f>L7-M7</f>
        <v>2088248.2</v>
      </c>
      <c r="O7" s="47"/>
    </row>
    <row r="8" spans="1:15" x14ac:dyDescent="0.7">
      <c r="A8" s="4">
        <v>10866</v>
      </c>
      <c r="B8" s="5" t="s">
        <v>4</v>
      </c>
      <c r="C8" s="10">
        <f>'มกราคม 63'!I6</f>
        <v>1346</v>
      </c>
      <c r="D8" s="16"/>
      <c r="E8" s="18">
        <f t="shared" ref="E8:E15" si="0">C8-D8</f>
        <v>1346</v>
      </c>
      <c r="F8" s="10">
        <f>'กุมภาพันธ์ 63'!I6</f>
        <v>595</v>
      </c>
      <c r="G8" s="16"/>
      <c r="H8" s="18">
        <f t="shared" ref="H8:H15" si="1">F8-G8</f>
        <v>595</v>
      </c>
      <c r="I8" s="10">
        <f>'มีนาคม 63'!I6</f>
        <v>1190</v>
      </c>
      <c r="J8" s="16"/>
      <c r="K8" s="18">
        <f t="shared" ref="K8:K15" si="2">I8-J8</f>
        <v>1190</v>
      </c>
      <c r="L8" s="10">
        <f t="shared" ref="L8:L15" si="3">C8+F8+I8</f>
        <v>3131</v>
      </c>
      <c r="M8" s="21">
        <f t="shared" ref="M8:M15" si="4">D8+G8+J8</f>
        <v>0</v>
      </c>
      <c r="N8" s="27">
        <f t="shared" ref="N8:N15" si="5">L8-M8</f>
        <v>3131</v>
      </c>
      <c r="O8" s="47"/>
    </row>
    <row r="9" spans="1:15" x14ac:dyDescent="0.7">
      <c r="A9" s="4">
        <v>10867</v>
      </c>
      <c r="B9" s="5" t="s">
        <v>5</v>
      </c>
      <c r="C9" s="10">
        <f>'มกราคม 63'!I7</f>
        <v>1006</v>
      </c>
      <c r="D9" s="16"/>
      <c r="E9" s="18">
        <f t="shared" si="0"/>
        <v>1006</v>
      </c>
      <c r="F9" s="10">
        <f>'กุมภาพันธ์ 63'!I7</f>
        <v>1608</v>
      </c>
      <c r="G9" s="16"/>
      <c r="H9" s="18">
        <f t="shared" si="1"/>
        <v>1608</v>
      </c>
      <c r="I9" s="10">
        <f>'มีนาคม 63'!I7</f>
        <v>690</v>
      </c>
      <c r="J9" s="16"/>
      <c r="K9" s="18">
        <f t="shared" si="2"/>
        <v>690</v>
      </c>
      <c r="L9" s="10">
        <f>C9+F9+I9</f>
        <v>3304</v>
      </c>
      <c r="M9" s="21">
        <f>D9+G9+J9</f>
        <v>0</v>
      </c>
      <c r="N9" s="27">
        <f t="shared" si="5"/>
        <v>3304</v>
      </c>
      <c r="O9" s="47"/>
    </row>
    <row r="10" spans="1:15" x14ac:dyDescent="0.7">
      <c r="A10" s="4">
        <v>10868</v>
      </c>
      <c r="B10" s="5" t="s">
        <v>6</v>
      </c>
      <c r="C10" s="10">
        <f>'มกราคม 63'!I8</f>
        <v>0</v>
      </c>
      <c r="D10" s="16"/>
      <c r="E10" s="18">
        <f t="shared" si="0"/>
        <v>0</v>
      </c>
      <c r="F10" s="10">
        <f>'กุมภาพันธ์ 63'!I8</f>
        <v>2000</v>
      </c>
      <c r="G10" s="16"/>
      <c r="H10" s="18">
        <f t="shared" si="1"/>
        <v>2000</v>
      </c>
      <c r="I10" s="10">
        <f>'มีนาคม 63'!I8</f>
        <v>1080</v>
      </c>
      <c r="J10" s="16"/>
      <c r="K10" s="18">
        <f t="shared" si="2"/>
        <v>1080</v>
      </c>
      <c r="L10" s="10">
        <f t="shared" si="3"/>
        <v>3080</v>
      </c>
      <c r="M10" s="21">
        <f t="shared" si="4"/>
        <v>0</v>
      </c>
      <c r="N10" s="27">
        <f t="shared" si="5"/>
        <v>3080</v>
      </c>
      <c r="O10" s="46"/>
    </row>
    <row r="11" spans="1:15" x14ac:dyDescent="0.7">
      <c r="A11" s="4">
        <v>10869</v>
      </c>
      <c r="B11" s="5" t="s">
        <v>7</v>
      </c>
      <c r="C11" s="10">
        <f>'มกราคม 63'!I9</f>
        <v>0</v>
      </c>
      <c r="D11" s="16"/>
      <c r="E11" s="18">
        <f t="shared" si="0"/>
        <v>0</v>
      </c>
      <c r="F11" s="10">
        <f>'กุมภาพันธ์ 63'!I9</f>
        <v>0</v>
      </c>
      <c r="G11" s="16"/>
      <c r="H11" s="18">
        <f t="shared" si="1"/>
        <v>0</v>
      </c>
      <c r="I11" s="10">
        <f>'มีนาคม 63'!I9</f>
        <v>0</v>
      </c>
      <c r="J11" s="16"/>
      <c r="K11" s="18">
        <f t="shared" si="2"/>
        <v>0</v>
      </c>
      <c r="L11" s="10">
        <f t="shared" si="3"/>
        <v>0</v>
      </c>
      <c r="M11" s="21">
        <f t="shared" si="4"/>
        <v>0</v>
      </c>
      <c r="N11" s="27">
        <f t="shared" si="5"/>
        <v>0</v>
      </c>
      <c r="O11" s="47"/>
    </row>
    <row r="12" spans="1:15" x14ac:dyDescent="0.7">
      <c r="A12" s="4">
        <v>10870</v>
      </c>
      <c r="B12" s="5" t="s">
        <v>8</v>
      </c>
      <c r="C12" s="10">
        <f>'มกราคม 63'!I10</f>
        <v>83362</v>
      </c>
      <c r="D12" s="16"/>
      <c r="E12" s="18">
        <f t="shared" si="0"/>
        <v>83362</v>
      </c>
      <c r="F12" s="10">
        <f>'กุมภาพันธ์ 63'!I10</f>
        <v>71588</v>
      </c>
      <c r="G12" s="16"/>
      <c r="H12" s="18">
        <f t="shared" si="1"/>
        <v>71588</v>
      </c>
      <c r="I12" s="10">
        <f>'มีนาคม 63'!I10</f>
        <v>69652</v>
      </c>
      <c r="J12" s="16"/>
      <c r="K12" s="18">
        <f t="shared" si="2"/>
        <v>69652</v>
      </c>
      <c r="L12" s="10">
        <f t="shared" si="3"/>
        <v>224602</v>
      </c>
      <c r="M12" s="21">
        <f t="shared" si="4"/>
        <v>0</v>
      </c>
      <c r="N12" s="27">
        <f t="shared" si="5"/>
        <v>224602</v>
      </c>
      <c r="O12" s="47"/>
    </row>
    <row r="13" spans="1:15" x14ac:dyDescent="0.7">
      <c r="A13" s="4">
        <v>13817</v>
      </c>
      <c r="B13" s="5" t="s">
        <v>9</v>
      </c>
      <c r="C13" s="10">
        <f>'มกราคม 63'!I11</f>
        <v>40957</v>
      </c>
      <c r="D13" s="16"/>
      <c r="E13" s="18">
        <f t="shared" si="0"/>
        <v>40957</v>
      </c>
      <c r="F13" s="10">
        <f>'กุมภาพันธ์ 63'!I11</f>
        <v>34543</v>
      </c>
      <c r="G13" s="16"/>
      <c r="H13" s="18">
        <f t="shared" si="1"/>
        <v>34543</v>
      </c>
      <c r="I13" s="10">
        <f>'มีนาคม 63'!I11</f>
        <v>29019</v>
      </c>
      <c r="J13" s="16"/>
      <c r="K13" s="18">
        <f t="shared" si="2"/>
        <v>29019</v>
      </c>
      <c r="L13" s="10">
        <f t="shared" si="3"/>
        <v>104519</v>
      </c>
      <c r="M13" s="21">
        <f t="shared" si="4"/>
        <v>0</v>
      </c>
      <c r="N13" s="27">
        <f t="shared" si="5"/>
        <v>104519</v>
      </c>
      <c r="O13" s="47"/>
    </row>
    <row r="14" spans="1:15" x14ac:dyDescent="0.7">
      <c r="A14" s="4">
        <v>28849</v>
      </c>
      <c r="B14" s="5" t="s">
        <v>10</v>
      </c>
      <c r="C14" s="10">
        <f>'มกราคม 63'!I12</f>
        <v>0</v>
      </c>
      <c r="D14" s="16"/>
      <c r="E14" s="18">
        <f t="shared" si="0"/>
        <v>0</v>
      </c>
      <c r="F14" s="10">
        <f>'กุมภาพันธ์ 63'!I12</f>
        <v>65</v>
      </c>
      <c r="G14" s="16"/>
      <c r="H14" s="18">
        <f t="shared" si="1"/>
        <v>65</v>
      </c>
      <c r="I14" s="10">
        <f>'มีนาคม 63'!I12</f>
        <v>0</v>
      </c>
      <c r="J14" s="16"/>
      <c r="K14" s="18">
        <f t="shared" si="2"/>
        <v>0</v>
      </c>
      <c r="L14" s="10">
        <f t="shared" si="3"/>
        <v>65</v>
      </c>
      <c r="M14" s="21">
        <f t="shared" si="4"/>
        <v>0</v>
      </c>
      <c r="N14" s="27">
        <f t="shared" si="5"/>
        <v>65</v>
      </c>
      <c r="O14" s="47"/>
    </row>
    <row r="15" spans="1:15" x14ac:dyDescent="0.7">
      <c r="A15" s="4">
        <v>28850</v>
      </c>
      <c r="B15" s="5" t="s">
        <v>11</v>
      </c>
      <c r="C15" s="10">
        <f>'มกราคม 63'!I13</f>
        <v>3793</v>
      </c>
      <c r="D15" s="16"/>
      <c r="E15" s="18">
        <f t="shared" si="0"/>
        <v>3793</v>
      </c>
      <c r="F15" s="10">
        <f>'กุมภาพันธ์ 63'!I13</f>
        <v>1855</v>
      </c>
      <c r="G15" s="16"/>
      <c r="H15" s="18">
        <f t="shared" si="1"/>
        <v>1855</v>
      </c>
      <c r="I15" s="10">
        <f>'มีนาคม 63'!I13</f>
        <v>3433</v>
      </c>
      <c r="J15" s="16"/>
      <c r="K15" s="18">
        <f t="shared" si="2"/>
        <v>3433</v>
      </c>
      <c r="L15" s="10">
        <f t="shared" si="3"/>
        <v>9081</v>
      </c>
      <c r="M15" s="21">
        <f t="shared" si="4"/>
        <v>0</v>
      </c>
      <c r="N15" s="27">
        <f t="shared" si="5"/>
        <v>9081</v>
      </c>
      <c r="O15" s="47"/>
    </row>
    <row r="16" spans="1:15" s="26" customFormat="1" x14ac:dyDescent="0.7">
      <c r="A16" s="56" t="s">
        <v>0</v>
      </c>
      <c r="B16" s="57"/>
      <c r="C16" s="7">
        <f>SUM(C7:C15)</f>
        <v>906073.2</v>
      </c>
      <c r="D16" s="14">
        <f t="shared" ref="D16:K16" si="6">SUM(D7:D15)</f>
        <v>0</v>
      </c>
      <c r="E16" s="19">
        <f t="shared" si="6"/>
        <v>906073.2</v>
      </c>
      <c r="F16" s="7">
        <f t="shared" si="6"/>
        <v>703375</v>
      </c>
      <c r="G16" s="14">
        <f t="shared" si="6"/>
        <v>0</v>
      </c>
      <c r="H16" s="19">
        <f t="shared" si="6"/>
        <v>703375</v>
      </c>
      <c r="I16" s="7">
        <f t="shared" si="6"/>
        <v>826582</v>
      </c>
      <c r="J16" s="14">
        <f t="shared" si="6"/>
        <v>0</v>
      </c>
      <c r="K16" s="19">
        <f t="shared" si="6"/>
        <v>826582</v>
      </c>
      <c r="L16" s="20">
        <f>SUM(L7:L15)</f>
        <v>2436030.2000000002</v>
      </c>
      <c r="M16" s="22">
        <f>SUM(M7:M15)</f>
        <v>0</v>
      </c>
      <c r="N16" s="23">
        <f>SUM(N7:N15)</f>
        <v>2436030.2000000002</v>
      </c>
    </row>
  </sheetData>
  <mergeCells count="14">
    <mergeCell ref="A16:B16"/>
    <mergeCell ref="I5:K5"/>
    <mergeCell ref="L5:L6"/>
    <mergeCell ref="M5:M6"/>
    <mergeCell ref="N5:N6"/>
    <mergeCell ref="A5:A6"/>
    <mergeCell ref="B5:B6"/>
    <mergeCell ref="C5:E5"/>
    <mergeCell ref="F5:H5"/>
    <mergeCell ref="A1:N1"/>
    <mergeCell ref="A3:N3"/>
    <mergeCell ref="A4:B4"/>
    <mergeCell ref="C4:K4"/>
    <mergeCell ref="L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DF80-E37A-4814-A3BA-E0A53A296374}">
  <dimension ref="A1:AC15"/>
  <sheetViews>
    <sheetView zoomScale="70" zoomScaleNormal="70" workbookViewId="0">
      <selection activeCell="R17" sqref="R17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296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42"/>
      <c r="Y1" s="42"/>
      <c r="Z1" s="42"/>
    </row>
    <row r="2" spans="1:29" ht="21" customHeight="1" x14ac:dyDescent="0.85">
      <c r="A2" s="24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43"/>
      <c r="Y2" s="43"/>
      <c r="Z2" s="43"/>
    </row>
    <row r="3" spans="1:29" s="11" customFormat="1" ht="24.6" customHeight="1" x14ac:dyDescent="0.7">
      <c r="A3" s="68" t="s">
        <v>33</v>
      </c>
      <c r="B3" s="68"/>
      <c r="C3" s="71" t="s">
        <v>13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71" t="s">
        <v>36</v>
      </c>
      <c r="V3" s="69"/>
      <c r="W3" s="70"/>
      <c r="X3" s="71" t="s">
        <v>37</v>
      </c>
      <c r="Y3" s="69"/>
      <c r="Z3" s="70"/>
      <c r="AA3" s="81" t="s">
        <v>34</v>
      </c>
      <c r="AB3" s="82" t="s">
        <v>35</v>
      </c>
    </row>
    <row r="4" spans="1:29" s="2" customFormat="1" ht="25.2" customHeight="1" x14ac:dyDescent="0.7">
      <c r="A4" s="78" t="s">
        <v>1</v>
      </c>
      <c r="B4" s="79" t="s">
        <v>2</v>
      </c>
      <c r="C4" s="72">
        <v>242066</v>
      </c>
      <c r="D4" s="72"/>
      <c r="E4" s="72"/>
      <c r="F4" s="72">
        <v>22951</v>
      </c>
      <c r="G4" s="72"/>
      <c r="H4" s="72"/>
      <c r="I4" s="72">
        <v>22981</v>
      </c>
      <c r="J4" s="73"/>
      <c r="K4" s="73"/>
      <c r="L4" s="72">
        <v>23012</v>
      </c>
      <c r="M4" s="73"/>
      <c r="N4" s="73"/>
      <c r="O4" s="72">
        <v>23012</v>
      </c>
      <c r="P4" s="73"/>
      <c r="Q4" s="73"/>
      <c r="R4" s="72">
        <v>23012</v>
      </c>
      <c r="S4" s="73"/>
      <c r="T4" s="73"/>
      <c r="U4" s="74" t="s">
        <v>22</v>
      </c>
      <c r="V4" s="76" t="s">
        <v>14</v>
      </c>
      <c r="W4" s="77" t="s">
        <v>31</v>
      </c>
      <c r="X4" s="74" t="s">
        <v>38</v>
      </c>
      <c r="Y4" s="76" t="s">
        <v>14</v>
      </c>
      <c r="Z4" s="77" t="s">
        <v>31</v>
      </c>
      <c r="AA4" s="81"/>
      <c r="AB4" s="82"/>
    </row>
    <row r="5" spans="1:29" ht="31.2" customHeight="1" x14ac:dyDescent="0.7">
      <c r="A5" s="60"/>
      <c r="B5" s="80"/>
      <c r="C5" s="13" t="s">
        <v>24</v>
      </c>
      <c r="D5" s="15" t="s">
        <v>14</v>
      </c>
      <c r="E5" s="17" t="s">
        <v>12</v>
      </c>
      <c r="F5" s="13" t="s">
        <v>24</v>
      </c>
      <c r="G5" s="15" t="s">
        <v>14</v>
      </c>
      <c r="H5" s="17" t="s">
        <v>12</v>
      </c>
      <c r="I5" s="13" t="s">
        <v>24</v>
      </c>
      <c r="J5" s="15" t="s">
        <v>14</v>
      </c>
      <c r="K5" s="17" t="s">
        <v>12</v>
      </c>
      <c r="L5" s="39" t="s">
        <v>24</v>
      </c>
      <c r="M5" s="15" t="s">
        <v>14</v>
      </c>
      <c r="N5" s="17" t="s">
        <v>12</v>
      </c>
      <c r="O5" s="39" t="s">
        <v>24</v>
      </c>
      <c r="P5" s="15" t="s">
        <v>14</v>
      </c>
      <c r="Q5" s="17" t="s">
        <v>12</v>
      </c>
      <c r="R5" s="39" t="s">
        <v>24</v>
      </c>
      <c r="S5" s="15" t="s">
        <v>14</v>
      </c>
      <c r="T5" s="17" t="s">
        <v>12</v>
      </c>
      <c r="U5" s="75"/>
      <c r="V5" s="76"/>
      <c r="W5" s="77"/>
      <c r="X5" s="75"/>
      <c r="Y5" s="76"/>
      <c r="Z5" s="77"/>
      <c r="AA5" s="81"/>
      <c r="AB5" s="82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4">
        <v>300000</v>
      </c>
      <c r="AB6" s="45">
        <f>AA6-W6-Z6</f>
        <v>160118.5</v>
      </c>
      <c r="AC6" s="47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4">
        <v>2580000</v>
      </c>
      <c r="AB7" s="45">
        <f t="shared" ref="AB7:AB14" si="6">AA7-W7-Z7</f>
        <v>1369151.5</v>
      </c>
      <c r="AC7" s="47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4">
        <v>1380000</v>
      </c>
      <c r="AB8" s="45">
        <f t="shared" si="6"/>
        <v>661744</v>
      </c>
      <c r="AC8" s="47"/>
    </row>
    <row r="9" spans="1:29" x14ac:dyDescent="0.7">
      <c r="A9" s="4">
        <v>10868</v>
      </c>
      <c r="B9" s="5" t="s">
        <v>6</v>
      </c>
      <c r="C9" s="10">
        <v>667621.4</v>
      </c>
      <c r="D9" s="49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50">
        <v>2940000</v>
      </c>
      <c r="AB9" s="45">
        <f t="shared" si="6"/>
        <v>1160406.6000000001</v>
      </c>
      <c r="AC9" s="46"/>
    </row>
    <row r="10" spans="1:29" x14ac:dyDescent="0.7">
      <c r="A10" s="4">
        <v>10869</v>
      </c>
      <c r="B10" s="5" t="s">
        <v>7</v>
      </c>
      <c r="C10" s="10">
        <v>726331</v>
      </c>
      <c r="D10" s="49">
        <v>42683</v>
      </c>
      <c r="E10" s="18">
        <v>683648</v>
      </c>
      <c r="F10" s="10">
        <v>673154.5</v>
      </c>
      <c r="G10" s="49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4">
        <v>4080000</v>
      </c>
      <c r="AB10" s="45">
        <f>AA10-W10-Z10</f>
        <v>2120764.9</v>
      </c>
      <c r="AC10" s="47"/>
    </row>
    <row r="11" spans="1:29" x14ac:dyDescent="0.7">
      <c r="A11" s="4">
        <v>10870</v>
      </c>
      <c r="B11" s="5" t="s">
        <v>8</v>
      </c>
      <c r="C11" s="10">
        <v>233958</v>
      </c>
      <c r="D11" s="49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4">
        <v>1380000</v>
      </c>
      <c r="AB11" s="45">
        <f t="shared" si="6"/>
        <v>913653</v>
      </c>
      <c r="AC11" s="47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50">
        <v>2400000</v>
      </c>
      <c r="AB12" s="45">
        <f t="shared" si="6"/>
        <v>1050629</v>
      </c>
      <c r="AC12" s="47"/>
    </row>
    <row r="13" spans="1:29" x14ac:dyDescent="0.7">
      <c r="A13" s="4">
        <v>28849</v>
      </c>
      <c r="B13" s="5" t="s">
        <v>10</v>
      </c>
      <c r="C13" s="10">
        <v>388447.25</v>
      </c>
      <c r="D13" s="49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50">
        <v>1740000</v>
      </c>
      <c r="AB13" s="45">
        <f t="shared" si="6"/>
        <v>757484.65</v>
      </c>
      <c r="AC13" s="47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4">
        <v>1260000</v>
      </c>
      <c r="AB14" s="45">
        <f t="shared" si="6"/>
        <v>633265</v>
      </c>
      <c r="AC14" s="47"/>
    </row>
    <row r="15" spans="1:29" s="26" customFormat="1" x14ac:dyDescent="0.7">
      <c r="A15" s="56" t="s">
        <v>0</v>
      </c>
      <c r="B15" s="57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8">
        <f>AA15-W15-Z15</f>
        <v>8827217.1500000004</v>
      </c>
    </row>
  </sheetData>
  <mergeCells count="23">
    <mergeCell ref="Y4:Y5"/>
    <mergeCell ref="Z4:Z5"/>
    <mergeCell ref="A15:B15"/>
    <mergeCell ref="V4:V5"/>
    <mergeCell ref="C4:E4"/>
    <mergeCell ref="F4:H4"/>
    <mergeCell ref="I4:K4"/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8E13-0D46-4E8C-8D80-11A27B9C5E34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32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21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A2A1-BC95-46AC-B27E-5D8323139289}">
  <dimension ref="A1:K13"/>
  <sheetViews>
    <sheetView workbookViewId="0">
      <selection activeCell="G6" sqref="G6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45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21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คำอธิบาย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2020-02-07T06:29:53Z</cp:lastPrinted>
  <dcterms:created xsi:type="dcterms:W3CDTF">2020-02-03T08:33:46Z</dcterms:created>
  <dcterms:modified xsi:type="dcterms:W3CDTF">2020-05-06T08:12:07Z</dcterms:modified>
</cp:coreProperties>
</file>