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รียกเก็บ\เอกสารประกอบการประชุม 21-5-64\"/>
    </mc:Choice>
  </mc:AlternateContent>
  <xr:revisionPtr revIDLastSave="0" documentId="13_ncr:1_{730F5405-58ED-4F89-9251-8C6913DC4887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จ่าย ม.ค.-ก.พ.64" sheetId="14" r:id="rId1"/>
    <sheet name="แจ้ง สปสช. ไตรมาส 2" sheetId="1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14" i="16"/>
  <c r="C13" i="16"/>
  <c r="D13" i="16" s="1"/>
  <c r="F13" i="16" s="1"/>
  <c r="C12" i="16"/>
  <c r="D12" i="16" s="1"/>
  <c r="F12" i="16" s="1"/>
  <c r="C11" i="16"/>
  <c r="D11" i="16" s="1"/>
  <c r="F11" i="16" s="1"/>
  <c r="C10" i="16"/>
  <c r="D10" i="16" s="1"/>
  <c r="F10" i="16" s="1"/>
  <c r="C9" i="16"/>
  <c r="D9" i="16" s="1"/>
  <c r="F9" i="16" s="1"/>
  <c r="C8" i="16"/>
  <c r="D8" i="16" s="1"/>
  <c r="F8" i="16" s="1"/>
  <c r="C7" i="16"/>
  <c r="D7" i="16" s="1"/>
  <c r="F7" i="16" s="1"/>
  <c r="C6" i="16"/>
  <c r="D6" i="16" s="1"/>
  <c r="F6" i="16" s="1"/>
  <c r="C5" i="16"/>
  <c r="D5" i="16" s="1"/>
  <c r="F5" i="16" s="1"/>
  <c r="M13" i="14"/>
  <c r="M5" i="14"/>
  <c r="M6" i="14"/>
  <c r="M7" i="14"/>
  <c r="M8" i="14"/>
  <c r="M9" i="14"/>
  <c r="M10" i="14"/>
  <c r="M11" i="14"/>
  <c r="M12" i="14"/>
  <c r="M4" i="14"/>
  <c r="L13" i="14"/>
  <c r="L12" i="14"/>
  <c r="L11" i="14"/>
  <c r="L10" i="14"/>
  <c r="L9" i="14"/>
  <c r="L8" i="14"/>
  <c r="L7" i="14"/>
  <c r="L6" i="14"/>
  <c r="L5" i="14"/>
  <c r="L4" i="14"/>
  <c r="K16" i="14"/>
  <c r="F14" i="16" l="1"/>
  <c r="C14" i="16"/>
  <c r="D14" i="16"/>
  <c r="K17" i="14"/>
  <c r="J13" i="14"/>
  <c r="J18" i="14" s="1"/>
  <c r="I13" i="14"/>
  <c r="I18" i="14" s="1"/>
  <c r="H13" i="14"/>
  <c r="H18" i="14" s="1"/>
  <c r="G13" i="14"/>
  <c r="G18" i="14" s="1"/>
  <c r="F13" i="14"/>
  <c r="F18" i="14" s="1"/>
  <c r="E13" i="14"/>
  <c r="E18" i="14" s="1"/>
  <c r="D13" i="14"/>
  <c r="D18" i="14" s="1"/>
  <c r="C13" i="14"/>
  <c r="C18" i="14" s="1"/>
  <c r="B13" i="14"/>
  <c r="B18" i="14" s="1"/>
  <c r="K12" i="14"/>
  <c r="K11" i="14"/>
  <c r="K10" i="14"/>
  <c r="K9" i="14"/>
  <c r="K8" i="14"/>
  <c r="K7" i="14"/>
  <c r="K6" i="14"/>
  <c r="K5" i="14"/>
  <c r="K4" i="14"/>
  <c r="K18" i="14" l="1"/>
  <c r="K13" i="14"/>
</calcChain>
</file>

<file path=xl/sharedStrings.xml><?xml version="1.0" encoding="utf-8"?>
<sst xmlns="http://schemas.openxmlformats.org/spreadsheetml/2006/main" count="45" uniqueCount="26">
  <si>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</si>
  <si>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</si>
  <si>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</si>
  <si>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</si>
  <si>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</si>
  <si>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</si>
  <si>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</si>
  <si>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</si>
  <si>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</si>
  <si>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รวม</t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</si>
  <si>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</si>
  <si>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รวม
(1)</t>
  </si>
  <si>
    <t>หน่วยบริการ</t>
  </si>
  <si>
    <t>เงินกันตั้งต้น</t>
  </si>
  <si>
    <t>เงินคงเหลือ</t>
  </si>
  <si>
    <t>ยอดแจ้งโอนเงินกันระดับจังหวัด Virtual account (ตามจ่ายในจังหวัด) ไตรมาสที่ 2/2564</t>
  </si>
  <si>
    <t>หลังจ่ายไตรมาส 2</t>
  </si>
  <si>
    <t>เงินคงเหลือ
(2)</t>
  </si>
  <si>
    <t>เงินที่จะได้รับโอน
(3)=(1)+(2)</t>
  </si>
  <si>
    <t>เงิน Virtual accountคงเหลือ
(1)</t>
  </si>
  <si>
    <t>คงเหลือ
(3)=(1)-(2)</t>
  </si>
  <si>
    <t>ยอดจากลูกหนี้
(4)</t>
  </si>
  <si>
    <t>รวมรับโอนทั้งสิ้น
(5)=(3)+(4)</t>
  </si>
  <si>
    <t>จ่ายหนี้ไตรมาส 2
(2)</t>
  </si>
  <si>
    <t>ยอดแจ้งโอนเงินกันระดับจังหวัด Virtual account (ตามจ่ายในจังหวัด) ไตรมาสที่ 2/2564 (มกราคม-กุมภาพันธ์ 2564)</t>
  </si>
  <si>
    <t>หมายเหตุ : ไตรมาส 2 จ่ายเดือนมกราคม-กุมภาพันธ์ 2564 เนื่องจากมีบางหน่วยบริการเงินไม่พอจ่าย 3 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</si>
</sst>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43" fontId="3" fillId="0" borderId="1" xfId="1" applyFont="1" applyBorder="1"/>
    <xf numFmtId="43" fontId="2" fillId="0" borderId="1" xfId="1" applyFont="1" applyFill="1" applyBorder="1"/>
    <xf numFmtId="43" fontId="6" fillId="0" borderId="1" xfId="1" applyFont="1" applyBorder="1"/>
    <xf numFmtId="43" fontId="6" fillId="0" borderId="1" xfId="1" applyNumberFormat="1" applyFont="1" applyBorder="1"/>
    <xf numFmtId="0" fontId="7" fillId="0" borderId="0" xfId="0" applyFont="1"/>
    <xf numFmtId="0" fontId="3" fillId="0" borderId="0" xfId="0" applyFont="1"/>
    <xf numFmtId="0" fontId="8" fillId="0" borderId="1" xfId="0" applyFont="1" applyBorder="1"/>
    <xf numFmtId="43" fontId="8" fillId="0" borderId="1" xfId="1" applyFont="1" applyFill="1" applyBorder="1"/>
    <xf numFmtId="43" fontId="3" fillId="0" borderId="0" xfId="1" applyNumberFormat="1" applyFont="1"/>
    <xf numFmtId="43" fontId="3" fillId="0" borderId="1" xfId="1" applyNumberFormat="1" applyFont="1" applyBorder="1"/>
    <xf numFmtId="43" fontId="2" fillId="0" borderId="1" xfId="0" applyNumberFormat="1" applyFont="1" applyBorder="1"/>
    <xf numFmtId="187" fontId="3" fillId="0" borderId="1" xfId="1" applyNumberFormat="1" applyFont="1" applyBorder="1"/>
    <xf numFmtId="43" fontId="3" fillId="3" borderId="1" xfId="1" applyNumberFormat="1" applyFont="1" applyFill="1" applyBorder="1"/>
    <xf numFmtId="0" fontId="8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43" fontId="2" fillId="4" borderId="1" xfId="1" applyFont="1" applyFill="1" applyBorder="1"/>
    <xf numFmtId="43" fontId="2" fillId="4" borderId="1" xfId="0" applyNumberFormat="1" applyFont="1" applyFill="1" applyBorder="1"/>
    <xf numFmtId="43" fontId="8" fillId="0" borderId="1" xfId="1" applyFont="1" applyBorder="1"/>
    <xf numFmtId="43" fontId="8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BB99-F915-414C-ADBE-47F7A12FD535}">
  <dimension ref="A1:M20"/>
  <sheetViews>
    <sheetView zoomScale="90" zoomScaleNormal="90" workbookViewId="0">
      <selection activeCell="F31" sqref="F31"/>
    </sheetView>
  </sheetViews>
  <sheetFormatPr defaultRowHeight="13.8" x14ac:dyDescent="0.25"/>
  <cols>
    <col min="1" max="1" width="14.8984375" customWidth="1"/>
    <col min="2" max="10" width="12.3984375" customWidth="1"/>
    <col min="11" max="11" width="13.296875" customWidth="1"/>
    <col min="12" max="13" width="13.5" customWidth="1"/>
  </cols>
  <sheetData>
    <row r="1" spans="1:13" s="1" customFormat="1" ht="24.6" x14ac:dyDescent="0.7">
      <c r="A1" s="1" t="s">
        <v>24</v>
      </c>
    </row>
    <row r="3" spans="1:13" ht="73.8" x14ac:dyDescent="0.25">
      <c r="A3" s="17" t="s">
        <v>10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7" t="s">
        <v>11</v>
      </c>
      <c r="L3" s="17" t="s">
        <v>17</v>
      </c>
      <c r="M3" s="17" t="s">
        <v>18</v>
      </c>
    </row>
    <row r="4" spans="1:13" ht="24.6" x14ac:dyDescent="0.7">
      <c r="A4" s="2" t="s">
        <v>0</v>
      </c>
      <c r="B4" s="5">
        <v>0</v>
      </c>
      <c r="C4" s="5">
        <v>419729.5</v>
      </c>
      <c r="D4" s="5">
        <v>176085</v>
      </c>
      <c r="E4" s="5">
        <v>799867.5</v>
      </c>
      <c r="F4" s="5">
        <v>1069305.2</v>
      </c>
      <c r="G4" s="6">
        <v>307735.5</v>
      </c>
      <c r="H4" s="5">
        <v>792456.5</v>
      </c>
      <c r="I4" s="5">
        <v>466777.1</v>
      </c>
      <c r="J4" s="5">
        <v>134231</v>
      </c>
      <c r="K4" s="4">
        <f>B4+C4+D4+E4+F4+G4+H4+I4+J4</f>
        <v>4166187.3000000003</v>
      </c>
      <c r="L4" s="13">
        <f>B18</f>
        <v>78206.5</v>
      </c>
      <c r="M4" s="13">
        <f>K4+L4</f>
        <v>4244393.8000000007</v>
      </c>
    </row>
    <row r="5" spans="1:13" ht="24.6" x14ac:dyDescent="0.7">
      <c r="A5" s="2" t="s">
        <v>1</v>
      </c>
      <c r="B5" s="5">
        <v>1645</v>
      </c>
      <c r="C5" s="5">
        <v>0</v>
      </c>
      <c r="D5" s="5">
        <v>1363</v>
      </c>
      <c r="E5" s="5">
        <v>711</v>
      </c>
      <c r="F5" s="5">
        <v>884</v>
      </c>
      <c r="G5" s="6">
        <v>58673</v>
      </c>
      <c r="H5" s="5">
        <v>0</v>
      </c>
      <c r="I5" s="5">
        <v>9630</v>
      </c>
      <c r="J5" s="5">
        <v>0</v>
      </c>
      <c r="K5" s="4">
        <f t="shared" ref="K5:K13" si="0">B5+C5+D5+E5+F5+G5+H5+I5+J5</f>
        <v>72906</v>
      </c>
      <c r="L5" s="13">
        <f>C18</f>
        <v>444933.75</v>
      </c>
      <c r="M5" s="13">
        <f t="shared" ref="M5:M12" si="1">K5+L5</f>
        <v>517839.75</v>
      </c>
    </row>
    <row r="6" spans="1:13" ht="24.6" x14ac:dyDescent="0.7">
      <c r="A6" s="2" t="s">
        <v>2</v>
      </c>
      <c r="B6" s="5">
        <v>2057</v>
      </c>
      <c r="C6" s="5">
        <v>789</v>
      </c>
      <c r="D6" s="5">
        <v>0</v>
      </c>
      <c r="E6" s="5">
        <v>700</v>
      </c>
      <c r="F6" s="5">
        <v>1571</v>
      </c>
      <c r="G6" s="6">
        <v>4780</v>
      </c>
      <c r="H6" s="5">
        <v>0</v>
      </c>
      <c r="I6" s="5">
        <v>992</v>
      </c>
      <c r="J6" s="5">
        <v>1997</v>
      </c>
      <c r="K6" s="4">
        <f t="shared" si="0"/>
        <v>12886</v>
      </c>
      <c r="L6" s="13">
        <f>D18</f>
        <v>269249.5</v>
      </c>
      <c r="M6" s="13">
        <f t="shared" si="1"/>
        <v>282135.5</v>
      </c>
    </row>
    <row r="7" spans="1:13" ht="24.6" x14ac:dyDescent="0.7">
      <c r="A7" s="2" t="s">
        <v>3</v>
      </c>
      <c r="B7" s="5">
        <v>8194</v>
      </c>
      <c r="C7" s="5">
        <v>138049</v>
      </c>
      <c r="D7" s="5">
        <v>700</v>
      </c>
      <c r="E7" s="5">
        <v>0</v>
      </c>
      <c r="F7" s="5">
        <v>6110</v>
      </c>
      <c r="G7" s="6">
        <v>0</v>
      </c>
      <c r="H7" s="3">
        <v>700</v>
      </c>
      <c r="I7" s="5">
        <v>142664.25</v>
      </c>
      <c r="J7" s="5">
        <v>700</v>
      </c>
      <c r="K7" s="4">
        <f t="shared" si="0"/>
        <v>297117.25</v>
      </c>
      <c r="L7" s="13">
        <f>E18</f>
        <v>572432</v>
      </c>
      <c r="M7" s="13">
        <f t="shared" si="1"/>
        <v>869549.25</v>
      </c>
    </row>
    <row r="8" spans="1:13" ht="24.6" x14ac:dyDescent="0.7">
      <c r="A8" s="2" t="s">
        <v>4</v>
      </c>
      <c r="B8" s="5">
        <v>8677</v>
      </c>
      <c r="C8" s="5">
        <v>25395</v>
      </c>
      <c r="D8" s="5">
        <v>3551</v>
      </c>
      <c r="E8" s="5">
        <v>700</v>
      </c>
      <c r="F8" s="5">
        <v>0</v>
      </c>
      <c r="G8" s="6">
        <v>11250</v>
      </c>
      <c r="H8" s="5">
        <v>2047</v>
      </c>
      <c r="I8" s="5">
        <v>1245</v>
      </c>
      <c r="J8" s="5">
        <v>1977</v>
      </c>
      <c r="K8" s="4">
        <f t="shared" si="0"/>
        <v>54842</v>
      </c>
      <c r="L8" s="13">
        <f>F18</f>
        <v>387520.80000000005</v>
      </c>
      <c r="M8" s="13">
        <f t="shared" si="1"/>
        <v>442362.80000000005</v>
      </c>
    </row>
    <row r="9" spans="1:13" ht="24.6" x14ac:dyDescent="0.7">
      <c r="A9" s="2" t="s">
        <v>5</v>
      </c>
      <c r="B9" s="5">
        <v>27451</v>
      </c>
      <c r="C9" s="5">
        <v>91417</v>
      </c>
      <c r="D9" s="5">
        <v>263810</v>
      </c>
      <c r="E9" s="5">
        <v>11599</v>
      </c>
      <c r="F9" s="5">
        <v>133735</v>
      </c>
      <c r="G9" s="6">
        <v>0</v>
      </c>
      <c r="H9" s="5">
        <v>5702</v>
      </c>
      <c r="I9" s="5">
        <v>0</v>
      </c>
      <c r="J9" s="5">
        <v>281648</v>
      </c>
      <c r="K9" s="4">
        <f t="shared" si="0"/>
        <v>815362</v>
      </c>
      <c r="L9" s="13">
        <f>G18</f>
        <v>463145.5</v>
      </c>
      <c r="M9" s="13">
        <f t="shared" si="1"/>
        <v>1278507.5</v>
      </c>
    </row>
    <row r="10" spans="1:13" ht="24.6" x14ac:dyDescent="0.7">
      <c r="A10" s="2" t="s">
        <v>6</v>
      </c>
      <c r="B10" s="5">
        <v>9675</v>
      </c>
      <c r="C10" s="5">
        <v>1729</v>
      </c>
      <c r="D10" s="5">
        <v>597</v>
      </c>
      <c r="E10" s="3">
        <v>166708</v>
      </c>
      <c r="F10" s="3">
        <v>45299</v>
      </c>
      <c r="G10" s="6">
        <v>1765</v>
      </c>
      <c r="H10" s="5">
        <v>0</v>
      </c>
      <c r="I10" s="5">
        <v>700</v>
      </c>
      <c r="J10" s="5">
        <v>0</v>
      </c>
      <c r="K10" s="4">
        <f t="shared" si="0"/>
        <v>226473</v>
      </c>
      <c r="L10" s="13">
        <f>H18</f>
        <v>428674.25</v>
      </c>
      <c r="M10" s="13">
        <f t="shared" si="1"/>
        <v>655147.25</v>
      </c>
    </row>
    <row r="11" spans="1:13" ht="24.6" x14ac:dyDescent="0.7">
      <c r="A11" s="2" t="s">
        <v>7</v>
      </c>
      <c r="B11" s="5">
        <v>3720</v>
      </c>
      <c r="C11" s="5">
        <v>4507</v>
      </c>
      <c r="D11" s="5">
        <v>700</v>
      </c>
      <c r="E11" s="5">
        <v>2834</v>
      </c>
      <c r="F11" s="5">
        <v>320</v>
      </c>
      <c r="G11" s="6">
        <v>1518</v>
      </c>
      <c r="H11" s="5">
        <v>1400</v>
      </c>
      <c r="I11" s="5">
        <v>0</v>
      </c>
      <c r="J11" s="5">
        <v>301</v>
      </c>
      <c r="K11" s="4">
        <f t="shared" si="0"/>
        <v>15300</v>
      </c>
      <c r="L11" s="13">
        <f>I18</f>
        <v>90551.150000000023</v>
      </c>
      <c r="M11" s="13">
        <f t="shared" si="1"/>
        <v>105851.15000000002</v>
      </c>
    </row>
    <row r="12" spans="1:13" ht="24.6" x14ac:dyDescent="0.7">
      <c r="A12" s="2" t="s">
        <v>8</v>
      </c>
      <c r="B12" s="5">
        <v>653</v>
      </c>
      <c r="C12" s="5">
        <v>700</v>
      </c>
      <c r="D12" s="5">
        <v>2064</v>
      </c>
      <c r="E12" s="5">
        <v>700</v>
      </c>
      <c r="F12" s="5">
        <v>4813</v>
      </c>
      <c r="G12" s="6">
        <v>6471</v>
      </c>
      <c r="H12" s="5">
        <v>0</v>
      </c>
      <c r="I12" s="5">
        <v>700</v>
      </c>
      <c r="J12" s="5">
        <v>0</v>
      </c>
      <c r="K12" s="4">
        <f t="shared" si="0"/>
        <v>16101</v>
      </c>
      <c r="L12" s="13">
        <f>J18</f>
        <v>184474.5</v>
      </c>
      <c r="M12" s="13">
        <f t="shared" si="1"/>
        <v>200575.5</v>
      </c>
    </row>
    <row r="13" spans="1:13" ht="34.200000000000003" customHeight="1" x14ac:dyDescent="0.7">
      <c r="A13" s="19" t="s">
        <v>9</v>
      </c>
      <c r="B13" s="20">
        <f>B4+B5+B6+B7+B8+B9+B10+B11+B12</f>
        <v>62072</v>
      </c>
      <c r="C13" s="20">
        <f t="shared" ref="C13:J13" si="2">C4+C5+C6+C7+C8+C9+C10+C11+C12</f>
        <v>682315.5</v>
      </c>
      <c r="D13" s="20">
        <f t="shared" si="2"/>
        <v>448870</v>
      </c>
      <c r="E13" s="20">
        <f t="shared" si="2"/>
        <v>983819.5</v>
      </c>
      <c r="F13" s="20">
        <f t="shared" si="2"/>
        <v>1262037.2</v>
      </c>
      <c r="G13" s="20">
        <f t="shared" si="2"/>
        <v>392192.5</v>
      </c>
      <c r="H13" s="20">
        <f t="shared" si="2"/>
        <v>802305.5</v>
      </c>
      <c r="I13" s="20">
        <f t="shared" si="2"/>
        <v>622708.35</v>
      </c>
      <c r="J13" s="20">
        <f t="shared" si="2"/>
        <v>420854</v>
      </c>
      <c r="K13" s="20">
        <f t="shared" si="0"/>
        <v>5677174.5499999998</v>
      </c>
      <c r="L13" s="21">
        <f>SUM(L4:L12)</f>
        <v>2919187.9499999997</v>
      </c>
      <c r="M13" s="21">
        <f>SUM(M4:M12)</f>
        <v>8596362.5</v>
      </c>
    </row>
    <row r="16" spans="1:13" s="11" customFormat="1" ht="24.6" x14ac:dyDescent="0.7">
      <c r="A16" s="12" t="s">
        <v>13</v>
      </c>
      <c r="B16" s="14">
        <v>250000</v>
      </c>
      <c r="C16" s="14">
        <v>2400000</v>
      </c>
      <c r="D16" s="14">
        <v>1500000</v>
      </c>
      <c r="E16" s="14">
        <v>3400000</v>
      </c>
      <c r="F16" s="14">
        <v>4000000</v>
      </c>
      <c r="G16" s="14">
        <v>1600000</v>
      </c>
      <c r="H16" s="14">
        <v>2600000</v>
      </c>
      <c r="I16" s="14">
        <v>1850000</v>
      </c>
      <c r="J16" s="14">
        <v>1200000</v>
      </c>
      <c r="K16" s="14">
        <f>SUM(B16:J16)</f>
        <v>18800000</v>
      </c>
    </row>
    <row r="17" spans="1:11" s="11" customFormat="1" ht="24.6" x14ac:dyDescent="0.7">
      <c r="A17" s="15" t="s">
        <v>14</v>
      </c>
      <c r="B17" s="15">
        <v>140278.5</v>
      </c>
      <c r="C17" s="15">
        <v>1127249.25</v>
      </c>
      <c r="D17" s="15">
        <v>718119.5</v>
      </c>
      <c r="E17" s="15">
        <v>1556251.5</v>
      </c>
      <c r="F17" s="15">
        <v>1649558</v>
      </c>
      <c r="G17" s="15">
        <v>855338</v>
      </c>
      <c r="H17" s="15">
        <v>1230979.75</v>
      </c>
      <c r="I17" s="15">
        <v>713259.5</v>
      </c>
      <c r="J17" s="15">
        <v>605328.5</v>
      </c>
      <c r="K17" s="15">
        <f>SUM(B17:J17)</f>
        <v>8596362.5</v>
      </c>
    </row>
    <row r="18" spans="1:11" s="11" customFormat="1" ht="24.6" x14ac:dyDescent="0.7">
      <c r="A18" s="12" t="s">
        <v>16</v>
      </c>
      <c r="B18" s="12">
        <f>B17-B13</f>
        <v>78206.5</v>
      </c>
      <c r="C18" s="12">
        <f t="shared" ref="C18:I18" si="3">C17-C13</f>
        <v>444933.75</v>
      </c>
      <c r="D18" s="12">
        <f t="shared" si="3"/>
        <v>269249.5</v>
      </c>
      <c r="E18" s="12">
        <f t="shared" si="3"/>
        <v>572432</v>
      </c>
      <c r="F18" s="12">
        <f t="shared" si="3"/>
        <v>387520.80000000005</v>
      </c>
      <c r="G18" s="12">
        <f t="shared" si="3"/>
        <v>463145.5</v>
      </c>
      <c r="H18" s="12">
        <f t="shared" si="3"/>
        <v>428674.25</v>
      </c>
      <c r="I18" s="12">
        <f t="shared" si="3"/>
        <v>90551.150000000023</v>
      </c>
      <c r="J18" s="12">
        <f>J17-J13</f>
        <v>184474.5</v>
      </c>
      <c r="K18" s="12">
        <f>SUM(B18:J18)</f>
        <v>2919187.9499999997</v>
      </c>
    </row>
    <row r="20" spans="1:11" ht="24.6" x14ac:dyDescent="0.7">
      <c r="A20" s="8" t="s">
        <v>25</v>
      </c>
    </row>
  </sheetData>
  <pageMargins left="0.44" right="0.37" top="0.69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110-D67A-4C8C-BA3E-C129FFE58914}">
  <dimension ref="A1:F14"/>
  <sheetViews>
    <sheetView tabSelected="1" workbookViewId="0">
      <selection activeCell="D12" sqref="D12"/>
    </sheetView>
  </sheetViews>
  <sheetFormatPr defaultRowHeight="16.8" x14ac:dyDescent="0.5"/>
  <cols>
    <col min="1" max="1" width="16.59765625" style="7" customWidth="1"/>
    <col min="2" max="2" width="24.3984375" style="7" customWidth="1"/>
    <col min="3" max="3" width="18.09765625" style="7" customWidth="1"/>
    <col min="4" max="5" width="16.59765625" style="7" customWidth="1"/>
    <col min="6" max="6" width="20.5" style="7" customWidth="1"/>
    <col min="7" max="8" width="15.796875" style="7" customWidth="1"/>
    <col min="9" max="16384" width="8.796875" style="7"/>
  </cols>
  <sheetData>
    <row r="1" spans="1:6" s="1" customFormat="1" ht="24.6" x14ac:dyDescent="0.7">
      <c r="A1" s="1" t="s">
        <v>15</v>
      </c>
    </row>
    <row r="3" spans="1:6" ht="26.4" customHeight="1" x14ac:dyDescent="0.5">
      <c r="A3" s="26" t="s">
        <v>12</v>
      </c>
      <c r="B3" s="24" t="s">
        <v>19</v>
      </c>
      <c r="C3" s="24" t="s">
        <v>23</v>
      </c>
      <c r="D3" s="24" t="s">
        <v>20</v>
      </c>
      <c r="E3" s="24" t="s">
        <v>21</v>
      </c>
      <c r="F3" s="24" t="s">
        <v>22</v>
      </c>
    </row>
    <row r="4" spans="1:6" ht="34.200000000000003" customHeight="1" x14ac:dyDescent="0.5">
      <c r="A4" s="27"/>
      <c r="B4" s="28"/>
      <c r="C4" s="28"/>
      <c r="D4" s="28"/>
      <c r="E4" s="28"/>
      <c r="F4" s="25"/>
    </row>
    <row r="5" spans="1:6" ht="26.4" customHeight="1" x14ac:dyDescent="0.7">
      <c r="A5" s="9" t="s">
        <v>0</v>
      </c>
      <c r="B5" s="22">
        <v>140278.5</v>
      </c>
      <c r="C5" s="22">
        <f>'จ่าย ม.ค.-ก.พ.64'!B13</f>
        <v>62072</v>
      </c>
      <c r="D5" s="22">
        <f>B5-C5</f>
        <v>78206.5</v>
      </c>
      <c r="E5" s="22">
        <v>4166187.3000000003</v>
      </c>
      <c r="F5" s="10">
        <f>D5+E5</f>
        <v>4244393.8000000007</v>
      </c>
    </row>
    <row r="6" spans="1:6" ht="26.4" customHeight="1" x14ac:dyDescent="0.7">
      <c r="A6" s="9" t="s">
        <v>1</v>
      </c>
      <c r="B6" s="22">
        <v>1127249.25</v>
      </c>
      <c r="C6" s="22">
        <f>'จ่าย ม.ค.-ก.พ.64'!C13</f>
        <v>682315.5</v>
      </c>
      <c r="D6" s="22">
        <f t="shared" ref="D6:D13" si="0">B6-C6</f>
        <v>444933.75</v>
      </c>
      <c r="E6" s="22">
        <v>72906</v>
      </c>
      <c r="F6" s="10">
        <f t="shared" ref="F6:F13" si="1">D6+E6</f>
        <v>517839.75</v>
      </c>
    </row>
    <row r="7" spans="1:6" ht="26.4" customHeight="1" x14ac:dyDescent="0.7">
      <c r="A7" s="9" t="s">
        <v>2</v>
      </c>
      <c r="B7" s="22">
        <v>718119.5</v>
      </c>
      <c r="C7" s="22">
        <f>'จ่าย ม.ค.-ก.พ.64'!D13</f>
        <v>448870</v>
      </c>
      <c r="D7" s="22">
        <f t="shared" si="0"/>
        <v>269249.5</v>
      </c>
      <c r="E7" s="22">
        <v>12886</v>
      </c>
      <c r="F7" s="10">
        <f t="shared" si="1"/>
        <v>282135.5</v>
      </c>
    </row>
    <row r="8" spans="1:6" ht="26.4" customHeight="1" x14ac:dyDescent="0.7">
      <c r="A8" s="9" t="s">
        <v>3</v>
      </c>
      <c r="B8" s="22">
        <v>1556251.5</v>
      </c>
      <c r="C8" s="22">
        <f>'จ่าย ม.ค.-ก.พ.64'!E13</f>
        <v>983819.5</v>
      </c>
      <c r="D8" s="22">
        <f t="shared" si="0"/>
        <v>572432</v>
      </c>
      <c r="E8" s="22">
        <v>297117.25</v>
      </c>
      <c r="F8" s="10">
        <f t="shared" si="1"/>
        <v>869549.25</v>
      </c>
    </row>
    <row r="9" spans="1:6" ht="26.4" customHeight="1" x14ac:dyDescent="0.7">
      <c r="A9" s="9" t="s">
        <v>4</v>
      </c>
      <c r="B9" s="22">
        <v>1649558</v>
      </c>
      <c r="C9" s="22">
        <f>'จ่าย ม.ค.-ก.พ.64'!F13</f>
        <v>1262037.2</v>
      </c>
      <c r="D9" s="22">
        <f t="shared" si="0"/>
        <v>387520.80000000005</v>
      </c>
      <c r="E9" s="22">
        <v>54842</v>
      </c>
      <c r="F9" s="10">
        <f t="shared" si="1"/>
        <v>442362.80000000005</v>
      </c>
    </row>
    <row r="10" spans="1:6" ht="26.4" customHeight="1" x14ac:dyDescent="0.7">
      <c r="A10" s="9" t="s">
        <v>5</v>
      </c>
      <c r="B10" s="22">
        <v>855338</v>
      </c>
      <c r="C10" s="22">
        <f>'จ่าย ม.ค.-ก.พ.64'!G13</f>
        <v>392192.5</v>
      </c>
      <c r="D10" s="22">
        <f t="shared" si="0"/>
        <v>463145.5</v>
      </c>
      <c r="E10" s="22">
        <v>815362</v>
      </c>
      <c r="F10" s="10">
        <f t="shared" si="1"/>
        <v>1278507.5</v>
      </c>
    </row>
    <row r="11" spans="1:6" ht="26.4" customHeight="1" x14ac:dyDescent="0.7">
      <c r="A11" s="9" t="s">
        <v>6</v>
      </c>
      <c r="B11" s="22">
        <v>1230979.75</v>
      </c>
      <c r="C11" s="22">
        <f>'จ่าย ม.ค.-ก.พ.64'!H13</f>
        <v>802305.5</v>
      </c>
      <c r="D11" s="22">
        <f t="shared" si="0"/>
        <v>428674.25</v>
      </c>
      <c r="E11" s="22">
        <v>226473</v>
      </c>
      <c r="F11" s="10">
        <f t="shared" si="1"/>
        <v>655147.25</v>
      </c>
    </row>
    <row r="12" spans="1:6" ht="26.4" customHeight="1" x14ac:dyDescent="0.7">
      <c r="A12" s="9" t="s">
        <v>7</v>
      </c>
      <c r="B12" s="22">
        <v>713259.5</v>
      </c>
      <c r="C12" s="22">
        <f>'จ่าย ม.ค.-ก.พ.64'!I13</f>
        <v>622708.35</v>
      </c>
      <c r="D12" s="22">
        <f t="shared" si="0"/>
        <v>90551.150000000023</v>
      </c>
      <c r="E12" s="22">
        <v>15300</v>
      </c>
      <c r="F12" s="10">
        <f t="shared" si="1"/>
        <v>105851.15000000002</v>
      </c>
    </row>
    <row r="13" spans="1:6" ht="26.4" customHeight="1" x14ac:dyDescent="0.7">
      <c r="A13" s="9" t="s">
        <v>8</v>
      </c>
      <c r="B13" s="22">
        <v>605328.5</v>
      </c>
      <c r="C13" s="22">
        <f>'จ่าย ม.ค.-ก.พ.64'!J13</f>
        <v>420854</v>
      </c>
      <c r="D13" s="22">
        <f t="shared" si="0"/>
        <v>184474.5</v>
      </c>
      <c r="E13" s="22">
        <v>16101</v>
      </c>
      <c r="F13" s="10">
        <f t="shared" si="1"/>
        <v>200575.5</v>
      </c>
    </row>
    <row r="14" spans="1:6" ht="26.4" customHeight="1" x14ac:dyDescent="0.7">
      <c r="A14" s="16" t="s">
        <v>9</v>
      </c>
      <c r="B14" s="23">
        <f>SUM(B5:B13)</f>
        <v>8596362.5</v>
      </c>
      <c r="C14" s="23">
        <f t="shared" ref="C14:F14" si="2">SUM(C5:C13)</f>
        <v>5677174.5499999998</v>
      </c>
      <c r="D14" s="23">
        <f t="shared" si="2"/>
        <v>2919187.9499999997</v>
      </c>
      <c r="E14" s="23">
        <f t="shared" si="2"/>
        <v>5677174.5500000007</v>
      </c>
      <c r="F14" s="23">
        <f t="shared" si="2"/>
        <v>8596362.5</v>
      </c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จ่าย ม.ค.-ก.พ.64</vt:lpstr>
      <vt:lpstr>แจ้ง สปสช. ไตรมาส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2021-05-14T06:32:51Z</cp:lastPrinted>
  <dcterms:created xsi:type="dcterms:W3CDTF">2020-02-03T08:33:46Z</dcterms:created>
  <dcterms:modified xsi:type="dcterms:W3CDTF">2021-05-20T03:12:50Z</dcterms:modified>
</cp:coreProperties>
</file>