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2\"/>
    </mc:Choice>
  </mc:AlternateContent>
  <xr:revisionPtr revIDLastSave="0" documentId="13_ncr:1_{3B88B3D1-42CC-40BA-9346-838B5E5C7577}" xr6:coauthVersionLast="44" xr6:coauthVersionMax="44" xr10:uidLastSave="{00000000-0000-0000-0000-000000000000}"/>
  <bookViews>
    <workbookView xWindow="4215" yWindow="795" windowWidth="24060" windowHeight="14595" activeTab="1" xr2:uid="{E78BE866-7DE6-4DAD-8E1E-988A751CD621}"/>
  </bookViews>
  <sheets>
    <sheet name="คำนวณUnit Cost ก.ค.62" sheetId="1" r:id="rId1"/>
    <sheet name="ก.ค.62 pop UC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'ก.ค.62 pop UC'!$A$6:$U$6</definedName>
    <definedName name="_q06">#REF!</definedName>
    <definedName name="DATA" localSheetId="0">#REF!</definedName>
    <definedName name="DATA">#REF!</definedName>
    <definedName name="_xlnm.Print_Titles" localSheetId="0">'คำนวณUnit Cost ก.ค.62'!$1:$4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[3]รพศ_รพท_รพช!$A$1:$V$836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[4]t3_รพศรพทรพช883!$A$1:$AH$884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" l="1"/>
  <c r="D18" i="2"/>
  <c r="M15" i="2"/>
  <c r="J15" i="2"/>
  <c r="L15" i="2" s="1"/>
  <c r="F15" i="2"/>
  <c r="K15" i="2" s="1"/>
  <c r="J14" i="2"/>
  <c r="L14" i="2" s="1"/>
  <c r="F14" i="2"/>
  <c r="M14" i="2" s="1"/>
  <c r="L13" i="2"/>
  <c r="K13" i="2"/>
  <c r="J13" i="2"/>
  <c r="F13" i="2"/>
  <c r="M13" i="2" s="1"/>
  <c r="K12" i="2"/>
  <c r="J12" i="2"/>
  <c r="L12" i="2" s="1"/>
  <c r="F12" i="2"/>
  <c r="M12" i="2" s="1"/>
  <c r="L11" i="2"/>
  <c r="J11" i="2"/>
  <c r="F11" i="2"/>
  <c r="K11" i="2" s="1"/>
  <c r="L10" i="2"/>
  <c r="J10" i="2"/>
  <c r="F10" i="2"/>
  <c r="M10" i="2" s="1"/>
  <c r="K9" i="2"/>
  <c r="J9" i="2"/>
  <c r="M9" i="2" s="1"/>
  <c r="F9" i="2"/>
  <c r="M8" i="2"/>
  <c r="L8" i="2"/>
  <c r="J8" i="2"/>
  <c r="F8" i="2"/>
  <c r="K8" i="2" s="1"/>
  <c r="J7" i="2"/>
  <c r="L7" i="2" s="1"/>
  <c r="F7" i="2"/>
  <c r="M7" i="2" s="1"/>
  <c r="AD451" i="1"/>
  <c r="Z451" i="1"/>
  <c r="AB450" i="1"/>
  <c r="AH449" i="1"/>
  <c r="AD449" i="1"/>
  <c r="AF447" i="1"/>
  <c r="AT446" i="1"/>
  <c r="K446" i="1"/>
  <c r="J446" i="1"/>
  <c r="BG445" i="1"/>
  <c r="AE445" i="1"/>
  <c r="AD445" i="1"/>
  <c r="AD447" i="1" s="1"/>
  <c r="L445" i="1"/>
  <c r="K445" i="1"/>
  <c r="BM443" i="1"/>
  <c r="BM462" i="1" s="1"/>
  <c r="BK443" i="1"/>
  <c r="BK462" i="1" s="1"/>
  <c r="AP443" i="1"/>
  <c r="BU442" i="1"/>
  <c r="BT442" i="1"/>
  <c r="BI442" i="1"/>
  <c r="BH442" i="1"/>
  <c r="AW442" i="1"/>
  <c r="AV442" i="1"/>
  <c r="AK442" i="1"/>
  <c r="AJ442" i="1"/>
  <c r="Y442" i="1"/>
  <c r="X442" i="1"/>
  <c r="M442" i="1"/>
  <c r="L442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Y243" i="1"/>
  <c r="BY450" i="1" s="1"/>
  <c r="BX243" i="1"/>
  <c r="BX450" i="1" s="1"/>
  <c r="BW243" i="1"/>
  <c r="BW450" i="1" s="1"/>
  <c r="BV243" i="1"/>
  <c r="BV450" i="1" s="1"/>
  <c r="BU243" i="1"/>
  <c r="BU450" i="1" s="1"/>
  <c r="BT243" i="1"/>
  <c r="BT450" i="1" s="1"/>
  <c r="BS243" i="1"/>
  <c r="BS450" i="1" s="1"/>
  <c r="BR243" i="1"/>
  <c r="BR450" i="1" s="1"/>
  <c r="BQ243" i="1"/>
  <c r="BQ450" i="1" s="1"/>
  <c r="BP243" i="1"/>
  <c r="BP450" i="1" s="1"/>
  <c r="BO243" i="1"/>
  <c r="BO450" i="1" s="1"/>
  <c r="BN243" i="1"/>
  <c r="BN450" i="1" s="1"/>
  <c r="BM243" i="1"/>
  <c r="BM450" i="1" s="1"/>
  <c r="BL243" i="1"/>
  <c r="BL450" i="1" s="1"/>
  <c r="BK243" i="1"/>
  <c r="BK450" i="1" s="1"/>
  <c r="BJ243" i="1"/>
  <c r="BJ450" i="1" s="1"/>
  <c r="BI243" i="1"/>
  <c r="BI450" i="1" s="1"/>
  <c r="BH243" i="1"/>
  <c r="BH450" i="1" s="1"/>
  <c r="BG243" i="1"/>
  <c r="BG450" i="1" s="1"/>
  <c r="BF243" i="1"/>
  <c r="BF450" i="1" s="1"/>
  <c r="BE243" i="1"/>
  <c r="BE450" i="1" s="1"/>
  <c r="BD243" i="1"/>
  <c r="BD450" i="1" s="1"/>
  <c r="BC243" i="1"/>
  <c r="BC450" i="1" s="1"/>
  <c r="BB243" i="1"/>
  <c r="BB450" i="1" s="1"/>
  <c r="BA243" i="1"/>
  <c r="BA450" i="1" s="1"/>
  <c r="AZ243" i="1"/>
  <c r="AZ450" i="1" s="1"/>
  <c r="AY243" i="1"/>
  <c r="AY450" i="1" s="1"/>
  <c r="AX243" i="1"/>
  <c r="AX450" i="1" s="1"/>
  <c r="AW243" i="1"/>
  <c r="AW450" i="1" s="1"/>
  <c r="AV243" i="1"/>
  <c r="AV450" i="1" s="1"/>
  <c r="AU243" i="1"/>
  <c r="AU450" i="1" s="1"/>
  <c r="AT243" i="1"/>
  <c r="AT450" i="1" s="1"/>
  <c r="AS243" i="1"/>
  <c r="AS450" i="1" s="1"/>
  <c r="AR243" i="1"/>
  <c r="AR450" i="1" s="1"/>
  <c r="AQ243" i="1"/>
  <c r="AQ450" i="1" s="1"/>
  <c r="AP243" i="1"/>
  <c r="AP450" i="1" s="1"/>
  <c r="AO243" i="1"/>
  <c r="AO450" i="1" s="1"/>
  <c r="AN243" i="1"/>
  <c r="AN450" i="1" s="1"/>
  <c r="AM243" i="1"/>
  <c r="AM450" i="1" s="1"/>
  <c r="AL243" i="1"/>
  <c r="AL450" i="1" s="1"/>
  <c r="AK243" i="1"/>
  <c r="AK450" i="1" s="1"/>
  <c r="AJ243" i="1"/>
  <c r="AJ450" i="1" s="1"/>
  <c r="AI243" i="1"/>
  <c r="AI450" i="1" s="1"/>
  <c r="AH243" i="1"/>
  <c r="AH450" i="1" s="1"/>
  <c r="AG243" i="1"/>
  <c r="AG450" i="1" s="1"/>
  <c r="AF243" i="1"/>
  <c r="AF450" i="1" s="1"/>
  <c r="AE243" i="1"/>
  <c r="AE450" i="1" s="1"/>
  <c r="AD243" i="1"/>
  <c r="AD450" i="1" s="1"/>
  <c r="AC243" i="1"/>
  <c r="AC450" i="1" s="1"/>
  <c r="AB243" i="1"/>
  <c r="AA243" i="1"/>
  <c r="AA450" i="1" s="1"/>
  <c r="Z243" i="1"/>
  <c r="Z450" i="1" s="1"/>
  <c r="Y243" i="1"/>
  <c r="Y450" i="1" s="1"/>
  <c r="X243" i="1"/>
  <c r="X450" i="1" s="1"/>
  <c r="W243" i="1"/>
  <c r="W450" i="1" s="1"/>
  <c r="V243" i="1"/>
  <c r="V450" i="1" s="1"/>
  <c r="U243" i="1"/>
  <c r="U450" i="1" s="1"/>
  <c r="T243" i="1"/>
  <c r="T450" i="1" s="1"/>
  <c r="S243" i="1"/>
  <c r="S450" i="1" s="1"/>
  <c r="R243" i="1"/>
  <c r="R450" i="1" s="1"/>
  <c r="Q243" i="1"/>
  <c r="Q450" i="1" s="1"/>
  <c r="P243" i="1"/>
  <c r="P450" i="1" s="1"/>
  <c r="O243" i="1"/>
  <c r="O450" i="1" s="1"/>
  <c r="N243" i="1"/>
  <c r="N450" i="1" s="1"/>
  <c r="M243" i="1"/>
  <c r="M450" i="1" s="1"/>
  <c r="L243" i="1"/>
  <c r="L450" i="1" s="1"/>
  <c r="K243" i="1"/>
  <c r="K450" i="1" s="1"/>
  <c r="J243" i="1"/>
  <c r="J450" i="1" s="1"/>
  <c r="I243" i="1"/>
  <c r="I450" i="1" s="1"/>
  <c r="H243" i="1"/>
  <c r="H450" i="1" s="1"/>
  <c r="G243" i="1"/>
  <c r="G450" i="1" s="1"/>
  <c r="F243" i="1"/>
  <c r="F450" i="1" s="1"/>
  <c r="E243" i="1"/>
  <c r="E450" i="1" s="1"/>
  <c r="D243" i="1"/>
  <c r="D450" i="1" s="1"/>
  <c r="BY179" i="1"/>
  <c r="BY451" i="1" s="1"/>
  <c r="BX179" i="1"/>
  <c r="BX451" i="1" s="1"/>
  <c r="BW179" i="1"/>
  <c r="BW451" i="1" s="1"/>
  <c r="BV179" i="1"/>
  <c r="BV451" i="1" s="1"/>
  <c r="BU179" i="1"/>
  <c r="BU451" i="1" s="1"/>
  <c r="BT179" i="1"/>
  <c r="BT451" i="1" s="1"/>
  <c r="BS179" i="1"/>
  <c r="BS451" i="1" s="1"/>
  <c r="BR179" i="1"/>
  <c r="BR451" i="1" s="1"/>
  <c r="BQ179" i="1"/>
  <c r="BQ451" i="1" s="1"/>
  <c r="BP179" i="1"/>
  <c r="BP451" i="1" s="1"/>
  <c r="BO179" i="1"/>
  <c r="BO451" i="1" s="1"/>
  <c r="BN179" i="1"/>
  <c r="BN451" i="1" s="1"/>
  <c r="BM179" i="1"/>
  <c r="BM451" i="1" s="1"/>
  <c r="BL179" i="1"/>
  <c r="BL451" i="1" s="1"/>
  <c r="BK179" i="1"/>
  <c r="BK451" i="1" s="1"/>
  <c r="BJ179" i="1"/>
  <c r="BJ451" i="1" s="1"/>
  <c r="BI179" i="1"/>
  <c r="BI451" i="1" s="1"/>
  <c r="BH179" i="1"/>
  <c r="BH451" i="1" s="1"/>
  <c r="BG179" i="1"/>
  <c r="BG451" i="1" s="1"/>
  <c r="BF179" i="1"/>
  <c r="BF451" i="1" s="1"/>
  <c r="BE179" i="1"/>
  <c r="BE451" i="1" s="1"/>
  <c r="BD179" i="1"/>
  <c r="BD451" i="1" s="1"/>
  <c r="BC179" i="1"/>
  <c r="BC451" i="1" s="1"/>
  <c r="BB179" i="1"/>
  <c r="BB451" i="1" s="1"/>
  <c r="BA179" i="1"/>
  <c r="BA451" i="1" s="1"/>
  <c r="AZ179" i="1"/>
  <c r="AZ451" i="1" s="1"/>
  <c r="AY179" i="1"/>
  <c r="AY451" i="1" s="1"/>
  <c r="AX179" i="1"/>
  <c r="AX451" i="1" s="1"/>
  <c r="AW179" i="1"/>
  <c r="AW451" i="1" s="1"/>
  <c r="AV179" i="1"/>
  <c r="AV451" i="1" s="1"/>
  <c r="AU179" i="1"/>
  <c r="AU451" i="1" s="1"/>
  <c r="AT179" i="1"/>
  <c r="AT451" i="1" s="1"/>
  <c r="AS179" i="1"/>
  <c r="AS451" i="1" s="1"/>
  <c r="AR179" i="1"/>
  <c r="AR451" i="1" s="1"/>
  <c r="AQ179" i="1"/>
  <c r="AQ451" i="1" s="1"/>
  <c r="AP179" i="1"/>
  <c r="AP451" i="1" s="1"/>
  <c r="AO179" i="1"/>
  <c r="AO451" i="1" s="1"/>
  <c r="AN179" i="1"/>
  <c r="AN451" i="1" s="1"/>
  <c r="AM179" i="1"/>
  <c r="AM451" i="1" s="1"/>
  <c r="AL179" i="1"/>
  <c r="AL451" i="1" s="1"/>
  <c r="AK179" i="1"/>
  <c r="AK451" i="1" s="1"/>
  <c r="AJ179" i="1"/>
  <c r="AJ451" i="1" s="1"/>
  <c r="AI179" i="1"/>
  <c r="AI451" i="1" s="1"/>
  <c r="AH179" i="1"/>
  <c r="AH451" i="1" s="1"/>
  <c r="AG179" i="1"/>
  <c r="AG451" i="1" s="1"/>
  <c r="AF179" i="1"/>
  <c r="AF451" i="1" s="1"/>
  <c r="AE179" i="1"/>
  <c r="AE451" i="1" s="1"/>
  <c r="AD179" i="1"/>
  <c r="AC179" i="1"/>
  <c r="AC451" i="1" s="1"/>
  <c r="AB179" i="1"/>
  <c r="AB451" i="1" s="1"/>
  <c r="AA179" i="1"/>
  <c r="AA451" i="1" s="1"/>
  <c r="Z179" i="1"/>
  <c r="Y179" i="1"/>
  <c r="Y451" i="1" s="1"/>
  <c r="X179" i="1"/>
  <c r="X451" i="1" s="1"/>
  <c r="W179" i="1"/>
  <c r="W451" i="1" s="1"/>
  <c r="V179" i="1"/>
  <c r="V451" i="1" s="1"/>
  <c r="U179" i="1"/>
  <c r="U451" i="1" s="1"/>
  <c r="T179" i="1"/>
  <c r="T451" i="1" s="1"/>
  <c r="S179" i="1"/>
  <c r="S451" i="1" s="1"/>
  <c r="R179" i="1"/>
  <c r="R451" i="1" s="1"/>
  <c r="Q179" i="1"/>
  <c r="Q451" i="1" s="1"/>
  <c r="P179" i="1"/>
  <c r="P451" i="1" s="1"/>
  <c r="O179" i="1"/>
  <c r="O451" i="1" s="1"/>
  <c r="N179" i="1"/>
  <c r="N451" i="1" s="1"/>
  <c r="M179" i="1"/>
  <c r="M451" i="1" s="1"/>
  <c r="L179" i="1"/>
  <c r="L451" i="1" s="1"/>
  <c r="K179" i="1"/>
  <c r="K451" i="1" s="1"/>
  <c r="J179" i="1"/>
  <c r="J451" i="1" s="1"/>
  <c r="I179" i="1"/>
  <c r="I451" i="1" s="1"/>
  <c r="H179" i="1"/>
  <c r="H451" i="1" s="1"/>
  <c r="G179" i="1"/>
  <c r="G451" i="1" s="1"/>
  <c r="F179" i="1"/>
  <c r="F451" i="1" s="1"/>
  <c r="E179" i="1"/>
  <c r="E451" i="1" s="1"/>
  <c r="D179" i="1"/>
  <c r="D451" i="1" s="1"/>
  <c r="BY129" i="1"/>
  <c r="BY449" i="1" s="1"/>
  <c r="BX129" i="1"/>
  <c r="BW129" i="1"/>
  <c r="BW449" i="1" s="1"/>
  <c r="BV129" i="1"/>
  <c r="BV449" i="1" s="1"/>
  <c r="BU129" i="1"/>
  <c r="BU449" i="1" s="1"/>
  <c r="BT129" i="1"/>
  <c r="BS129" i="1"/>
  <c r="BR129" i="1"/>
  <c r="BR449" i="1" s="1"/>
  <c r="BQ129" i="1"/>
  <c r="BQ449" i="1" s="1"/>
  <c r="BP129" i="1"/>
  <c r="BP449" i="1" s="1"/>
  <c r="BO129" i="1"/>
  <c r="BN129" i="1"/>
  <c r="BN449" i="1" s="1"/>
  <c r="BM129" i="1"/>
  <c r="BM449" i="1" s="1"/>
  <c r="BL129" i="1"/>
  <c r="BK129" i="1"/>
  <c r="BK449" i="1" s="1"/>
  <c r="BJ129" i="1"/>
  <c r="BJ449" i="1" s="1"/>
  <c r="BI129" i="1"/>
  <c r="BI449" i="1" s="1"/>
  <c r="BH129" i="1"/>
  <c r="BG129" i="1"/>
  <c r="BF129" i="1"/>
  <c r="BF449" i="1" s="1"/>
  <c r="BE129" i="1"/>
  <c r="BE449" i="1" s="1"/>
  <c r="BD129" i="1"/>
  <c r="BD449" i="1" s="1"/>
  <c r="BC129" i="1"/>
  <c r="BB129" i="1"/>
  <c r="BB443" i="1" s="1"/>
  <c r="BB462" i="1" s="1"/>
  <c r="BA129" i="1"/>
  <c r="BA449" i="1" s="1"/>
  <c r="AZ129" i="1"/>
  <c r="AY129" i="1"/>
  <c r="AY449" i="1" s="1"/>
  <c r="AX129" i="1"/>
  <c r="AX449" i="1" s="1"/>
  <c r="AW129" i="1"/>
  <c r="AW449" i="1" s="1"/>
  <c r="AV129" i="1"/>
  <c r="AU129" i="1"/>
  <c r="AT129" i="1"/>
  <c r="AT449" i="1" s="1"/>
  <c r="AS129" i="1"/>
  <c r="AS449" i="1" s="1"/>
  <c r="AR129" i="1"/>
  <c r="AR449" i="1" s="1"/>
  <c r="AQ129" i="1"/>
  <c r="AP129" i="1"/>
  <c r="AP449" i="1" s="1"/>
  <c r="AO129" i="1"/>
  <c r="AO449" i="1" s="1"/>
  <c r="AN129" i="1"/>
  <c r="AM129" i="1"/>
  <c r="AM449" i="1" s="1"/>
  <c r="AL129" i="1"/>
  <c r="AL449" i="1" s="1"/>
  <c r="AK129" i="1"/>
  <c r="AK449" i="1" s="1"/>
  <c r="AJ129" i="1"/>
  <c r="AI129" i="1"/>
  <c r="AH129" i="1"/>
  <c r="AG129" i="1"/>
  <c r="AG449" i="1" s="1"/>
  <c r="AF129" i="1"/>
  <c r="AF449" i="1" s="1"/>
  <c r="AF454" i="1" s="1"/>
  <c r="AE129" i="1"/>
  <c r="AD129" i="1"/>
  <c r="AD443" i="1" s="1"/>
  <c r="AD462" i="1" s="1"/>
  <c r="AC129" i="1"/>
  <c r="AC449" i="1" s="1"/>
  <c r="AB129" i="1"/>
  <c r="AA129" i="1"/>
  <c r="AA449" i="1" s="1"/>
  <c r="Z129" i="1"/>
  <c r="Z449" i="1" s="1"/>
  <c r="Y129" i="1"/>
  <c r="Y449" i="1" s="1"/>
  <c r="X129" i="1"/>
  <c r="W129" i="1"/>
  <c r="V129" i="1"/>
  <c r="V449" i="1" s="1"/>
  <c r="U129" i="1"/>
  <c r="U449" i="1" s="1"/>
  <c r="T129" i="1"/>
  <c r="T449" i="1" s="1"/>
  <c r="S129" i="1"/>
  <c r="S449" i="1" s="1"/>
  <c r="R129" i="1"/>
  <c r="R449" i="1" s="1"/>
  <c r="Q129" i="1"/>
  <c r="Q449" i="1" s="1"/>
  <c r="P129" i="1"/>
  <c r="P449" i="1" s="1"/>
  <c r="O129" i="1"/>
  <c r="O449" i="1" s="1"/>
  <c r="N129" i="1"/>
  <c r="N449" i="1" s="1"/>
  <c r="M129" i="1"/>
  <c r="M449" i="1" s="1"/>
  <c r="L129" i="1"/>
  <c r="L449" i="1" s="1"/>
  <c r="L452" i="1" s="1"/>
  <c r="K129" i="1"/>
  <c r="K449" i="1" s="1"/>
  <c r="J129" i="1"/>
  <c r="J449" i="1" s="1"/>
  <c r="I129" i="1"/>
  <c r="I449" i="1" s="1"/>
  <c r="H129" i="1"/>
  <c r="H449" i="1" s="1"/>
  <c r="G129" i="1"/>
  <c r="G449" i="1" s="1"/>
  <c r="F129" i="1"/>
  <c r="F449" i="1" s="1"/>
  <c r="E129" i="1"/>
  <c r="E449" i="1" s="1"/>
  <c r="D129" i="1"/>
  <c r="D449" i="1" s="1"/>
  <c r="BY47" i="1"/>
  <c r="BY446" i="1" s="1"/>
  <c r="BX47" i="1"/>
  <c r="BX446" i="1" s="1"/>
  <c r="BW47" i="1"/>
  <c r="BW446" i="1" s="1"/>
  <c r="BV47" i="1"/>
  <c r="BV446" i="1" s="1"/>
  <c r="BU47" i="1"/>
  <c r="BU446" i="1" s="1"/>
  <c r="BT47" i="1"/>
  <c r="BT446" i="1" s="1"/>
  <c r="BS47" i="1"/>
  <c r="BS446" i="1" s="1"/>
  <c r="BR47" i="1"/>
  <c r="BR446" i="1" s="1"/>
  <c r="BQ47" i="1"/>
  <c r="BQ446" i="1" s="1"/>
  <c r="BP47" i="1"/>
  <c r="BP446" i="1" s="1"/>
  <c r="BO47" i="1"/>
  <c r="BO446" i="1" s="1"/>
  <c r="BN47" i="1"/>
  <c r="BN446" i="1" s="1"/>
  <c r="BM47" i="1"/>
  <c r="BM446" i="1" s="1"/>
  <c r="BL47" i="1"/>
  <c r="BL446" i="1" s="1"/>
  <c r="BK47" i="1"/>
  <c r="BK446" i="1" s="1"/>
  <c r="BJ47" i="1"/>
  <c r="BJ446" i="1" s="1"/>
  <c r="BI47" i="1"/>
  <c r="BI446" i="1" s="1"/>
  <c r="BH47" i="1"/>
  <c r="BH446" i="1" s="1"/>
  <c r="BG47" i="1"/>
  <c r="BG446" i="1" s="1"/>
  <c r="BF47" i="1"/>
  <c r="BF446" i="1" s="1"/>
  <c r="BE47" i="1"/>
  <c r="BE446" i="1" s="1"/>
  <c r="BD47" i="1"/>
  <c r="BD446" i="1" s="1"/>
  <c r="BC47" i="1"/>
  <c r="BC446" i="1" s="1"/>
  <c r="BB47" i="1"/>
  <c r="BB446" i="1" s="1"/>
  <c r="BA47" i="1"/>
  <c r="BA446" i="1" s="1"/>
  <c r="AZ47" i="1"/>
  <c r="AZ446" i="1" s="1"/>
  <c r="AY47" i="1"/>
  <c r="AY446" i="1" s="1"/>
  <c r="AX47" i="1"/>
  <c r="AX446" i="1" s="1"/>
  <c r="AW47" i="1"/>
  <c r="AW446" i="1" s="1"/>
  <c r="AV47" i="1"/>
  <c r="AV446" i="1" s="1"/>
  <c r="AU47" i="1"/>
  <c r="AU446" i="1" s="1"/>
  <c r="AT47" i="1"/>
  <c r="AS47" i="1"/>
  <c r="AS446" i="1" s="1"/>
  <c r="AR47" i="1"/>
  <c r="AR446" i="1" s="1"/>
  <c r="AQ47" i="1"/>
  <c r="AQ446" i="1" s="1"/>
  <c r="AP47" i="1"/>
  <c r="AP446" i="1" s="1"/>
  <c r="AO47" i="1"/>
  <c r="AO446" i="1" s="1"/>
  <c r="AN47" i="1"/>
  <c r="AN446" i="1" s="1"/>
  <c r="AM47" i="1"/>
  <c r="AM446" i="1" s="1"/>
  <c r="AL47" i="1"/>
  <c r="AL446" i="1" s="1"/>
  <c r="AK47" i="1"/>
  <c r="AK446" i="1" s="1"/>
  <c r="AJ47" i="1"/>
  <c r="AJ446" i="1" s="1"/>
  <c r="AI47" i="1"/>
  <c r="AI446" i="1" s="1"/>
  <c r="AH47" i="1"/>
  <c r="AH446" i="1" s="1"/>
  <c r="AG47" i="1"/>
  <c r="AG446" i="1" s="1"/>
  <c r="AF47" i="1"/>
  <c r="AF446" i="1" s="1"/>
  <c r="AE47" i="1"/>
  <c r="AE446" i="1" s="1"/>
  <c r="AD47" i="1"/>
  <c r="AD446" i="1" s="1"/>
  <c r="AC47" i="1"/>
  <c r="AC446" i="1" s="1"/>
  <c r="AB47" i="1"/>
  <c r="AB446" i="1" s="1"/>
  <c r="AA47" i="1"/>
  <c r="AA446" i="1" s="1"/>
  <c r="Z47" i="1"/>
  <c r="Z446" i="1" s="1"/>
  <c r="Y47" i="1"/>
  <c r="Y446" i="1" s="1"/>
  <c r="X47" i="1"/>
  <c r="X446" i="1" s="1"/>
  <c r="W47" i="1"/>
  <c r="W446" i="1" s="1"/>
  <c r="V47" i="1"/>
  <c r="V446" i="1" s="1"/>
  <c r="U47" i="1"/>
  <c r="U446" i="1" s="1"/>
  <c r="T47" i="1"/>
  <c r="T446" i="1" s="1"/>
  <c r="S47" i="1"/>
  <c r="S446" i="1" s="1"/>
  <c r="R47" i="1"/>
  <c r="R446" i="1" s="1"/>
  <c r="Q47" i="1"/>
  <c r="Q446" i="1" s="1"/>
  <c r="P47" i="1"/>
  <c r="P446" i="1" s="1"/>
  <c r="O47" i="1"/>
  <c r="O446" i="1" s="1"/>
  <c r="N47" i="1"/>
  <c r="N446" i="1" s="1"/>
  <c r="M47" i="1"/>
  <c r="M446" i="1" s="1"/>
  <c r="L47" i="1"/>
  <c r="L446" i="1" s="1"/>
  <c r="K47" i="1"/>
  <c r="J47" i="1"/>
  <c r="I47" i="1"/>
  <c r="I446" i="1" s="1"/>
  <c r="H47" i="1"/>
  <c r="H446" i="1" s="1"/>
  <c r="G47" i="1"/>
  <c r="G446" i="1" s="1"/>
  <c r="F47" i="1"/>
  <c r="F446" i="1" s="1"/>
  <c r="E47" i="1"/>
  <c r="E446" i="1" s="1"/>
  <c r="D47" i="1"/>
  <c r="D446" i="1" s="1"/>
  <c r="BY29" i="1"/>
  <c r="BY445" i="1" s="1"/>
  <c r="BX29" i="1"/>
  <c r="BX445" i="1" s="1"/>
  <c r="BW29" i="1"/>
  <c r="BW445" i="1" s="1"/>
  <c r="BV29" i="1"/>
  <c r="BV445" i="1" s="1"/>
  <c r="BU29" i="1"/>
  <c r="BU445" i="1" s="1"/>
  <c r="BT29" i="1"/>
  <c r="BT445" i="1" s="1"/>
  <c r="BS29" i="1"/>
  <c r="BS442" i="1" s="1"/>
  <c r="BR29" i="1"/>
  <c r="BR445" i="1" s="1"/>
  <c r="BQ29" i="1"/>
  <c r="BQ445" i="1" s="1"/>
  <c r="BP29" i="1"/>
  <c r="BP445" i="1" s="1"/>
  <c r="BO29" i="1"/>
  <c r="BO445" i="1" s="1"/>
  <c r="BN29" i="1"/>
  <c r="BN445" i="1" s="1"/>
  <c r="BN447" i="1" s="1"/>
  <c r="BM29" i="1"/>
  <c r="BM445" i="1" s="1"/>
  <c r="BL29" i="1"/>
  <c r="BL445" i="1" s="1"/>
  <c r="BK29" i="1"/>
  <c r="BK445" i="1" s="1"/>
  <c r="BJ29" i="1"/>
  <c r="BJ445" i="1" s="1"/>
  <c r="BI29" i="1"/>
  <c r="BI445" i="1" s="1"/>
  <c r="BH29" i="1"/>
  <c r="BH445" i="1" s="1"/>
  <c r="BG29" i="1"/>
  <c r="BG442" i="1" s="1"/>
  <c r="BF29" i="1"/>
  <c r="BF445" i="1" s="1"/>
  <c r="BE29" i="1"/>
  <c r="BE445" i="1" s="1"/>
  <c r="BD29" i="1"/>
  <c r="BD445" i="1" s="1"/>
  <c r="BC29" i="1"/>
  <c r="BC445" i="1" s="1"/>
  <c r="BB29" i="1"/>
  <c r="BB445" i="1" s="1"/>
  <c r="BB447" i="1" s="1"/>
  <c r="BA29" i="1"/>
  <c r="BA445" i="1" s="1"/>
  <c r="AZ29" i="1"/>
  <c r="AZ445" i="1" s="1"/>
  <c r="AY29" i="1"/>
  <c r="AY445" i="1" s="1"/>
  <c r="AX29" i="1"/>
  <c r="AX445" i="1" s="1"/>
  <c r="AW29" i="1"/>
  <c r="AW445" i="1" s="1"/>
  <c r="AV29" i="1"/>
  <c r="AV445" i="1" s="1"/>
  <c r="AU29" i="1"/>
  <c r="AU442" i="1" s="1"/>
  <c r="AT29" i="1"/>
  <c r="AT445" i="1" s="1"/>
  <c r="AS29" i="1"/>
  <c r="AS445" i="1" s="1"/>
  <c r="AR29" i="1"/>
  <c r="AR445" i="1" s="1"/>
  <c r="AR447" i="1" s="1"/>
  <c r="AQ29" i="1"/>
  <c r="AQ445" i="1" s="1"/>
  <c r="AP29" i="1"/>
  <c r="AP445" i="1" s="1"/>
  <c r="AP447" i="1" s="1"/>
  <c r="AO29" i="1"/>
  <c r="AO445" i="1" s="1"/>
  <c r="AN29" i="1"/>
  <c r="AN445" i="1" s="1"/>
  <c r="AM29" i="1"/>
  <c r="AM445" i="1" s="1"/>
  <c r="AL29" i="1"/>
  <c r="AL445" i="1" s="1"/>
  <c r="AK29" i="1"/>
  <c r="AK445" i="1" s="1"/>
  <c r="AJ29" i="1"/>
  <c r="AJ445" i="1" s="1"/>
  <c r="AI29" i="1"/>
  <c r="AI442" i="1" s="1"/>
  <c r="AH29" i="1"/>
  <c r="AH445" i="1" s="1"/>
  <c r="AG29" i="1"/>
  <c r="AG445" i="1" s="1"/>
  <c r="AF29" i="1"/>
  <c r="AF445" i="1" s="1"/>
  <c r="AE29" i="1"/>
  <c r="AE442" i="1" s="1"/>
  <c r="AD29" i="1"/>
  <c r="AD442" i="1" s="1"/>
  <c r="AC29" i="1"/>
  <c r="AC445" i="1" s="1"/>
  <c r="AB29" i="1"/>
  <c r="AB445" i="1" s="1"/>
  <c r="AA29" i="1"/>
  <c r="AA445" i="1" s="1"/>
  <c r="Z29" i="1"/>
  <c r="Z445" i="1" s="1"/>
  <c r="Y29" i="1"/>
  <c r="Y445" i="1" s="1"/>
  <c r="X29" i="1"/>
  <c r="X445" i="1" s="1"/>
  <c r="W29" i="1"/>
  <c r="W442" i="1" s="1"/>
  <c r="V29" i="1"/>
  <c r="V445" i="1" s="1"/>
  <c r="U29" i="1"/>
  <c r="U445" i="1" s="1"/>
  <c r="T29" i="1"/>
  <c r="T445" i="1" s="1"/>
  <c r="S29" i="1"/>
  <c r="S442" i="1" s="1"/>
  <c r="R29" i="1"/>
  <c r="R442" i="1" s="1"/>
  <c r="Q29" i="1"/>
  <c r="Q445" i="1" s="1"/>
  <c r="P29" i="1"/>
  <c r="P445" i="1" s="1"/>
  <c r="O29" i="1"/>
  <c r="O445" i="1" s="1"/>
  <c r="N29" i="1"/>
  <c r="N445" i="1" s="1"/>
  <c r="M29" i="1"/>
  <c r="M445" i="1" s="1"/>
  <c r="L29" i="1"/>
  <c r="K29" i="1"/>
  <c r="K442" i="1" s="1"/>
  <c r="J29" i="1"/>
  <c r="J445" i="1" s="1"/>
  <c r="I29" i="1"/>
  <c r="I445" i="1" s="1"/>
  <c r="H29" i="1"/>
  <c r="H445" i="1" s="1"/>
  <c r="G29" i="1"/>
  <c r="G445" i="1" s="1"/>
  <c r="F29" i="1"/>
  <c r="F445" i="1" s="1"/>
  <c r="E29" i="1"/>
  <c r="E445" i="1" s="1"/>
  <c r="D29" i="1"/>
  <c r="D445" i="1" s="1"/>
  <c r="M11" i="2" l="1"/>
  <c r="L9" i="2"/>
  <c r="K14" i="2"/>
  <c r="K7" i="2"/>
  <c r="K10" i="2"/>
  <c r="AK447" i="1"/>
  <c r="AA447" i="1"/>
  <c r="AA456" i="1" s="1"/>
  <c r="AA458" i="1" s="1"/>
  <c r="AN447" i="1"/>
  <c r="BI447" i="1"/>
  <c r="BI456" i="1" s="1"/>
  <c r="BI458" i="1" s="1"/>
  <c r="J454" i="1"/>
  <c r="J452" i="1"/>
  <c r="J453" i="1"/>
  <c r="D447" i="1"/>
  <c r="AT452" i="1"/>
  <c r="BW447" i="1"/>
  <c r="BW454" i="1" s="1"/>
  <c r="Z457" i="1"/>
  <c r="BF452" i="1"/>
  <c r="BK447" i="1"/>
  <c r="BK454" i="1" s="1"/>
  <c r="G447" i="1"/>
  <c r="BU447" i="1"/>
  <c r="BU454" i="1" s="1"/>
  <c r="BU456" i="1"/>
  <c r="Y457" i="1"/>
  <c r="P447" i="1"/>
  <c r="BX447" i="1"/>
  <c r="F447" i="1"/>
  <c r="F457" i="1" s="1"/>
  <c r="Y447" i="1"/>
  <c r="Y456" i="1"/>
  <c r="BR452" i="1"/>
  <c r="AM447" i="1"/>
  <c r="AZ447" i="1"/>
  <c r="M447" i="1"/>
  <c r="M457" i="1" s="1"/>
  <c r="M456" i="1"/>
  <c r="V454" i="1"/>
  <c r="V452" i="1"/>
  <c r="V453" i="1"/>
  <c r="O447" i="1"/>
  <c r="O456" i="1" s="1"/>
  <c r="O458" i="1" s="1"/>
  <c r="AY447" i="1"/>
  <c r="AY456" i="1" s="1"/>
  <c r="AY458" i="1" s="1"/>
  <c r="AB447" i="1"/>
  <c r="BL447" i="1"/>
  <c r="D457" i="1"/>
  <c r="AQ447" i="1"/>
  <c r="F454" i="1"/>
  <c r="F453" i="1"/>
  <c r="F452" i="1"/>
  <c r="R452" i="1"/>
  <c r="AP454" i="1"/>
  <c r="AP453" i="1"/>
  <c r="AP452" i="1"/>
  <c r="BN454" i="1"/>
  <c r="BN453" i="1"/>
  <c r="BN452" i="1"/>
  <c r="AW447" i="1"/>
  <c r="AW454" i="1" s="1"/>
  <c r="AW456" i="1"/>
  <c r="X447" i="1"/>
  <c r="AJ447" i="1"/>
  <c r="AV447" i="1"/>
  <c r="BH447" i="1"/>
  <c r="BT447" i="1"/>
  <c r="AR454" i="1"/>
  <c r="K447" i="1"/>
  <c r="AD454" i="1"/>
  <c r="AD453" i="1"/>
  <c r="AD452" i="1"/>
  <c r="AD456" i="1" s="1"/>
  <c r="AC447" i="1"/>
  <c r="AC456" i="1" s="1"/>
  <c r="AC458" i="1" s="1"/>
  <c r="M452" i="1"/>
  <c r="AR443" i="1"/>
  <c r="AR462" i="1" s="1"/>
  <c r="N452" i="1"/>
  <c r="Z452" i="1"/>
  <c r="Z454" i="1"/>
  <c r="AL452" i="1"/>
  <c r="AL456" i="1" s="1"/>
  <c r="AL454" i="1"/>
  <c r="AX452" i="1"/>
  <c r="BJ452" i="1"/>
  <c r="BV452" i="1"/>
  <c r="N442" i="1"/>
  <c r="Z442" i="1"/>
  <c r="AL442" i="1"/>
  <c r="AX442" i="1"/>
  <c r="BJ442" i="1"/>
  <c r="BV442" i="1"/>
  <c r="L443" i="1"/>
  <c r="L462" i="1" s="1"/>
  <c r="Z443" i="1"/>
  <c r="AS443" i="1"/>
  <c r="AS462" i="1" s="1"/>
  <c r="BN443" i="1"/>
  <c r="BN462" i="1" s="1"/>
  <c r="AI445" i="1"/>
  <c r="X443" i="1"/>
  <c r="X462" i="1" s="1"/>
  <c r="X449" i="1"/>
  <c r="V443" i="1"/>
  <c r="V462" i="1" s="1"/>
  <c r="AA457" i="1"/>
  <c r="K443" i="1"/>
  <c r="K462" i="1" s="1"/>
  <c r="BG447" i="1"/>
  <c r="BC447" i="1"/>
  <c r="BO447" i="1"/>
  <c r="BA457" i="1"/>
  <c r="BM457" i="1"/>
  <c r="BY457" i="1"/>
  <c r="O452" i="1"/>
  <c r="O454" i="1"/>
  <c r="AA452" i="1"/>
  <c r="AA454" i="1"/>
  <c r="AM452" i="1"/>
  <c r="AM456" i="1" s="1"/>
  <c r="AM454" i="1"/>
  <c r="AY453" i="1"/>
  <c r="AY452" i="1"/>
  <c r="AY457" i="1" s="1"/>
  <c r="AY454" i="1"/>
  <c r="BK453" i="1"/>
  <c r="BK452" i="1"/>
  <c r="BW452" i="1"/>
  <c r="O442" i="1"/>
  <c r="AA442" i="1"/>
  <c r="AM442" i="1"/>
  <c r="AY442" i="1"/>
  <c r="BK442" i="1"/>
  <c r="BW442" i="1"/>
  <c r="M443" i="1"/>
  <c r="M462" i="1" s="1"/>
  <c r="AA443" i="1"/>
  <c r="AA462" i="1" s="1"/>
  <c r="AW443" i="1"/>
  <c r="AW462" i="1" s="1"/>
  <c r="BP443" i="1"/>
  <c r="BP462" i="1" s="1"/>
  <c r="E447" i="1"/>
  <c r="E454" i="1" s="1"/>
  <c r="Y443" i="1"/>
  <c r="Y462" i="1" s="1"/>
  <c r="AT457" i="1"/>
  <c r="H456" i="1"/>
  <c r="AR456" i="1"/>
  <c r="AP457" i="1"/>
  <c r="BN457" i="1"/>
  <c r="D454" i="1"/>
  <c r="D453" i="1"/>
  <c r="P454" i="1"/>
  <c r="P453" i="1"/>
  <c r="AB443" i="1"/>
  <c r="AB462" i="1" s="1"/>
  <c r="AB449" i="1"/>
  <c r="AN443" i="1"/>
  <c r="AN462" i="1" s="1"/>
  <c r="AN449" i="1"/>
  <c r="AZ443" i="1"/>
  <c r="AZ462" i="1" s="1"/>
  <c r="AZ449" i="1"/>
  <c r="BL443" i="1"/>
  <c r="BL462" i="1" s="1"/>
  <c r="BL449" i="1"/>
  <c r="BX443" i="1"/>
  <c r="BX462" i="1" s="1"/>
  <c r="BX449" i="1"/>
  <c r="D442" i="1"/>
  <c r="P442" i="1"/>
  <c r="AB442" i="1"/>
  <c r="AN442" i="1"/>
  <c r="AZ442" i="1"/>
  <c r="BL442" i="1"/>
  <c r="BX442" i="1"/>
  <c r="N443" i="1"/>
  <c r="N462" i="1" s="1"/>
  <c r="AC443" i="1"/>
  <c r="AC462" i="1" s="1"/>
  <c r="AX443" i="1"/>
  <c r="AX462" i="1" s="1"/>
  <c r="BQ443" i="1"/>
  <c r="BQ462" i="1" s="1"/>
  <c r="BD447" i="1"/>
  <c r="BD456" i="1" s="1"/>
  <c r="BB449" i="1"/>
  <c r="AP456" i="1"/>
  <c r="AP458" i="1" s="1"/>
  <c r="AV443" i="1"/>
  <c r="AV462" i="1" s="1"/>
  <c r="AV449" i="1"/>
  <c r="Q447" i="1"/>
  <c r="Q456" i="1" s="1"/>
  <c r="I447" i="1"/>
  <c r="I457" i="1" s="1"/>
  <c r="U447" i="1"/>
  <c r="U457" i="1" s="1"/>
  <c r="AG456" i="1"/>
  <c r="AG447" i="1"/>
  <c r="AG457" i="1" s="1"/>
  <c r="AS447" i="1"/>
  <c r="BE447" i="1"/>
  <c r="BQ447" i="1"/>
  <c r="BQ454" i="1" s="1"/>
  <c r="E452" i="1"/>
  <c r="E456" i="1" s="1"/>
  <c r="Q452" i="1"/>
  <c r="Q454" i="1"/>
  <c r="Q453" i="1"/>
  <c r="AC452" i="1"/>
  <c r="AC457" i="1" s="1"/>
  <c r="AC454" i="1"/>
  <c r="AC453" i="1"/>
  <c r="AO452" i="1"/>
  <c r="AO454" i="1"/>
  <c r="BA452" i="1"/>
  <c r="BM452" i="1"/>
  <c r="BM454" i="1"/>
  <c r="BM453" i="1"/>
  <c r="BY452" i="1"/>
  <c r="BY453" i="1"/>
  <c r="E442" i="1"/>
  <c r="Q442" i="1"/>
  <c r="AC442" i="1"/>
  <c r="AO442" i="1"/>
  <c r="BA442" i="1"/>
  <c r="BM442" i="1"/>
  <c r="BY442" i="1"/>
  <c r="O443" i="1"/>
  <c r="O462" i="1" s="1"/>
  <c r="AY443" i="1"/>
  <c r="AY462" i="1" s="1"/>
  <c r="BU443" i="1"/>
  <c r="BU462" i="1" s="1"/>
  <c r="R445" i="1"/>
  <c r="AX453" i="1"/>
  <c r="BT443" i="1"/>
  <c r="BT462" i="1" s="1"/>
  <c r="BT449" i="1"/>
  <c r="J443" i="1"/>
  <c r="J462" i="1" s="1"/>
  <c r="BM456" i="1"/>
  <c r="BM447" i="1"/>
  <c r="Y454" i="1"/>
  <c r="Y452" i="1"/>
  <c r="L456" i="1"/>
  <c r="V447" i="1"/>
  <c r="AH447" i="1"/>
  <c r="AH457" i="1" s="1"/>
  <c r="AT447" i="1"/>
  <c r="AT456" i="1" s="1"/>
  <c r="AT458" i="1" s="1"/>
  <c r="BF447" i="1"/>
  <c r="BF454" i="1" s="1"/>
  <c r="BR447" i="1"/>
  <c r="BR457" i="1" s="1"/>
  <c r="F442" i="1"/>
  <c r="AP442" i="1"/>
  <c r="BB442" i="1"/>
  <c r="BN442" i="1"/>
  <c r="D443" i="1"/>
  <c r="D462" i="1" s="1"/>
  <c r="P443" i="1"/>
  <c r="P462" i="1" s="1"/>
  <c r="AF443" i="1"/>
  <c r="AF462" i="1" s="1"/>
  <c r="BA443" i="1"/>
  <c r="BA462" i="1" s="1"/>
  <c r="BV443" i="1"/>
  <c r="BV462" i="1" s="1"/>
  <c r="S445" i="1"/>
  <c r="BS445" i="1"/>
  <c r="BP447" i="1"/>
  <c r="BP454" i="1" s="1"/>
  <c r="BH443" i="1"/>
  <c r="BH462" i="1" s="1"/>
  <c r="BH449" i="1"/>
  <c r="AE447" i="1"/>
  <c r="BE457" i="1"/>
  <c r="G454" i="1"/>
  <c r="G453" i="1"/>
  <c r="G452" i="1"/>
  <c r="G456" i="1" s="1"/>
  <c r="S452" i="1"/>
  <c r="AE443" i="1"/>
  <c r="AE462" i="1" s="1"/>
  <c r="AE449" i="1"/>
  <c r="AQ443" i="1"/>
  <c r="AQ462" i="1" s="1"/>
  <c r="AQ449" i="1"/>
  <c r="BC443" i="1"/>
  <c r="BC462" i="1" s="1"/>
  <c r="BC449" i="1"/>
  <c r="BO443" i="1"/>
  <c r="BO462" i="1" s="1"/>
  <c r="BO449" i="1"/>
  <c r="G442" i="1"/>
  <c r="AQ442" i="1"/>
  <c r="BC442" i="1"/>
  <c r="BO442" i="1"/>
  <c r="E443" i="1"/>
  <c r="E462" i="1" s="1"/>
  <c r="Q443" i="1"/>
  <c r="Q462" i="1" s="1"/>
  <c r="AG443" i="1"/>
  <c r="AG462" i="1" s="1"/>
  <c r="BW443" i="1"/>
  <c r="BW462" i="1" s="1"/>
  <c r="W445" i="1"/>
  <c r="AJ443" i="1"/>
  <c r="AJ462" i="1" s="1"/>
  <c r="AJ449" i="1"/>
  <c r="BA456" i="1"/>
  <c r="BA447" i="1"/>
  <c r="BA454" i="1" s="1"/>
  <c r="AW453" i="1"/>
  <c r="AW452" i="1"/>
  <c r="K457" i="1"/>
  <c r="J447" i="1"/>
  <c r="J457" i="1" s="1"/>
  <c r="H452" i="1"/>
  <c r="T453" i="1"/>
  <c r="T452" i="1"/>
  <c r="T456" i="1" s="1"/>
  <c r="AF452" i="1"/>
  <c r="AF456" i="1" s="1"/>
  <c r="AR453" i="1"/>
  <c r="AR452" i="1"/>
  <c r="AR457" i="1" s="1"/>
  <c r="BD452" i="1"/>
  <c r="BP453" i="1"/>
  <c r="BP452" i="1"/>
  <c r="H442" i="1"/>
  <c r="T442" i="1"/>
  <c r="AF442" i="1"/>
  <c r="AR442" i="1"/>
  <c r="BD442" i="1"/>
  <c r="BP442" i="1"/>
  <c r="F443" i="1"/>
  <c r="F462" i="1" s="1"/>
  <c r="R443" i="1"/>
  <c r="R462" i="1" s="1"/>
  <c r="AK443" i="1"/>
  <c r="AK462" i="1" s="1"/>
  <c r="BD443" i="1"/>
  <c r="BD462" i="1" s="1"/>
  <c r="BY443" i="1"/>
  <c r="BY462" i="1" s="1"/>
  <c r="AU445" i="1"/>
  <c r="H447" i="1"/>
  <c r="H457" i="1" s="1"/>
  <c r="BN456" i="1"/>
  <c r="BN458" i="1" s="1"/>
  <c r="O457" i="1"/>
  <c r="BI454" i="1"/>
  <c r="BI453" i="1"/>
  <c r="BI452" i="1"/>
  <c r="I454" i="1"/>
  <c r="I452" i="1"/>
  <c r="I456" i="1" s="1"/>
  <c r="I458" i="1" s="1"/>
  <c r="AG454" i="1"/>
  <c r="AG453" i="1"/>
  <c r="AG452" i="1"/>
  <c r="AS454" i="1"/>
  <c r="AS453" i="1"/>
  <c r="AS452" i="1"/>
  <c r="AS456" i="1" s="1"/>
  <c r="BE454" i="1"/>
  <c r="BE453" i="1"/>
  <c r="BE452" i="1"/>
  <c r="BE456" i="1" s="1"/>
  <c r="BE458" i="1" s="1"/>
  <c r="BQ452" i="1"/>
  <c r="BQ456" i="1" s="1"/>
  <c r="I442" i="1"/>
  <c r="U442" i="1"/>
  <c r="AG442" i="1"/>
  <c r="AS442" i="1"/>
  <c r="BE442" i="1"/>
  <c r="BQ442" i="1"/>
  <c r="G443" i="1"/>
  <c r="G462" i="1" s="1"/>
  <c r="S443" i="1"/>
  <c r="S462" i="1" s="1"/>
  <c r="AL443" i="1"/>
  <c r="AL462" i="1" s="1"/>
  <c r="BE443" i="1"/>
  <c r="BE462" i="1" s="1"/>
  <c r="L447" i="1"/>
  <c r="D452" i="1"/>
  <c r="D456" i="1" s="1"/>
  <c r="D458" i="1" s="1"/>
  <c r="BV453" i="1"/>
  <c r="AP462" i="1"/>
  <c r="AO447" i="1"/>
  <c r="AO456" i="1" s="1"/>
  <c r="BK457" i="1"/>
  <c r="BU453" i="1"/>
  <c r="BU452" i="1"/>
  <c r="AH454" i="1"/>
  <c r="AH452" i="1"/>
  <c r="U453" i="1"/>
  <c r="U452" i="1"/>
  <c r="N447" i="1"/>
  <c r="N457" i="1" s="1"/>
  <c r="Z456" i="1"/>
  <c r="Z458" i="1" s="1"/>
  <c r="Z447" i="1"/>
  <c r="AL447" i="1"/>
  <c r="AL457" i="1" s="1"/>
  <c r="AX456" i="1"/>
  <c r="AX447" i="1"/>
  <c r="AX454" i="1" s="1"/>
  <c r="BJ447" i="1"/>
  <c r="BJ457" i="1" s="1"/>
  <c r="BV456" i="1"/>
  <c r="BV447" i="1"/>
  <c r="BV457" i="1" s="1"/>
  <c r="L457" i="1"/>
  <c r="AH443" i="1"/>
  <c r="AH462" i="1" s="1"/>
  <c r="AT443" i="1"/>
  <c r="AT462" i="1" s="1"/>
  <c r="BF443" i="1"/>
  <c r="BF462" i="1" s="1"/>
  <c r="BR443" i="1"/>
  <c r="BR462" i="1" s="1"/>
  <c r="J442" i="1"/>
  <c r="V442" i="1"/>
  <c r="AH442" i="1"/>
  <c r="AT442" i="1"/>
  <c r="BF442" i="1"/>
  <c r="BR442" i="1"/>
  <c r="H443" i="1"/>
  <c r="H462" i="1" s="1"/>
  <c r="T443" i="1"/>
  <c r="T462" i="1" s="1"/>
  <c r="AM443" i="1"/>
  <c r="AM462" i="1" s="1"/>
  <c r="BI443" i="1"/>
  <c r="BI462" i="1" s="1"/>
  <c r="T447" i="1"/>
  <c r="H454" i="1"/>
  <c r="L453" i="1"/>
  <c r="BY447" i="1"/>
  <c r="BY454" i="1" s="1"/>
  <c r="AK454" i="1"/>
  <c r="AK453" i="1"/>
  <c r="AK452" i="1"/>
  <c r="AK456" i="1" s="1"/>
  <c r="AK458" i="1" s="1"/>
  <c r="AK457" i="1"/>
  <c r="BI457" i="1"/>
  <c r="K454" i="1"/>
  <c r="K452" i="1"/>
  <c r="K456" i="1" s="1"/>
  <c r="K458" i="1" s="1"/>
  <c r="W449" i="1"/>
  <c r="W443" i="1"/>
  <c r="W462" i="1" s="1"/>
  <c r="AI449" i="1"/>
  <c r="AI443" i="1"/>
  <c r="AI462" i="1" s="1"/>
  <c r="AU449" i="1"/>
  <c r="AU443" i="1"/>
  <c r="AU462" i="1" s="1"/>
  <c r="BG449" i="1"/>
  <c r="BG443" i="1"/>
  <c r="BG462" i="1" s="1"/>
  <c r="BS449" i="1"/>
  <c r="BS443" i="1"/>
  <c r="BS462" i="1" s="1"/>
  <c r="I443" i="1"/>
  <c r="I462" i="1" s="1"/>
  <c r="U443" i="1"/>
  <c r="U462" i="1" s="1"/>
  <c r="AO443" i="1"/>
  <c r="AO462" i="1" s="1"/>
  <c r="BJ443" i="1"/>
  <c r="BJ462" i="1" s="1"/>
  <c r="P452" i="1"/>
  <c r="L454" i="1"/>
  <c r="AL458" i="1" l="1"/>
  <c r="T458" i="1"/>
  <c r="BH457" i="1"/>
  <c r="BL456" i="1"/>
  <c r="BL458" i="1" s="1"/>
  <c r="AF458" i="1"/>
  <c r="AZ456" i="1"/>
  <c r="AZ458" i="1" s="1"/>
  <c r="BX454" i="1"/>
  <c r="BX453" i="1"/>
  <c r="BX452" i="1"/>
  <c r="BX456" i="1" s="1"/>
  <c r="BR454" i="1"/>
  <c r="Y458" i="1"/>
  <c r="BY456" i="1"/>
  <c r="BY458" i="1" s="1"/>
  <c r="H453" i="1"/>
  <c r="BJ453" i="1"/>
  <c r="BC454" i="1"/>
  <c r="BC453" i="1"/>
  <c r="BC452" i="1"/>
  <c r="BQ457" i="1"/>
  <c r="BQ458" i="1" s="1"/>
  <c r="R447" i="1"/>
  <c r="R456" i="1"/>
  <c r="AO457" i="1"/>
  <c r="AO458" i="1" s="1"/>
  <c r="BD457" i="1"/>
  <c r="BD458" i="1" s="1"/>
  <c r="BW456" i="1"/>
  <c r="AJ453" i="1"/>
  <c r="AJ454" i="1"/>
  <c r="AJ452" i="1"/>
  <c r="N456" i="1"/>
  <c r="N458" i="1" s="1"/>
  <c r="BV458" i="1"/>
  <c r="AU447" i="1"/>
  <c r="W447" i="1"/>
  <c r="W457" i="1" s="1"/>
  <c r="V456" i="1"/>
  <c r="G457" i="1"/>
  <c r="G458" i="1" s="1"/>
  <c r="AZ454" i="1"/>
  <c r="AZ453" i="1"/>
  <c r="AZ452" i="1"/>
  <c r="AZ457" i="1" s="1"/>
  <c r="X453" i="1"/>
  <c r="X452" i="1"/>
  <c r="X457" i="1" s="1"/>
  <c r="X454" i="1"/>
  <c r="N454" i="1"/>
  <c r="M458" i="1"/>
  <c r="AT453" i="1"/>
  <c r="AQ454" i="1"/>
  <c r="AQ453" i="1"/>
  <c r="AQ452" i="1"/>
  <c r="AS457" i="1"/>
  <c r="AS458" i="1" s="1"/>
  <c r="L458" i="1"/>
  <c r="BW457" i="1"/>
  <c r="AD457" i="1"/>
  <c r="AD458" i="1" s="1"/>
  <c r="AM453" i="1"/>
  <c r="Q457" i="1"/>
  <c r="Q458" i="1" s="1"/>
  <c r="BD454" i="1"/>
  <c r="AF457" i="1"/>
  <c r="F456" i="1"/>
  <c r="F458" i="1" s="1"/>
  <c r="AX457" i="1"/>
  <c r="AX458" i="1" s="1"/>
  <c r="BT453" i="1"/>
  <c r="BT454" i="1"/>
  <c r="BT452" i="1"/>
  <c r="W453" i="1"/>
  <c r="W452" i="1"/>
  <c r="AN454" i="1"/>
  <c r="AN453" i="1"/>
  <c r="AN452" i="1"/>
  <c r="AN457" i="1" s="1"/>
  <c r="E457" i="1"/>
  <c r="E458" i="1" s="1"/>
  <c r="BV454" i="1"/>
  <c r="AH453" i="1"/>
  <c r="AT454" i="1"/>
  <c r="BF456" i="1"/>
  <c r="BP457" i="1"/>
  <c r="BR456" i="1"/>
  <c r="BR458" i="1" s="1"/>
  <c r="U454" i="1"/>
  <c r="BS453" i="1"/>
  <c r="BS452" i="1"/>
  <c r="BU457" i="1"/>
  <c r="BJ456" i="1"/>
  <c r="BJ458" i="1" s="1"/>
  <c r="BQ453" i="1"/>
  <c r="I453" i="1"/>
  <c r="BD453" i="1"/>
  <c r="AE454" i="1"/>
  <c r="AE453" i="1"/>
  <c r="AE452" i="1"/>
  <c r="AE457" i="1" s="1"/>
  <c r="Y453" i="1"/>
  <c r="AL453" i="1"/>
  <c r="AI447" i="1"/>
  <c r="AI457" i="1" s="1"/>
  <c r="BK456" i="1"/>
  <c r="BK458" i="1" s="1"/>
  <c r="BS447" i="1"/>
  <c r="BS457" i="1" s="1"/>
  <c r="H458" i="1"/>
  <c r="S447" i="1"/>
  <c r="U456" i="1"/>
  <c r="U458" i="1" s="1"/>
  <c r="BL454" i="1"/>
  <c r="BL453" i="1"/>
  <c r="BL452" i="1"/>
  <c r="BL457" i="1" s="1"/>
  <c r="K453" i="1"/>
  <c r="BG454" i="1"/>
  <c r="BG453" i="1"/>
  <c r="BG452" i="1"/>
  <c r="AW457" i="1"/>
  <c r="AW458" i="1" s="1"/>
  <c r="AM457" i="1"/>
  <c r="AM458" i="1" s="1"/>
  <c r="BA453" i="1"/>
  <c r="E453" i="1"/>
  <c r="AV453" i="1"/>
  <c r="AV454" i="1"/>
  <c r="AV452" i="1"/>
  <c r="AB454" i="1"/>
  <c r="AB453" i="1"/>
  <c r="AB452" i="1"/>
  <c r="AB456" i="1" s="1"/>
  <c r="BP456" i="1"/>
  <c r="BP458" i="1" s="1"/>
  <c r="BW453" i="1"/>
  <c r="AA453" i="1"/>
  <c r="BJ454" i="1"/>
  <c r="M453" i="1"/>
  <c r="BF457" i="1"/>
  <c r="AH456" i="1"/>
  <c r="AH458" i="1" s="1"/>
  <c r="BF453" i="1"/>
  <c r="AG458" i="1"/>
  <c r="BO454" i="1"/>
  <c r="BO453" i="1"/>
  <c r="BO452" i="1"/>
  <c r="BU458" i="1"/>
  <c r="T454" i="1"/>
  <c r="T457" i="1"/>
  <c r="J456" i="1"/>
  <c r="J458" i="1" s="1"/>
  <c r="BH453" i="1"/>
  <c r="BH454" i="1"/>
  <c r="BH452" i="1"/>
  <c r="BH456" i="1" s="1"/>
  <c r="BH458" i="1" s="1"/>
  <c r="M454" i="1"/>
  <c r="R453" i="1"/>
  <c r="Z462" i="1"/>
  <c r="Z453" i="1"/>
  <c r="V457" i="1"/>
  <c r="P457" i="1"/>
  <c r="AI453" i="1"/>
  <c r="AI452" i="1"/>
  <c r="AU454" i="1"/>
  <c r="AU453" i="1"/>
  <c r="AU452" i="1"/>
  <c r="BA458" i="1"/>
  <c r="S453" i="1"/>
  <c r="BM458" i="1"/>
  <c r="AR458" i="1"/>
  <c r="N453" i="1"/>
  <c r="AF453" i="1"/>
  <c r="AO453" i="1"/>
  <c r="BB454" i="1"/>
  <c r="BB453" i="1"/>
  <c r="BB452" i="1"/>
  <c r="O453" i="1"/>
  <c r="BR453" i="1"/>
  <c r="P456" i="1"/>
  <c r="BG457" i="1" l="1"/>
  <c r="BG456" i="1"/>
  <c r="BG458" i="1" s="1"/>
  <c r="V458" i="1"/>
  <c r="AB457" i="1"/>
  <c r="AB458" i="1" s="1"/>
  <c r="W456" i="1"/>
  <c r="W458" i="1" s="1"/>
  <c r="R454" i="1"/>
  <c r="R457" i="1"/>
  <c r="AU457" i="1"/>
  <c r="BS456" i="1"/>
  <c r="BS458" i="1" s="1"/>
  <c r="AV457" i="1"/>
  <c r="AV456" i="1"/>
  <c r="AI456" i="1"/>
  <c r="AI458" i="1" s="1"/>
  <c r="AU456" i="1"/>
  <c r="BC456" i="1"/>
  <c r="BC458" i="1" s="1"/>
  <c r="BC457" i="1"/>
  <c r="X456" i="1"/>
  <c r="X458" i="1" s="1"/>
  <c r="BS454" i="1"/>
  <c r="BX457" i="1"/>
  <c r="BX458" i="1" s="1"/>
  <c r="BO457" i="1"/>
  <c r="BO456" i="1"/>
  <c r="BO458" i="1" s="1"/>
  <c r="BB456" i="1"/>
  <c r="BB457" i="1"/>
  <c r="W454" i="1"/>
  <c r="AJ457" i="1"/>
  <c r="AJ456" i="1"/>
  <c r="AJ458" i="1" s="1"/>
  <c r="AN456" i="1"/>
  <c r="AN458" i="1" s="1"/>
  <c r="S454" i="1"/>
  <c r="S457" i="1"/>
  <c r="BF458" i="1"/>
  <c r="BT457" i="1"/>
  <c r="BT456" i="1"/>
  <c r="BT458" i="1" s="1"/>
  <c r="AE456" i="1"/>
  <c r="AE458" i="1" s="1"/>
  <c r="R458" i="1"/>
  <c r="P458" i="1"/>
  <c r="AI454" i="1"/>
  <c r="S456" i="1"/>
  <c r="AQ456" i="1"/>
  <c r="AQ457" i="1"/>
  <c r="BW458" i="1"/>
  <c r="BB458" i="1" l="1"/>
  <c r="AQ458" i="1"/>
  <c r="AU458" i="1"/>
  <c r="S458" i="1"/>
  <c r="AV458" i="1"/>
</calcChain>
</file>

<file path=xl/sharedStrings.xml><?xml version="1.0" encoding="utf-8"?>
<sst xmlns="http://schemas.openxmlformats.org/spreadsheetml/2006/main" count="1514" uniqueCount="1080">
  <si>
    <t>ผลการวิเคราะห์ต้นทุนบริการ Unit Cost แบบ Quick Method  เดือน กรกฎาคม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</si>
  <si>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</si>
  <si>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</si>
  <si>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</si>
  <si>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</si>
  <si>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</si>
  <si>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</si>
  <si>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</si>
  <si>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</si>
  <si>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</si>
  <si>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</si>
  <si>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</si>
  <si>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</si>
  <si>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</si>
  <si>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</si>
  <si>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</si>
  <si>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</si>
  <si>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</si>
  <si>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</si>
  <si>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</si>
  <si>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</si>
  <si>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</si>
  <si>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</si>
  <si>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</si>
  <si>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</si>
  <si>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</si>
  <si>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</si>
  <si>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</si>
  <si>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</si>
  <si>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</si>
  <si>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</si>
  <si>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</si>
  <si>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</si>
  <si>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</si>
  <si>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</si>
  <si>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</si>
  <si>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</si>
  <si>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</si>
  <si>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</si>
  <si>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</si>
  <si>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</si>
  <si>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</si>
  <si>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</si>
  <si>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</si>
  <si>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</si>
  <si>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</si>
  <si>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</si>
  <si>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</si>
  <si>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</si>
  <si>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</si>
  <si>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</si>
  <si>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</si>
  <si>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</si>
  <si>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</si>
  <si>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</si>
  <si>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</si>
  <si>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</si>
  <si>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</si>
  <si>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</si>
  <si>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</si>
  <si>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</si>
  <si>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</si>
  <si>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</si>
  <si>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</si>
  <si>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</si>
  <si>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</si>
  <si>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</si>
  <si>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</si>
  <si>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</si>
  <si>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</si>
  <si>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</si>
  <si>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</si>
  <si>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</si>
  <si>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</si>
  <si>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</si>
  <si>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</si>
  <si>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</si>
  <si>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</si>
  <si>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</si>
  <si>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</si>
  <si>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</si>
  <si>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</si>
  <si>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</si>
  <si>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</si>
  <si>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</si>
  <si>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</si>
  <si>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</si>
  <si>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</si>
  <si>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</si>
  <si>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</si>
  <si>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</si>
  <si>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</si>
  <si>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</si>
  <si>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</si>
  <si>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</si>
  <si>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</si>
  <si>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</si>
  <si>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</si>
  <si>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</si>
  <si>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</si>
  <si>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</si>
  <si>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</si>
  <si>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</si>
  <si>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</si>
  <si>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</si>
  <si>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</si>
  <si>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</si>
  <si>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</si>
  <si>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</si>
  <si>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</si>
  <si>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</si>
  <si>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</si>
  <si>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</si>
  <si>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</si>
  <si>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</si>
  <si>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</si>
  <si>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</si>
  <si>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</si>
  <si>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</si>
  <si>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</si>
  <si>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</si>
  <si>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</si>
  <si>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</si>
  <si>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</si>
  <si>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</si>
  <si>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</si>
  <si>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</si>
  <si>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</si>
  <si>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</si>
  <si>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</si>
  <si>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</si>
  <si>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</si>
  <si>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</si>
  <si>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</si>
  <si>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</si>
  <si>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</si>
  <si>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</si>
  <si>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</si>
  <si>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</si>
  <si>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</si>
  <si>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</si>
  <si>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</si>
  <si>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</si>
  <si>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</si>
  <si>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</si>
  <si>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</si>
  <si>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</si>
  <si>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</si>
  <si>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</si>
  <si>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</si>
  <si>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</si>
  <si>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</si>
  <si>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</si>
  <si>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</si>
  <si>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</si>
  <si>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</si>
  <si>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</si>
  <si>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</si>
  <si>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</si>
  <si>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</si>
  <si>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</si>
  <si>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</si>
  <si>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</si>
  <si>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</si>
  <si>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</si>
  <si>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</si>
  <si>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</si>
  <si>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</si>
  <si>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</si>
  <si>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</si>
  <si>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</si>
  <si>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</si>
  <si>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</si>
  <si>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</si>
  <si>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</si>
  <si>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</si>
  <si>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</si>
  <si>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</si>
  <si>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</si>
  <si>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</si>
  <si>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</si>
  <si>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</si>
  <si>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</si>
  <si>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</si>
  <si>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</si>
  <si>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</si>
  <si>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</si>
  <si>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</si>
  <si>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</si>
  <si>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</si>
  <si>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</si>
  <si>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</si>
  <si>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</si>
  <si>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</si>
  <si>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</si>
  <si>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</si>
  <si>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</si>
  <si>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</si>
  <si>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</si>
  <si>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</si>
  <si>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</si>
  <si>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</si>
  <si>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</si>
  <si>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</si>
  <si>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</si>
  <si>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</si>
  <si>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</si>
  <si>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</si>
  <si>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</si>
  <si>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</si>
  <si>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</si>
  <si>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</si>
  <si>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</si>
  <si>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</si>
  <si>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</si>
  <si>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</si>
  <si>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</si>
  <si>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</si>
  <si>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</si>
  <si>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</si>
  <si>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</si>
  <si>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</si>
  <si>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</si>
  <si>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</si>
  <si>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</si>
  <si>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</si>
  <si>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</si>
  <si>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</si>
  <si>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</si>
  <si>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</si>
  <si>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</si>
  <si>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</si>
  <si>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</si>
  <si>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</si>
  <si>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</si>
  <si>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</si>
  <si>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</si>
  <si>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</si>
  <si>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</si>
  <si>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</si>
  <si>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</si>
  <si>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</si>
  <si>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</si>
  <si>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</si>
  <si>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</si>
  <si>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</si>
  <si>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</si>
  <si>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</si>
  <si>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</si>
  <si>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</si>
  <si>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</si>
  <si>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</si>
  <si>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</si>
  <si>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</si>
  <si>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</si>
  <si>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</si>
  <si>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</si>
  <si>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</si>
  <si>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</si>
  <si>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</si>
  <si>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</si>
  <si>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</si>
  <si>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</si>
  <si>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</si>
  <si>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</si>
  <si>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</si>
  <si>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</si>
  <si>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</si>
  <si>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</si>
  <si>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</si>
  <si>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</si>
  <si>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</si>
  <si>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</si>
  <si>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</si>
  <si>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</si>
  <si>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</si>
  <si>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</si>
  <si>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</si>
  <si>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</si>
  <si>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</si>
  <si>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</si>
  <si>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</si>
  <si>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</si>
  <si>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</si>
  <si>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</si>
  <si>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</si>
  <si>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</si>
  <si>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</si>
  <si>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</si>
  <si>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</si>
  <si>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</si>
  <si>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</si>
  <si>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</si>
  <si>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</si>
  <si>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</si>
  <si>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</si>
  <si>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</si>
  <si>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</si>
  <si>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</si>
  <si>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</si>
  <si>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</si>
  <si>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</si>
  <si>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</si>
  <si>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</si>
  <si>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</si>
  <si>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</si>
  <si>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</si>
  <si>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</si>
  <si>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</si>
  <si>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</si>
  <si>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</si>
  <si>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</si>
  <si>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</si>
  <si>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</si>
  <si>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</si>
  <si>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</si>
  <si>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</si>
  <si>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</si>
  <si>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</si>
  <si>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</si>
  <si>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</si>
  <si>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</si>
  <si>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</si>
  <si>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</si>
  <si>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</si>
  <si>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</si>
  <si>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</si>
  <si>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</si>
  <si>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</si>
  <si>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</si>
  <si>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</si>
  <si>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</si>
  <si>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</si>
  <si>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</si>
  <si>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</si>
  <si>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</si>
  <si>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</si>
  <si>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</si>
  <si>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</si>
  <si>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</si>
  <si>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</si>
  <si>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</si>
  <si>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</si>
  <si>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</si>
  <si>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</si>
  <si>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</si>
  <si>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</si>
  <si>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</si>
  <si>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</si>
  <si>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</si>
  <si>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</si>
  <si>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</si>
  <si>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</si>
  <si>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</si>
  <si>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</si>
  <si>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</si>
  <si>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</si>
  <si>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</si>
  <si>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</si>
  <si>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</si>
  <si>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</si>
  <si>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</si>
  <si>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</si>
  <si>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</si>
  <si>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</si>
  <si>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</si>
  <si>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</si>
  <si>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</si>
  <si>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</si>
  <si>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</si>
  <si>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</si>
  <si>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</si>
  <si>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</si>
  <si>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</si>
  <si>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</si>
  <si>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</si>
  <si>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</si>
  <si>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</si>
  <si>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</si>
  <si>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</si>
  <si>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</si>
  <si>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</si>
  <si>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</si>
  <si>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</si>
  <si>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</si>
  <si>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</si>
  <si>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</si>
  <si>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</si>
  <si>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</si>
  <si>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</si>
  <si>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</si>
  <si>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</si>
  <si>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</si>
  <si>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</si>
  <si>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</si>
  <si>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</si>
  <si>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</si>
  <si>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</si>
  <si>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</si>
  <si>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</si>
  <si>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</si>
  <si>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</si>
  <si>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</si>
  <si>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</si>
  <si>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</si>
  <si>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</si>
  <si>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</si>
  <si>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</si>
  <si>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</si>
  <si>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</si>
  <si>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</si>
  <si>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</si>
  <si>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</si>
  <si>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</si>
  <si>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</si>
  <si>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</si>
  <si>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</si>
  <si>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</si>
  <si>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</si>
  <si>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</si>
  <si>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</si>
  <si>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</si>
  <si>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</si>
  <si>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</si>
  <si>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</si>
  <si>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</si>
  <si>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</si>
  <si>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</si>
  <si>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</si>
  <si>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</si>
  <si>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</si>
  <si>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</si>
  <si>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</si>
  <si>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</si>
  <si>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</si>
  <si>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</si>
  <si>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</si>
  <si>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</si>
  <si>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</si>
  <si>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</si>
  <si>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</si>
  <si>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</si>
  <si>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</si>
  <si>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</si>
  <si>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</si>
  <si>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</si>
  <si>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</si>
  <si>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</si>
  <si>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</si>
  <si>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</si>
  <si>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</si>
  <si>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</si>
  <si>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</si>
  <si>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</si>
  <si>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</si>
  <si>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</si>
  <si>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</si>
  <si>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</si>
  <si>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</si>
  <si>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</si>
  <si>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</si>
  <si>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</si>
  <si>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</si>
  <si>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</si>
  <si>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</si>
  <si>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</si>
  <si>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</si>
  <si>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</si>
  <si>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</si>
  <si>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</si>
  <si>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</si>
  <si>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</si>
  <si>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</si>
  <si>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</si>
  <si>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</si>
  <si>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</si>
  <si>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</si>
  <si>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</si>
  <si>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</si>
  <si>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</si>
  <si>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</si>
  <si>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</si>
  <si>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</si>
  <si>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</si>
  <si>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</si>
  <si>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</si>
  <si>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</si>
  <si>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</si>
  <si>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</si>
  <si>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</si>
  <si>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</si>
  <si>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</si>
  <si>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</si>
  <si>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</si>
  <si>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</si>
  <si>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</si>
  <si>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</si>
  <si>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</si>
  <si>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</si>
  <si>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</si>
  <si>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</si>
  <si>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</si>
  <si>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</si>
  <si>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</si>
  <si>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</si>
  <si>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</si>
  <si>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</si>
  <si>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</si>
  <si>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</si>
  <si>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</si>
  <si>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</si>
  <si>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</si>
  <si>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</si>
  <si>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</si>
  <si>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</si>
  <si>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</si>
  <si>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</si>
  <si>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</si>
  <si>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</si>
  <si>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</si>
  <si>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</si>
  <si>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</si>
  <si>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</si>
  <si>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</si>
  <si>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</si>
  <si>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</si>
  <si>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</si>
  <si>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</si>
  <si>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</si>
  <si>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</si>
  <si>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</si>
  <si>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</si>
  <si>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</si>
  <si>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</si>
  <si>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</si>
  <si>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</si>
  <si>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</si>
  <si>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</si>
  <si>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</si>
  <si>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</si>
  <si>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</si>
  <si>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</si>
  <si>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</si>
  <si>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</si>
  <si>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</si>
  <si>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</si>
  <si>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</si>
  <si>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</si>
  <si>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</si>
  <si>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</si>
  <si>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</si>
  <si>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</si>
  <si>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</si>
  <si>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</si>
  <si>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</si>
  <si>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</si>
  <si>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</si>
  <si>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</si>
  <si>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</si>
  <si>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</si>
  <si>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</si>
  <si>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</si>
  <si>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</si>
  <si>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</si>
  <si>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</si>
  <si>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</si>
  <si>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</si>
  <si>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</si>
  <si>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</si>
  <si>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</si>
  <si>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</si>
  <si>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</si>
  <si>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</si>
  <si>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</si>
  <si>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</si>
  <si>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</si>
  <si>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</si>
  <si>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</si>
  <si>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</si>
  <si>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</si>
  <si>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</si>
  <si>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</si>
  <si>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</si>
  <si>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</si>
  <si>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</si>
  <si>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</si>
  <si>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</si>
  <si>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</si>
  <si>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</si>
  <si>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</si>
  <si>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</si>
  <si>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</si>
  <si>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</si>
  <si>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</si>
  <si>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</si>
  <si>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</si>
  <si>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</si>
  <si>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</si>
  <si>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</si>
  <si>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</si>
  <si>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</si>
  <si>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</si>
  <si>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</si>
  <si>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</si>
  <si>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</si>
  <si>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</si>
  <si>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</si>
  <si>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</si>
  <si>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</si>
  <si>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</si>
  <si>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</si>
  <si>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</si>
  <si>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</si>
  <si>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</si>
  <si>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</si>
  <si>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</si>
  <si>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</si>
  <si>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</si>
  <si>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</si>
  <si>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</si>
  <si>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</si>
  <si>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</si>
  <si>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</si>
  <si>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</si>
  <si>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</si>
  <si>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</si>
  <si>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</si>
  <si>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</si>
  <si>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</si>
  <si>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</si>
  <si>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</si>
  <si>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</si>
  <si>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</si>
  <si>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</si>
  <si>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</si>
  <si>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</si>
  <si>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</si>
  <si>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</si>
  <si>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</si>
  <si>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</si>
  <si>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</si>
  <si>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</si>
  <si>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</si>
  <si>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</si>
  <si>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</si>
  <si>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</si>
  <si>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</si>
  <si>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</si>
  <si>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</si>
  <si>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</si>
  <si>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</si>
  <si>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</si>
  <si>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</si>
  <si>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</si>
  <si>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</si>
  <si>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</si>
  <si>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</si>
  <si>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</si>
  <si>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</si>
  <si>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</si>
  <si>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</si>
  <si>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</si>
  <si>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</si>
  <si>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</si>
  <si>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</si>
  <si>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</si>
  <si>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</si>
  <si>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</si>
  <si>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</si>
  <si>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</si>
  <si>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</si>
  <si>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</si>
  <si>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</si>
  <si>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</si>
  <si>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</si>
  <si>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</si>
  <si>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</si>
  <si>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</si>
  <si>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</si>
  <si>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</si>
  <si>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</si>
  <si>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</si>
  <si>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</si>
  <si>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</si>
  <si>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</si>
  <si>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</si>
  <si>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</si>
  <si>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</si>
  <si>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</si>
  <si>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</si>
  <si>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</si>
  <si>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</si>
  <si>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</si>
  <si>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</si>
  <si>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</si>
  <si>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</si>
  <si>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</si>
  <si>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</si>
  <si>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</si>
  <si>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</si>
  <si>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</si>
  <si>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</si>
  <si>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</si>
  <si>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</si>
  <si>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</si>
  <si>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</si>
  <si>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</si>
  <si>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</si>
  <si>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</si>
  <si>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</si>
  <si>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</si>
  <si>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</si>
  <si>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</si>
  <si>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</si>
  <si>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</si>
  <si>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</si>
  <si>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</si>
  <si>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</si>
  <si>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</si>
  <si>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</si>
  <si>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</si>
  <si>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</si>
  <si>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</si>
  <si>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</si>
  <si>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</si>
  <si>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</si>
  <si>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</si>
  <si>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</si>
  <si>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</si>
  <si>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</si>
  <si>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</si>
  <si>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</si>
  <si>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</si>
  <si>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</si>
  <si>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</si>
  <si>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</si>
  <si>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</si>
  <si>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</si>
  <si>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</si>
  <si>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</si>
  <si>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</si>
  <si>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</si>
  <si>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</si>
  <si>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</si>
  <si>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</si>
  <si>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</si>
  <si>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</si>
  <si>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</si>
  <si>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</si>
  <si>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</si>
  <si>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</si>
  <si>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</si>
  <si>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</si>
  <si>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</si>
  <si>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</si>
  <si>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</si>
  <si>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</si>
  <si>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</si>
  <si>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</si>
  <si>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</si>
  <si>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</si>
  <si>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</si>
  <si>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</si>
  <si>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</si>
  <si>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</si>
  <si>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</si>
  <si>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</si>
  <si>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</si>
  <si>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</si>
  <si>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</si>
  <si>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</si>
  <si>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</si>
  <si>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</si>
  <si>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</si>
  <si>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</si>
  <si>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</si>
  <si>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</si>
  <si>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</si>
  <si>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</si>
  <si>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</si>
  <si>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</si>
  <si>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</si>
  <si>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</si>
  <si>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</si>
  <si>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</si>
  <si>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</si>
  <si>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</si>
  <si>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</si>
  <si>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</si>
  <si>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</si>
  <si>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</si>
  <si>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</si>
  <si>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</si>
  <si>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</si>
  <si>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</si>
  <si>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</si>
  <si>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</si>
  <si>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</si>
  <si>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</si>
  <si>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</si>
  <si>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</si>
  <si>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</si>
  <si>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</si>
  <si>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</si>
  <si>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</si>
  <si>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</si>
  <si>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</si>
  <si>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</si>
  <si>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</si>
  <si>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</si>
  <si>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</si>
  <si>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</si>
  <si>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</si>
  <si>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</si>
  <si>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</si>
  <si>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</si>
  <si>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</si>
  <si>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</si>
  <si>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</si>
  <si>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</si>
  <si>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</si>
  <si>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</si>
  <si>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</si>
  <si>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</si>
  <si>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</si>
  <si>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</si>
  <si>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</si>
  <si>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</si>
  <si>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</si>
  <si>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</si>
  <si>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</si>
  <si>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</si>
  <si>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</si>
  <si>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</si>
  <si>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</si>
  <si>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</si>
  <si>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</si>
  <si>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</si>
  <si>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</si>
  <si>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</si>
  <si>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</si>
  <si>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</si>
  <si>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</si>
  <si>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</si>
  <si>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</si>
  <si>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</si>
  <si>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</si>
  <si>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</si>
  <si>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</si>
  <si>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</si>
  <si>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</si>
  <si>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</si>
  <si>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</si>
  <si>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</si>
  <si>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</si>
  <si>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</si>
  <si>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</si>
  <si>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</si>
  <si>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</si>
  <si>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</si>
  <si>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</si>
  <si>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</si>
  <si>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</si>
  <si>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</si>
  <si>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</si>
  <si>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</si>
  <si>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</si>
  <si>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</si>
  <si>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</si>
  <si>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</si>
  <si>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</si>
  <si>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</si>
  <si>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</si>
  <si>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</si>
  <si>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</si>
  <si>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</si>
  <si>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</si>
  <si>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</si>
  <si>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</si>
  <si>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</si>
  <si>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</si>
  <si>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</si>
  <si>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</si>
  <si>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</si>
  <si>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</si>
  <si>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</si>
  <si>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</si>
  <si>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</si>
  <si>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</si>
  <si>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</si>
  <si>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</si>
  <si>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</si>
  <si>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</si>
  <si>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</si>
  <si>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</si>
  <si>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</si>
  <si>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</si>
  <si>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</si>
  <si>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</si>
  <si>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</si>
  <si>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</si>
  <si>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</si>
  <si>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</si>
  <si>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</si>
  <si>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</si>
  <si>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</si>
  <si>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</si>
  <si>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</si>
  <si>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</si>
  <si>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</si>
  <si>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</si>
  <si>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</si>
  <si>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</si>
  <si>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</si>
  <si>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</si>
  <si>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</si>
  <si>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</si>
  <si>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</si>
  <si>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</si>
  <si>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</si>
  <si>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</si>
  <si>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</si>
  <si>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</si>
  <si>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</si>
  <si>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</si>
  <si>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</si>
  <si>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</si>
  <si>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</si>
  <si>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</si>
  <si>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</si>
  <si>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</si>
  <si>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</si>
  <si>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</si>
  <si>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</si>
  <si>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</si>
  <si>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</si>
  <si>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</si>
  <si>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</si>
  <si>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</si>
  <si>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</si>
  <si>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</si>
  <si>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</si>
  <si>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</si>
  <si>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</si>
  <si>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</si>
  <si>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</si>
  <si>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</si>
  <si>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</si>
  <si>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</si>
  <si>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</si>
  <si>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</si>
  <si>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</si>
  <si>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</si>
  <si>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</si>
  <si>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</si>
  <si>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</si>
  <si>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</si>
  <si>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</si>
  <si>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</si>
  <si>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</si>
  <si>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</si>
  <si>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</si>
  <si>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</si>
  <si>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</si>
  <si>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</si>
  <si>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</si>
  <si>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</si>
  <si>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</si>
  <si>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</si>
  <si>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</si>
  <si>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</si>
  <si>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</si>
  <si>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</si>
  <si>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</si>
  <si>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</si>
  <si>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</si>
  <si>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</si>
  <si>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</si>
  <si>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</si>
  <si>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</si>
  <si>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</si>
  <si>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</si>
  <si>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</si>
  <si>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</si>
  <si>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</si>
  <si>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</si>
  <si>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</si>
  <si>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</si>
  <si>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</si>
  <si>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</si>
  <si>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</si>
  <si>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</si>
  <si>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</si>
  <si>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</si>
  <si>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</si>
  <si>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</si>
  <si>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</si>
  <si>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</si>
  <si>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</si>
  <si>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</si>
  <si>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</si>
  <si>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</si>
  <si>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</si>
  <si>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</si>
  <si>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</si>
  <si>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</si>
  <si>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</si>
  <si>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</si>
  <si>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</si>
  <si>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</si>
  <si>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</si>
  <si>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</si>
  <si>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</si>
  <si>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</si>
  <si>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</si>
  <si>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</si>
  <si>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</si>
  <si>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</si>
  <si>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</si>
  <si>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</si>
  <si>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</si>
  <si>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</si>
  <si>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</si>
  <si>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</si>
  <si>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</si>
  <si>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</si>
  <si>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</si>
  <si>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</si>
  <si>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</si>
  <si>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</si>
  <si>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</si>
  <si>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</si>
  <si>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</si>
  <si>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</si>
  <si>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</si>
  <si>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 xml:space="preserve">รายงานข้อมูลต้นทุนบริการ Unit Cost แบบ Quick Method </t>
  </si>
  <si>
    <t>ปีงบประมาณ 2562</t>
  </si>
  <si>
    <t>ประจำเดือน กรกฎาคม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</si>
  <si>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</si>
  <si>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</si>
  <si>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</si>
  <si>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</si>
  <si>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</si>
  <si>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</si>
  <si>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</si>
  <si>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</si>
  <si>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</si>
  <si>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</si>
  <si>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</si>
  <si>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</si>
  <si>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</si>
  <si>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</si>
  <si>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</si>
  <si>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</si>
  <si>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</si>
  <si>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</si>
  <si>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</si>
  <si>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</si>
  <si>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</si>
  <si>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</si>
  <si>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</si>
  <si>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</si>
  <si>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</si>
  <si>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</si>
  <si>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</si>
  <si>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</si>
  <si>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</si>
  <si>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</si>
  <si>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</si>
  <si>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</si>
  <si>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จำนวน..........9...........แห่ง</t>
  </si>
  <si>
    <t>ร้อยละ</t>
  </si>
  <si>
    <t>ไม่ผ่านเกณฑ์</t>
  </si>
  <si>
    <t>จำนวน..........0...........แห่ง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</si>
  <si>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</si>
  <si>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</si>
  <si>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</si>
  <si>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22  สิงหาคม  2562</t>
  </si>
  <si>
    <t xml:space="preserve"> - กลุ่มระดับบริการ อิงกลุ่ม POP UC</t>
  </si>
  <si>
    <t xml:space="preserve"> - เทียบค่า Mean ไตรมาส 3/2562  รายงาน ณ  24  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</si>
</sst>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0_ ;\-#,##0.00\ "/>
    <numFmt numFmtId="188" formatCode="#,##0.00_ ;[Red]\-#,##0.00\ "/>
    <numFmt numFmtId="189" formatCode="0.000"/>
    <numFmt numFmtId="190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 wrapText="1" shrinkToFit="1"/>
    </xf>
    <xf numFmtId="0" fontId="4" fillId="3" borderId="2" xfId="2" applyFont="1" applyFill="1" applyBorder="1" applyAlignment="1">
      <alignment horizontal="center" vertical="top" wrapText="1" shrinkToFit="1"/>
    </xf>
    <xf numFmtId="0" fontId="4" fillId="4" borderId="2" xfId="2" applyFont="1" applyFill="1" applyBorder="1" applyAlignment="1">
      <alignment horizontal="center" vertical="top" wrapText="1" shrinkToFit="1"/>
    </xf>
    <xf numFmtId="0" fontId="4" fillId="5" borderId="2" xfId="2" applyFont="1" applyFill="1" applyBorder="1" applyAlignment="1">
      <alignment horizontal="center" vertical="top" wrapText="1" shrinkToFit="1"/>
    </xf>
    <xf numFmtId="0" fontId="4" fillId="6" borderId="2" xfId="2" applyFont="1" applyFill="1" applyBorder="1" applyAlignment="1">
      <alignment horizontal="center" vertical="top" wrapText="1" shrinkToFit="1"/>
    </xf>
    <xf numFmtId="0" fontId="4" fillId="7" borderId="2" xfId="2" applyFont="1" applyFill="1" applyBorder="1" applyAlignment="1">
      <alignment horizontal="center" vertical="top" wrapText="1" shrinkToFit="1"/>
    </xf>
    <xf numFmtId="0" fontId="4" fillId="8" borderId="2" xfId="2" applyFont="1" applyFill="1" applyBorder="1" applyAlignment="1">
      <alignment horizontal="center" vertical="top" wrapText="1" shrinkToFit="1"/>
    </xf>
    <xf numFmtId="0" fontId="4" fillId="9" borderId="2" xfId="2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87" fontId="3" fillId="0" borderId="2" xfId="0" applyNumberFormat="1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/>
    </xf>
    <xf numFmtId="188" fontId="2" fillId="10" borderId="2" xfId="0" applyNumberFormat="1" applyFont="1" applyFill="1" applyBorder="1" applyAlignment="1">
      <alignment vertical="center"/>
    </xf>
    <xf numFmtId="188" fontId="2" fillId="10" borderId="0" xfId="0" applyNumberFormat="1" applyFont="1" applyFill="1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18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10" borderId="2" xfId="0" applyFont="1" applyFill="1" applyBorder="1" applyAlignment="1">
      <alignment vertical="center"/>
    </xf>
    <xf numFmtId="188" fontId="3" fillId="10" borderId="2" xfId="0" applyNumberFormat="1" applyFont="1" applyFill="1" applyBorder="1" applyAlignment="1">
      <alignment vertical="center"/>
    </xf>
    <xf numFmtId="188" fontId="3" fillId="10" borderId="0" xfId="0" applyNumberFormat="1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3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188" fontId="3" fillId="11" borderId="2" xfId="0" applyNumberFormat="1" applyFont="1" applyFill="1" applyBorder="1" applyAlignment="1">
      <alignment vertical="center"/>
    </xf>
    <xf numFmtId="188" fontId="3" fillId="11" borderId="0" xfId="0" applyNumberFormat="1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12" borderId="0" xfId="0" applyFont="1" applyFill="1" applyAlignment="1">
      <alignment vertical="center"/>
    </xf>
    <xf numFmtId="43" fontId="3" fillId="12" borderId="0" xfId="1" applyFont="1" applyFill="1" applyAlignment="1">
      <alignment vertical="center"/>
    </xf>
    <xf numFmtId="0" fontId="2" fillId="12" borderId="8" xfId="0" applyFont="1" applyFill="1" applyBorder="1" applyAlignment="1">
      <alignment vertical="center"/>
    </xf>
    <xf numFmtId="43" fontId="3" fillId="12" borderId="8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0" fontId="2" fillId="13" borderId="0" xfId="0" applyFont="1" applyFill="1" applyAlignment="1">
      <alignment vertical="center"/>
    </xf>
    <xf numFmtId="43" fontId="3" fillId="13" borderId="0" xfId="1" applyFont="1" applyFill="1" applyAlignment="1">
      <alignment vertical="center"/>
    </xf>
    <xf numFmtId="0" fontId="2" fillId="13" borderId="8" xfId="0" applyFont="1" applyFill="1" applyBorder="1" applyAlignment="1">
      <alignment vertical="center"/>
    </xf>
    <xf numFmtId="43" fontId="3" fillId="13" borderId="8" xfId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2" fillId="14" borderId="0" xfId="0" applyFont="1" applyFill="1" applyAlignment="1">
      <alignment vertical="center"/>
    </xf>
    <xf numFmtId="43" fontId="3" fillId="14" borderId="0" xfId="1" applyFont="1" applyFill="1" applyAlignment="1">
      <alignment vertical="center"/>
    </xf>
    <xf numFmtId="0" fontId="2" fillId="14" borderId="8" xfId="0" applyFont="1" applyFill="1" applyBorder="1" applyAlignment="1">
      <alignment vertical="center"/>
    </xf>
    <xf numFmtId="43" fontId="3" fillId="14" borderId="8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3" fontId="7" fillId="0" borderId="0" xfId="1" applyFont="1"/>
    <xf numFmtId="190" fontId="7" fillId="0" borderId="0" xfId="1" applyNumberFormat="1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190" fontId="6" fillId="0" borderId="2" xfId="1" applyNumberFormat="1" applyFont="1" applyBorder="1" applyAlignment="1">
      <alignment horizontal="center" vertic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187" fontId="7" fillId="0" borderId="2" xfId="1" applyNumberFormat="1" applyFont="1" applyBorder="1"/>
    <xf numFmtId="188" fontId="7" fillId="15" borderId="2" xfId="1" applyNumberFormat="1" applyFont="1" applyFill="1" applyBorder="1"/>
    <xf numFmtId="188" fontId="7" fillId="0" borderId="2" xfId="1" applyNumberFormat="1" applyFont="1" applyBorder="1"/>
    <xf numFmtId="0" fontId="3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3" fontId="9" fillId="0" borderId="0" xfId="1" applyFont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190" fontId="9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3" applyAlignment="1">
      <alignment horizontal="left"/>
    </xf>
    <xf numFmtId="43" fontId="5" fillId="0" borderId="0" xfId="1" applyFont="1" applyAlignment="1">
      <alignment horizontal="left"/>
    </xf>
    <xf numFmtId="43" fontId="9" fillId="0" borderId="0" xfId="1" applyFont="1"/>
    <xf numFmtId="0" fontId="7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0" fontId="7" fillId="3" borderId="0" xfId="0" applyFont="1" applyFill="1"/>
  </cellXfs>
  <cellStyles count="4">
    <cellStyle name="Hyperlink" xfId="3" builtinId="8"/>
    <cellStyle name="Normal 2 2 10" xfId="2" xr:uid="{D4065366-42B9-426E-98EF-C5CF1DC8D907}"/>
    <cellStyle name="จุลภาค" xfId="1" builtinId="3"/>
    <cellStyle name="ปกติ" xfId="0" builtinId="0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2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2/&#3612;&#3621;&#3585;&#3634;&#3619;&#3604;&#3635;&#3648;&#3609;&#3636;&#3609;&#3591;&#3634;&#3609;%20Planfin%202562/&#3612;&#3621;&#3585;&#3634;&#3619;&#3604;&#3635;&#3648;&#3609;&#3636;&#3609;&#3591;&#3634;&#3609;%20Planfin%2062%20_&#3648;&#3586;&#3605;%206%20&#3585;.&#3588;.256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 ต.ค.61 ค่ากลาง Q4_61 V1"/>
      <sheetName val="R6 ต.ค.61 ค่ากลาง Q4_61 V2"/>
      <sheetName val="R6 พ.ย.61 ค่ากลาง Q4_61 V1"/>
      <sheetName val="R6 พ.ย.61 ค่ากลาง Q4_61 V2"/>
      <sheetName val="คำนวณUnit Cost พ.ย.61"/>
      <sheetName val="R6 ธ.ค.61 ค่ากลาง Q4_61 V1"/>
      <sheetName val="R6 ธ.ค.61 ค่ากลาง Q4_61 V2"/>
      <sheetName val="คำนวณUnit Cost ธ.ค.61"/>
      <sheetName val="R6 ม.ค.62 ค่ากลาง Q4_61 V1"/>
      <sheetName val="R6 ม.ค.62 ค่ากลาง Q4_61 V2"/>
      <sheetName val="คำนวณUnit Cost ม.ค.62"/>
      <sheetName val="R6 ก.พ.62 ค่ากลาง Q1_62"/>
      <sheetName val="คำนวณUnit Cost ก.พ.62"/>
      <sheetName val="คำนวณUnit Cost มี.ค.62"/>
      <sheetName val="คำนวณUnit Cost มี.ค.62 สป"/>
      <sheetName val="R6 มี.ค.62 ค่ากลาง Q2_62"/>
      <sheetName val="คำนวณUnit Cost เม.ย.62"/>
      <sheetName val="R6 เม.ย.62"/>
      <sheetName val="คำนวณUnit Cost พ.ค.62"/>
      <sheetName val="R6 พ.ค.62"/>
      <sheetName val="คำนวณUnit Cost มิ.ย.62"/>
      <sheetName val="R6 มิ.ย.62"/>
      <sheetName val="คำนวณUnit Cost ก.ค.62"/>
      <sheetName val="R6 ก.ค.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2"/>
      <sheetName val="code of account 2562 (2)"/>
      <sheetName val="เทียบcode of account ปี 61 ปี62"/>
      <sheetName val="เทียบ account ปี 61ปี62 2 "/>
      <sheetName val="Mapping 2562"/>
      <sheetName val="ข้อมูลทางบัญชี"/>
      <sheetName val="11"/>
      <sheetName val="ผูกสูตร Planfin62"/>
      <sheetName val="ผลการดำเนินงาน Planfin 62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2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2D87-51BA-4DC3-9B62-E4EA482C24E0}">
  <sheetPr>
    <tabColor theme="6"/>
  </sheetPr>
  <dimension ref="A1:BY462"/>
  <sheetViews>
    <sheetView zoomScale="70" zoomScaleNormal="70" workbookViewId="0">
      <pane xSplit="3" ySplit="4" topLeftCell="BK8" activePane="bottomRight" state="frozen"/>
      <selection pane="topRight" activeCell="D1" sqref="D1"/>
      <selection pane="bottomLeft" activeCell="A5" sqref="A5"/>
      <selection pane="bottomRight" activeCell="BU37" sqref="BU37"/>
    </sheetView>
  </sheetViews>
  <sheetFormatPr defaultRowHeight="21.75" x14ac:dyDescent="0.2"/>
  <cols>
    <col min="1" max="1" width="9.25" style="2" bestFit="1" customWidth="1"/>
    <col min="2" max="2" width="14.625" style="75" customWidth="1"/>
    <col min="3" max="3" width="71.25" style="2" bestFit="1" customWidth="1"/>
    <col min="4" max="4" width="14" style="2" bestFit="1" customWidth="1"/>
    <col min="5" max="11" width="11.75" style="2" bestFit="1" customWidth="1"/>
    <col min="12" max="12" width="12.625" style="2" bestFit="1" customWidth="1"/>
    <col min="13" max="15" width="11.75" style="2" bestFit="1" customWidth="1"/>
    <col min="16" max="16" width="12.625" style="2" bestFit="1" customWidth="1"/>
    <col min="17" max="18" width="11.75" style="2" bestFit="1" customWidth="1"/>
    <col min="19" max="20" width="12.625" style="2" bestFit="1" customWidth="1"/>
    <col min="21" max="21" width="11.75" style="2" bestFit="1" customWidth="1"/>
    <col min="22" max="23" width="12.625" style="2" bestFit="1" customWidth="1"/>
    <col min="24" max="26" width="11.75" style="2" bestFit="1" customWidth="1"/>
    <col min="27" max="27" width="14" style="2" bestFit="1" customWidth="1"/>
    <col min="28" max="28" width="12.625" style="2" bestFit="1" customWidth="1"/>
    <col min="29" max="29" width="11.75" style="2" bestFit="1" customWidth="1"/>
    <col min="30" max="30" width="12.625" style="2" bestFit="1" customWidth="1"/>
    <col min="31" max="31" width="12.125" style="2" bestFit="1" customWidth="1"/>
    <col min="32" max="34" width="12.625" style="2" bestFit="1" customWidth="1"/>
    <col min="35" max="35" width="11.75" style="2" bestFit="1" customWidth="1"/>
    <col min="36" max="36" width="12.625" style="2" bestFit="1" customWidth="1"/>
    <col min="37" max="38" width="11.75" style="2" bestFit="1" customWidth="1"/>
    <col min="39" max="39" width="12.625" style="2" bestFit="1" customWidth="1"/>
    <col min="40" max="45" width="11.75" style="2" bestFit="1" customWidth="1"/>
    <col min="46" max="46" width="14.25" style="2" bestFit="1" customWidth="1"/>
    <col min="47" max="47" width="12.625" style="2" bestFit="1" customWidth="1"/>
    <col min="48" max="50" width="11.75" style="2" bestFit="1" customWidth="1"/>
    <col min="51" max="51" width="12.625" style="2" bestFit="1" customWidth="1"/>
    <col min="52" max="52" width="11.75" style="2" bestFit="1" customWidth="1"/>
    <col min="53" max="53" width="12.625" style="2" bestFit="1" customWidth="1"/>
    <col min="54" max="54" width="13.875" style="2" customWidth="1"/>
    <col min="55" max="55" width="11.75" style="2" bestFit="1" customWidth="1"/>
    <col min="56" max="56" width="12.625" style="2" bestFit="1" customWidth="1"/>
    <col min="57" max="58" width="11.75" style="2" bestFit="1" customWidth="1"/>
    <col min="59" max="59" width="12.625" style="2" bestFit="1" customWidth="1"/>
    <col min="60" max="60" width="11.625" style="2" customWidth="1"/>
    <col min="61" max="61" width="11.75" style="2" bestFit="1" customWidth="1"/>
    <col min="62" max="66" width="12.625" style="2" bestFit="1" customWidth="1"/>
    <col min="67" max="67" width="11.75" style="2" bestFit="1" customWidth="1"/>
    <col min="68" max="68" width="17.125" style="2" bestFit="1" customWidth="1"/>
    <col min="69" max="72" width="11.75" style="2" bestFit="1" customWidth="1"/>
    <col min="73" max="73" width="12.625" style="2" bestFit="1" customWidth="1"/>
    <col min="74" max="76" width="11.75" style="2" bestFit="1" customWidth="1"/>
    <col min="77" max="77" width="14.875" style="2" hidden="1" customWidth="1"/>
    <col min="78" max="16384" width="9" style="2"/>
  </cols>
  <sheetData>
    <row r="1" spans="1:7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 t="s">
        <v>1</v>
      </c>
    </row>
    <row r="2" spans="1:77" ht="23.25" x14ac:dyDescent="0.2">
      <c r="A2" s="3" t="s">
        <v>2</v>
      </c>
      <c r="B2" s="4" t="s">
        <v>3</v>
      </c>
      <c r="C2" s="5"/>
      <c r="D2" s="6" t="s">
        <v>4</v>
      </c>
      <c r="E2" s="6"/>
      <c r="F2" s="6"/>
      <c r="G2" s="6"/>
      <c r="H2" s="6"/>
      <c r="I2" s="6"/>
      <c r="J2" s="7" t="s">
        <v>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 t="s">
        <v>6</v>
      </c>
      <c r="W2" s="8"/>
      <c r="X2" s="8"/>
      <c r="Y2" s="8"/>
      <c r="Z2" s="8"/>
      <c r="AA2" s="8"/>
      <c r="AB2" s="8"/>
      <c r="AC2" s="8"/>
      <c r="AD2" s="8"/>
      <c r="AE2" s="9" t="s">
        <v>7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 t="s">
        <v>8</v>
      </c>
      <c r="AR2" s="10"/>
      <c r="AS2" s="10"/>
      <c r="AT2" s="10"/>
      <c r="AU2" s="10"/>
      <c r="AV2" s="10"/>
      <c r="AW2" s="10"/>
      <c r="AX2" s="11" t="s">
        <v>9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2" t="s">
        <v>10</v>
      </c>
      <c r="BJ2" s="12"/>
      <c r="BK2" s="12"/>
      <c r="BL2" s="12"/>
      <c r="BM2" s="12"/>
      <c r="BN2" s="12"/>
      <c r="BO2" s="12"/>
      <c r="BP2" s="13" t="s">
        <v>11</v>
      </c>
      <c r="BQ2" s="13"/>
      <c r="BR2" s="13"/>
      <c r="BS2" s="13"/>
      <c r="BT2" s="13"/>
      <c r="BU2" s="13"/>
      <c r="BV2" s="13"/>
      <c r="BW2" s="13"/>
      <c r="BX2" s="13"/>
    </row>
    <row r="3" spans="1:77" s="23" customFormat="1" ht="21.75" customHeight="1" x14ac:dyDescent="0.2">
      <c r="A3" s="3"/>
      <c r="B3" s="14" t="s">
        <v>12</v>
      </c>
      <c r="C3" s="14" t="s">
        <v>13</v>
      </c>
      <c r="D3" s="15" t="s">
        <v>14</v>
      </c>
      <c r="E3" s="15" t="s">
        <v>15</v>
      </c>
      <c r="F3" s="15" t="s">
        <v>16</v>
      </c>
      <c r="G3" s="15" t="s">
        <v>17</v>
      </c>
      <c r="H3" s="15" t="s">
        <v>18</v>
      </c>
      <c r="I3" s="15" t="s">
        <v>19</v>
      </c>
      <c r="J3" s="16" t="s">
        <v>20</v>
      </c>
      <c r="K3" s="1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6" t="s">
        <v>26</v>
      </c>
      <c r="Q3" s="16" t="s">
        <v>27</v>
      </c>
      <c r="R3" s="16" t="s">
        <v>28</v>
      </c>
      <c r="S3" s="16" t="s">
        <v>29</v>
      </c>
      <c r="T3" s="16" t="s">
        <v>30</v>
      </c>
      <c r="U3" s="16" t="s">
        <v>31</v>
      </c>
      <c r="V3" s="17" t="s">
        <v>32</v>
      </c>
      <c r="W3" s="17" t="s">
        <v>33</v>
      </c>
      <c r="X3" s="17" t="s">
        <v>34</v>
      </c>
      <c r="Y3" s="17" t="s">
        <v>35</v>
      </c>
      <c r="Z3" s="17" t="s">
        <v>36</v>
      </c>
      <c r="AA3" s="17" t="s">
        <v>37</v>
      </c>
      <c r="AB3" s="17" t="s">
        <v>38</v>
      </c>
      <c r="AC3" s="17" t="s">
        <v>39</v>
      </c>
      <c r="AD3" s="17" t="s">
        <v>40</v>
      </c>
      <c r="AE3" s="18" t="s">
        <v>41</v>
      </c>
      <c r="AF3" s="18" t="s">
        <v>42</v>
      </c>
      <c r="AG3" s="18" t="s">
        <v>43</v>
      </c>
      <c r="AH3" s="18" t="s">
        <v>44</v>
      </c>
      <c r="AI3" s="18" t="s">
        <v>45</v>
      </c>
      <c r="AJ3" s="18" t="s">
        <v>46</v>
      </c>
      <c r="AK3" s="18" t="s">
        <v>47</v>
      </c>
      <c r="AL3" s="18" t="s">
        <v>48</v>
      </c>
      <c r="AM3" s="18" t="s">
        <v>49</v>
      </c>
      <c r="AN3" s="18" t="s">
        <v>50</v>
      </c>
      <c r="AO3" s="18" t="s">
        <v>51</v>
      </c>
      <c r="AP3" s="18" t="s">
        <v>52</v>
      </c>
      <c r="AQ3" s="19" t="s">
        <v>53</v>
      </c>
      <c r="AR3" s="19" t="s">
        <v>54</v>
      </c>
      <c r="AS3" s="19" t="s">
        <v>55</v>
      </c>
      <c r="AT3" s="19" t="s">
        <v>56</v>
      </c>
      <c r="AU3" s="19" t="s">
        <v>57</v>
      </c>
      <c r="AV3" s="19" t="s">
        <v>58</v>
      </c>
      <c r="AW3" s="19" t="s">
        <v>59</v>
      </c>
      <c r="AX3" s="20" t="s">
        <v>60</v>
      </c>
      <c r="AY3" s="20" t="s">
        <v>61</v>
      </c>
      <c r="AZ3" s="20" t="s">
        <v>62</v>
      </c>
      <c r="BA3" s="20" t="s">
        <v>63</v>
      </c>
      <c r="BB3" s="20" t="s">
        <v>64</v>
      </c>
      <c r="BC3" s="20" t="s">
        <v>65</v>
      </c>
      <c r="BD3" s="20" t="s">
        <v>66</v>
      </c>
      <c r="BE3" s="20" t="s">
        <v>67</v>
      </c>
      <c r="BF3" s="20" t="s">
        <v>68</v>
      </c>
      <c r="BG3" s="20" t="s">
        <v>69</v>
      </c>
      <c r="BH3" s="20" t="s">
        <v>70</v>
      </c>
      <c r="BI3" s="21" t="s">
        <v>71</v>
      </c>
      <c r="BJ3" s="21" t="s">
        <v>72</v>
      </c>
      <c r="BK3" s="21" t="s">
        <v>73</v>
      </c>
      <c r="BL3" s="21" t="s">
        <v>74</v>
      </c>
      <c r="BM3" s="21" t="s">
        <v>75</v>
      </c>
      <c r="BN3" s="21" t="s">
        <v>76</v>
      </c>
      <c r="BO3" s="21" t="s">
        <v>77</v>
      </c>
      <c r="BP3" s="22" t="s">
        <v>78</v>
      </c>
      <c r="BQ3" s="22" t="s">
        <v>79</v>
      </c>
      <c r="BR3" s="22" t="s">
        <v>80</v>
      </c>
      <c r="BS3" s="22" t="s">
        <v>81</v>
      </c>
      <c r="BT3" s="22" t="s">
        <v>82</v>
      </c>
      <c r="BU3" s="22" t="s">
        <v>83</v>
      </c>
      <c r="BV3" s="22" t="s">
        <v>84</v>
      </c>
      <c r="BW3" s="22" t="s">
        <v>85</v>
      </c>
      <c r="BX3" s="22" t="s">
        <v>86</v>
      </c>
    </row>
    <row r="4" spans="1:77" s="33" customFormat="1" ht="21.75" customHeight="1" x14ac:dyDescent="0.2">
      <c r="A4" s="3"/>
      <c r="B4" s="24"/>
      <c r="C4" s="24"/>
      <c r="D4" s="25" t="s">
        <v>87</v>
      </c>
      <c r="E4" s="25" t="s">
        <v>88</v>
      </c>
      <c r="F4" s="25" t="s">
        <v>89</v>
      </c>
      <c r="G4" s="25" t="s">
        <v>90</v>
      </c>
      <c r="H4" s="25" t="s">
        <v>91</v>
      </c>
      <c r="I4" s="25" t="s">
        <v>92</v>
      </c>
      <c r="J4" s="26" t="s">
        <v>93</v>
      </c>
      <c r="K4" s="26" t="s">
        <v>94</v>
      </c>
      <c r="L4" s="26" t="s">
        <v>95</v>
      </c>
      <c r="M4" s="26" t="s">
        <v>96</v>
      </c>
      <c r="N4" s="26" t="s">
        <v>97</v>
      </c>
      <c r="O4" s="26" t="s">
        <v>98</v>
      </c>
      <c r="P4" s="26" t="s">
        <v>99</v>
      </c>
      <c r="Q4" s="26" t="s">
        <v>100</v>
      </c>
      <c r="R4" s="26" t="s">
        <v>101</v>
      </c>
      <c r="S4" s="26" t="s">
        <v>102</v>
      </c>
      <c r="T4" s="26" t="s">
        <v>103</v>
      </c>
      <c r="U4" s="26" t="s">
        <v>104</v>
      </c>
      <c r="V4" s="27" t="s">
        <v>105</v>
      </c>
      <c r="W4" s="27" t="s">
        <v>106</v>
      </c>
      <c r="X4" s="27" t="s">
        <v>107</v>
      </c>
      <c r="Y4" s="27" t="s">
        <v>108</v>
      </c>
      <c r="Z4" s="27" t="s">
        <v>109</v>
      </c>
      <c r="AA4" s="27">
        <v>10831</v>
      </c>
      <c r="AB4" s="27" t="s">
        <v>110</v>
      </c>
      <c r="AC4" s="27" t="s">
        <v>111</v>
      </c>
      <c r="AD4" s="27" t="s">
        <v>112</v>
      </c>
      <c r="AE4" s="28" t="s">
        <v>113</v>
      </c>
      <c r="AF4" s="28" t="s">
        <v>114</v>
      </c>
      <c r="AG4" s="28" t="s">
        <v>115</v>
      </c>
      <c r="AH4" s="28" t="s">
        <v>116</v>
      </c>
      <c r="AI4" s="28" t="s">
        <v>117</v>
      </c>
      <c r="AJ4" s="28" t="s">
        <v>118</v>
      </c>
      <c r="AK4" s="28" t="s">
        <v>119</v>
      </c>
      <c r="AL4" s="28" t="s">
        <v>120</v>
      </c>
      <c r="AM4" s="28" t="s">
        <v>121</v>
      </c>
      <c r="AN4" s="28" t="s">
        <v>122</v>
      </c>
      <c r="AO4" s="28" t="s">
        <v>123</v>
      </c>
      <c r="AP4" s="28" t="s">
        <v>124</v>
      </c>
      <c r="AQ4" s="29" t="s">
        <v>125</v>
      </c>
      <c r="AR4" s="29" t="s">
        <v>126</v>
      </c>
      <c r="AS4" s="29" t="s">
        <v>127</v>
      </c>
      <c r="AT4" s="29" t="s">
        <v>128</v>
      </c>
      <c r="AU4" s="29" t="s">
        <v>129</v>
      </c>
      <c r="AV4" s="29" t="s">
        <v>130</v>
      </c>
      <c r="AW4" s="29" t="s">
        <v>131</v>
      </c>
      <c r="AX4" s="30" t="s">
        <v>132</v>
      </c>
      <c r="AY4" s="30" t="s">
        <v>133</v>
      </c>
      <c r="AZ4" s="30" t="s">
        <v>134</v>
      </c>
      <c r="BA4" s="30" t="s">
        <v>135</v>
      </c>
      <c r="BB4" s="30" t="s">
        <v>136</v>
      </c>
      <c r="BC4" s="30" t="s">
        <v>137</v>
      </c>
      <c r="BD4" s="30" t="s">
        <v>138</v>
      </c>
      <c r="BE4" s="30" t="s">
        <v>139</v>
      </c>
      <c r="BF4" s="30" t="s">
        <v>140</v>
      </c>
      <c r="BG4" s="30" t="s">
        <v>141</v>
      </c>
      <c r="BH4" s="30" t="s">
        <v>142</v>
      </c>
      <c r="BI4" s="31" t="s">
        <v>143</v>
      </c>
      <c r="BJ4" s="31" t="s">
        <v>144</v>
      </c>
      <c r="BK4" s="31" t="s">
        <v>145</v>
      </c>
      <c r="BL4" s="31" t="s">
        <v>146</v>
      </c>
      <c r="BM4" s="31" t="s">
        <v>147</v>
      </c>
      <c r="BN4" s="31" t="s">
        <v>148</v>
      </c>
      <c r="BO4" s="31" t="s">
        <v>149</v>
      </c>
      <c r="BP4" s="32" t="s">
        <v>150</v>
      </c>
      <c r="BQ4" s="32" t="s">
        <v>151</v>
      </c>
      <c r="BR4" s="32" t="s">
        <v>152</v>
      </c>
      <c r="BS4" s="32" t="s">
        <v>153</v>
      </c>
      <c r="BT4" s="32" t="s">
        <v>154</v>
      </c>
      <c r="BU4" s="32" t="s">
        <v>155</v>
      </c>
      <c r="BV4" s="32" t="s">
        <v>156</v>
      </c>
      <c r="BW4" s="32" t="s">
        <v>157</v>
      </c>
      <c r="BX4" s="32" t="s">
        <v>158</v>
      </c>
    </row>
    <row r="5" spans="1:77" x14ac:dyDescent="0.2">
      <c r="A5" s="34" t="s">
        <v>159</v>
      </c>
      <c r="B5" s="35" t="s">
        <v>160</v>
      </c>
      <c r="C5" s="34" t="s">
        <v>161</v>
      </c>
      <c r="D5" s="36">
        <v>297815708.56</v>
      </c>
      <c r="E5" s="36">
        <v>55161556.850000001</v>
      </c>
      <c r="F5" s="36">
        <v>77912108</v>
      </c>
      <c r="G5" s="36">
        <v>34888154</v>
      </c>
      <c r="H5" s="36">
        <v>43486788.719999999</v>
      </c>
      <c r="I5" s="36">
        <v>12678317.09</v>
      </c>
      <c r="J5" s="36">
        <v>185486345.90000001</v>
      </c>
      <c r="K5" s="36">
        <v>57087003.659999996</v>
      </c>
      <c r="L5" s="36">
        <v>13262452.550000001</v>
      </c>
      <c r="M5" s="36">
        <v>97361439.299999997</v>
      </c>
      <c r="N5" s="36">
        <v>11909429.1</v>
      </c>
      <c r="O5" s="36">
        <v>47324043.25</v>
      </c>
      <c r="P5" s="36">
        <v>87662857</v>
      </c>
      <c r="Q5" s="36">
        <v>86426114.650000006</v>
      </c>
      <c r="R5" s="36">
        <v>5397287</v>
      </c>
      <c r="S5" s="36">
        <v>38927614.270000003</v>
      </c>
      <c r="T5" s="36">
        <v>27756379.260000002</v>
      </c>
      <c r="U5" s="36">
        <v>17152432.48</v>
      </c>
      <c r="V5" s="36">
        <v>197428463.15000001</v>
      </c>
      <c r="W5" s="36">
        <v>38789469.07</v>
      </c>
      <c r="X5" s="36">
        <v>36376761.399999999</v>
      </c>
      <c r="Y5" s="36">
        <v>77070161.659999996</v>
      </c>
      <c r="Z5" s="36">
        <v>20240595.5</v>
      </c>
      <c r="AA5" s="36">
        <v>37182686.109999999</v>
      </c>
      <c r="AB5" s="36">
        <v>37070831.579999998</v>
      </c>
      <c r="AC5" s="36">
        <v>17285990.600000001</v>
      </c>
      <c r="AD5" s="36">
        <v>16662329</v>
      </c>
      <c r="AE5" s="36">
        <v>112893705</v>
      </c>
      <c r="AF5" s="36">
        <v>24226181</v>
      </c>
      <c r="AG5" s="36">
        <v>18749466</v>
      </c>
      <c r="AH5" s="36">
        <v>14220688</v>
      </c>
      <c r="AI5" s="36">
        <v>15409520</v>
      </c>
      <c r="AJ5" s="36">
        <v>14014161</v>
      </c>
      <c r="AK5" s="36">
        <v>20152038</v>
      </c>
      <c r="AL5" s="36">
        <v>19369488</v>
      </c>
      <c r="AM5" s="36">
        <v>29788518.100000001</v>
      </c>
      <c r="AN5" s="36">
        <v>26142191</v>
      </c>
      <c r="AO5" s="36">
        <v>26214922.170000002</v>
      </c>
      <c r="AP5" s="36">
        <v>20272195</v>
      </c>
      <c r="AQ5" s="36">
        <v>63056563.75</v>
      </c>
      <c r="AR5" s="36">
        <v>15659197</v>
      </c>
      <c r="AS5" s="36">
        <v>17797784</v>
      </c>
      <c r="AT5" s="36">
        <v>19938843</v>
      </c>
      <c r="AU5" s="36">
        <v>15523925</v>
      </c>
      <c r="AV5" s="36">
        <v>1357172</v>
      </c>
      <c r="AW5" s="36">
        <v>5452407</v>
      </c>
      <c r="AX5" s="36">
        <v>105210234</v>
      </c>
      <c r="AY5" s="36">
        <v>31788400.640000001</v>
      </c>
      <c r="AZ5" s="36">
        <v>24277918</v>
      </c>
      <c r="BA5" s="36">
        <v>51686232.5</v>
      </c>
      <c r="BB5" s="36">
        <v>43955612.700000003</v>
      </c>
      <c r="BC5" s="36">
        <v>26491957</v>
      </c>
      <c r="BD5" s="36">
        <v>49233644</v>
      </c>
      <c r="BE5" s="36">
        <v>31531673.75</v>
      </c>
      <c r="BF5" s="36">
        <v>24516295.800000001</v>
      </c>
      <c r="BG5" s="36">
        <v>9296714.6999999993</v>
      </c>
      <c r="BH5" s="36">
        <v>7850596</v>
      </c>
      <c r="BI5" s="36">
        <v>91094732.296000004</v>
      </c>
      <c r="BJ5" s="36">
        <v>83739100.939999998</v>
      </c>
      <c r="BK5" s="36">
        <v>22960575</v>
      </c>
      <c r="BL5" s="36">
        <v>18616546</v>
      </c>
      <c r="BM5" s="36">
        <v>18745609</v>
      </c>
      <c r="BN5" s="36">
        <v>23908199.109999999</v>
      </c>
      <c r="BO5" s="36">
        <v>11419913</v>
      </c>
      <c r="BP5" s="36">
        <v>66453156.869999997</v>
      </c>
      <c r="BQ5" s="36">
        <v>23463630</v>
      </c>
      <c r="BR5" s="36">
        <v>27162456</v>
      </c>
      <c r="BS5" s="36">
        <v>24439701.899999999</v>
      </c>
      <c r="BT5" s="36">
        <v>48940213.649999999</v>
      </c>
      <c r="BU5" s="36">
        <v>54719049</v>
      </c>
      <c r="BV5" s="36">
        <v>27842421</v>
      </c>
      <c r="BW5" s="36">
        <v>15922532.75</v>
      </c>
      <c r="BX5" s="36">
        <v>13635377.49</v>
      </c>
      <c r="BY5" s="37">
        <v>14147936.25</v>
      </c>
    </row>
    <row r="6" spans="1:77" x14ac:dyDescent="0.2">
      <c r="A6" s="34" t="s">
        <v>159</v>
      </c>
      <c r="B6" s="35" t="s">
        <v>162</v>
      </c>
      <c r="C6" s="34" t="s">
        <v>163</v>
      </c>
      <c r="D6" s="36">
        <v>67544735.650000006</v>
      </c>
      <c r="E6" s="36">
        <v>1234476.5</v>
      </c>
      <c r="F6" s="36">
        <v>4533494</v>
      </c>
      <c r="G6" s="36">
        <v>131109</v>
      </c>
      <c r="H6" s="36">
        <v>49142</v>
      </c>
      <c r="I6" s="36">
        <v>19278.97</v>
      </c>
      <c r="J6" s="36">
        <v>118220159.06999999</v>
      </c>
      <c r="K6" s="36">
        <v>1764842.5</v>
      </c>
      <c r="L6" s="36">
        <v>176927.79</v>
      </c>
      <c r="M6" s="36">
        <v>11831803.859999999</v>
      </c>
      <c r="N6" s="36">
        <v>4293698</v>
      </c>
      <c r="O6" s="36">
        <v>1062823.5</v>
      </c>
      <c r="P6" s="36">
        <v>2157416.54</v>
      </c>
      <c r="Q6" s="36">
        <v>319290</v>
      </c>
      <c r="R6" s="36">
        <v>0</v>
      </c>
      <c r="S6" s="36">
        <v>69827.25</v>
      </c>
      <c r="T6" s="36">
        <v>331057</v>
      </c>
      <c r="U6" s="36">
        <v>2367910.4300000002</v>
      </c>
      <c r="V6" s="36">
        <v>68482577.810000002</v>
      </c>
      <c r="W6" s="36">
        <v>2042911.99</v>
      </c>
      <c r="X6" s="36">
        <v>2217428.73</v>
      </c>
      <c r="Y6" s="36">
        <v>3749778.03</v>
      </c>
      <c r="Z6" s="36">
        <v>1789964</v>
      </c>
      <c r="AA6" s="36">
        <v>583882.25</v>
      </c>
      <c r="AB6" s="36">
        <v>307158</v>
      </c>
      <c r="AC6" s="36">
        <v>138842.5</v>
      </c>
      <c r="AD6" s="36">
        <v>73085</v>
      </c>
      <c r="AE6" s="36">
        <v>94538321</v>
      </c>
      <c r="AF6" s="36">
        <v>112149</v>
      </c>
      <c r="AG6" s="36">
        <v>487102</v>
      </c>
      <c r="AH6" s="36">
        <v>104596</v>
      </c>
      <c r="AI6" s="36">
        <v>437577</v>
      </c>
      <c r="AJ6" s="36">
        <v>328603</v>
      </c>
      <c r="AK6" s="36">
        <v>678263</v>
      </c>
      <c r="AL6" s="36">
        <v>973604</v>
      </c>
      <c r="AM6" s="36">
        <v>184236</v>
      </c>
      <c r="AN6" s="36">
        <v>69297</v>
      </c>
      <c r="AO6" s="36">
        <v>624008</v>
      </c>
      <c r="AP6" s="36">
        <v>509333</v>
      </c>
      <c r="AQ6" s="36">
        <v>28288264.899999999</v>
      </c>
      <c r="AR6" s="36">
        <v>608451</v>
      </c>
      <c r="AS6" s="36">
        <v>787490</v>
      </c>
      <c r="AT6" s="36">
        <v>644929</v>
      </c>
      <c r="AU6" s="36">
        <v>434680</v>
      </c>
      <c r="AV6" s="36">
        <v>241093</v>
      </c>
      <c r="AW6" s="36">
        <v>353462</v>
      </c>
      <c r="AX6" s="36">
        <v>71300563</v>
      </c>
      <c r="AY6" s="36">
        <v>20486</v>
      </c>
      <c r="AZ6" s="36">
        <v>427689</v>
      </c>
      <c r="BA6" s="36">
        <v>117584</v>
      </c>
      <c r="BB6" s="36">
        <v>107214</v>
      </c>
      <c r="BC6" s="36">
        <v>814325</v>
      </c>
      <c r="BD6" s="36">
        <v>883367</v>
      </c>
      <c r="BE6" s="36">
        <v>2791091.25</v>
      </c>
      <c r="BF6" s="36">
        <v>162163</v>
      </c>
      <c r="BG6" s="36">
        <v>29871</v>
      </c>
      <c r="BH6" s="36">
        <v>81488</v>
      </c>
      <c r="BI6" s="36">
        <v>46286166.060000002</v>
      </c>
      <c r="BJ6" s="36">
        <v>5033913</v>
      </c>
      <c r="BK6" s="36">
        <v>255715</v>
      </c>
      <c r="BL6" s="36">
        <v>80799</v>
      </c>
      <c r="BM6" s="36">
        <v>115833</v>
      </c>
      <c r="BN6" s="36">
        <v>104145</v>
      </c>
      <c r="BO6" s="36">
        <v>79379</v>
      </c>
      <c r="BP6" s="36">
        <v>66339195</v>
      </c>
      <c r="BQ6" s="36">
        <v>940097</v>
      </c>
      <c r="BR6" s="36">
        <v>153974</v>
      </c>
      <c r="BS6" s="36">
        <v>6743438.9800000004</v>
      </c>
      <c r="BT6" s="36">
        <v>879118.95</v>
      </c>
      <c r="BU6" s="36">
        <v>8394062</v>
      </c>
      <c r="BV6" s="36">
        <v>1486544</v>
      </c>
      <c r="BW6" s="36">
        <v>140504.25</v>
      </c>
      <c r="BX6" s="36">
        <v>30873</v>
      </c>
      <c r="BY6" s="37">
        <v>5303372</v>
      </c>
    </row>
    <row r="7" spans="1:77" x14ac:dyDescent="0.2">
      <c r="A7" s="34" t="s">
        <v>159</v>
      </c>
      <c r="B7" s="35" t="s">
        <v>164</v>
      </c>
      <c r="C7" s="34" t="s">
        <v>165</v>
      </c>
      <c r="D7" s="36">
        <v>0</v>
      </c>
      <c r="E7" s="36">
        <v>1210534.06</v>
      </c>
      <c r="F7" s="36">
        <v>5932</v>
      </c>
      <c r="G7" s="36">
        <v>0</v>
      </c>
      <c r="H7" s="36">
        <v>0</v>
      </c>
      <c r="I7" s="36">
        <v>0</v>
      </c>
      <c r="J7" s="36">
        <v>17744361.07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159133</v>
      </c>
      <c r="V7" s="36">
        <v>1836931</v>
      </c>
      <c r="W7" s="36">
        <v>111606</v>
      </c>
      <c r="X7" s="36">
        <v>156186.70000000001</v>
      </c>
      <c r="Y7" s="36">
        <v>648367.82999999996</v>
      </c>
      <c r="Z7" s="36">
        <v>2445</v>
      </c>
      <c r="AA7" s="36">
        <v>0</v>
      </c>
      <c r="AB7" s="36">
        <v>0</v>
      </c>
      <c r="AC7" s="36">
        <v>71905.5</v>
      </c>
      <c r="AD7" s="36">
        <v>0</v>
      </c>
      <c r="AE7" s="36">
        <v>0</v>
      </c>
      <c r="AF7" s="36">
        <v>68889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113</v>
      </c>
      <c r="AQ7" s="36">
        <v>141772.75</v>
      </c>
      <c r="AR7" s="36">
        <v>0</v>
      </c>
      <c r="AS7" s="36">
        <v>119338</v>
      </c>
      <c r="AT7" s="36">
        <v>0</v>
      </c>
      <c r="AU7" s="36">
        <v>1826</v>
      </c>
      <c r="AV7" s="36">
        <v>0</v>
      </c>
      <c r="AW7" s="36">
        <v>0</v>
      </c>
      <c r="AX7" s="36">
        <v>109082.75</v>
      </c>
      <c r="AY7" s="36">
        <v>0</v>
      </c>
      <c r="AZ7" s="36">
        <v>225242</v>
      </c>
      <c r="BA7" s="36">
        <v>0</v>
      </c>
      <c r="BB7" s="36">
        <v>0</v>
      </c>
      <c r="BC7" s="36">
        <v>389483</v>
      </c>
      <c r="BD7" s="36">
        <v>2204</v>
      </c>
      <c r="BE7" s="36">
        <v>0</v>
      </c>
      <c r="BF7" s="36">
        <v>0</v>
      </c>
      <c r="BG7" s="36">
        <v>29643</v>
      </c>
      <c r="BH7" s="36">
        <v>0</v>
      </c>
      <c r="BI7" s="36">
        <v>1186399.132</v>
      </c>
      <c r="BJ7" s="36">
        <v>320977.25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9299</v>
      </c>
      <c r="BR7" s="36">
        <v>0</v>
      </c>
      <c r="BS7" s="36">
        <v>0</v>
      </c>
      <c r="BT7" s="36">
        <v>19074.25</v>
      </c>
      <c r="BU7" s="36">
        <v>0</v>
      </c>
      <c r="BV7" s="36">
        <v>47085</v>
      </c>
      <c r="BW7" s="36">
        <v>0</v>
      </c>
      <c r="BX7" s="36">
        <v>250</v>
      </c>
      <c r="BY7" s="37">
        <v>14262204.210000001</v>
      </c>
    </row>
    <row r="8" spans="1:77" x14ac:dyDescent="0.2">
      <c r="A8" s="34" t="s">
        <v>159</v>
      </c>
      <c r="B8" s="35" t="s">
        <v>166</v>
      </c>
      <c r="C8" s="34" t="s">
        <v>167</v>
      </c>
      <c r="D8" s="36">
        <v>1666180</v>
      </c>
      <c r="E8" s="36">
        <v>8461</v>
      </c>
      <c r="F8" s="36">
        <v>3787944</v>
      </c>
      <c r="G8" s="36">
        <v>0</v>
      </c>
      <c r="H8" s="36">
        <v>1821</v>
      </c>
      <c r="I8" s="36">
        <v>183</v>
      </c>
      <c r="J8" s="36">
        <v>5457707.8700000001</v>
      </c>
      <c r="K8" s="36">
        <v>43229.5</v>
      </c>
      <c r="L8" s="36">
        <v>0</v>
      </c>
      <c r="M8" s="36">
        <v>10070555.199999999</v>
      </c>
      <c r="N8" s="36">
        <v>0</v>
      </c>
      <c r="O8" s="36">
        <v>30809</v>
      </c>
      <c r="P8" s="36">
        <v>0</v>
      </c>
      <c r="Q8" s="36">
        <v>587281.25</v>
      </c>
      <c r="R8" s="36">
        <v>185343.5</v>
      </c>
      <c r="S8" s="36">
        <v>40631.42</v>
      </c>
      <c r="T8" s="36">
        <v>0</v>
      </c>
      <c r="U8" s="36">
        <v>47882.25</v>
      </c>
      <c r="V8" s="36">
        <v>0</v>
      </c>
      <c r="W8" s="36">
        <v>3500</v>
      </c>
      <c r="X8" s="36">
        <v>0</v>
      </c>
      <c r="Y8" s="36">
        <v>0</v>
      </c>
      <c r="Z8" s="36">
        <v>60133.5</v>
      </c>
      <c r="AA8" s="36">
        <v>0</v>
      </c>
      <c r="AB8" s="36">
        <v>0</v>
      </c>
      <c r="AC8" s="36">
        <v>1642321.47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181415.83</v>
      </c>
      <c r="BJ8" s="36">
        <v>0</v>
      </c>
      <c r="BK8" s="36">
        <v>0</v>
      </c>
      <c r="BL8" s="36">
        <v>474</v>
      </c>
      <c r="BM8" s="36">
        <v>2382</v>
      </c>
      <c r="BN8" s="36">
        <v>0</v>
      </c>
      <c r="BO8" s="36">
        <v>295</v>
      </c>
      <c r="BP8" s="36">
        <v>39269</v>
      </c>
      <c r="BQ8" s="36">
        <v>40528</v>
      </c>
      <c r="BR8" s="36">
        <v>2259</v>
      </c>
      <c r="BS8" s="36">
        <v>0</v>
      </c>
      <c r="BT8" s="36">
        <v>35579.5</v>
      </c>
      <c r="BU8" s="36">
        <v>142449</v>
      </c>
      <c r="BV8" s="36">
        <v>21284</v>
      </c>
      <c r="BW8" s="36">
        <v>0</v>
      </c>
      <c r="BX8" s="36">
        <v>10088</v>
      </c>
      <c r="BY8" s="37">
        <v>472477009.28000003</v>
      </c>
    </row>
    <row r="9" spans="1:77" x14ac:dyDescent="0.2">
      <c r="A9" s="34" t="s">
        <v>159</v>
      </c>
      <c r="B9" s="35" t="s">
        <v>168</v>
      </c>
      <c r="C9" s="34" t="s">
        <v>169</v>
      </c>
      <c r="D9" s="36">
        <v>281500</v>
      </c>
      <c r="E9" s="36">
        <v>0</v>
      </c>
      <c r="F9" s="36">
        <v>12500</v>
      </c>
      <c r="G9" s="36">
        <v>62500</v>
      </c>
      <c r="H9" s="36">
        <v>0</v>
      </c>
      <c r="I9" s="36">
        <v>68400</v>
      </c>
      <c r="J9" s="36">
        <v>3209733.1</v>
      </c>
      <c r="K9" s="36">
        <v>2819263.5</v>
      </c>
      <c r="L9" s="36">
        <v>1029080.75</v>
      </c>
      <c r="M9" s="36">
        <v>0</v>
      </c>
      <c r="N9" s="36">
        <v>1621622.13</v>
      </c>
      <c r="O9" s="36">
        <v>77500</v>
      </c>
      <c r="P9" s="36">
        <v>5580140.5</v>
      </c>
      <c r="Q9" s="36">
        <v>1927180</v>
      </c>
      <c r="R9" s="36">
        <v>0</v>
      </c>
      <c r="S9" s="36">
        <v>232371.65</v>
      </c>
      <c r="T9" s="36">
        <v>2192175.5</v>
      </c>
      <c r="U9" s="36">
        <v>849238.8</v>
      </c>
      <c r="V9" s="36">
        <v>860275</v>
      </c>
      <c r="W9" s="36">
        <v>3726286</v>
      </c>
      <c r="X9" s="36">
        <v>2869811.63</v>
      </c>
      <c r="Y9" s="36">
        <v>4168210.03</v>
      </c>
      <c r="Z9" s="36">
        <v>1185354.5</v>
      </c>
      <c r="AA9" s="36">
        <v>2826656.75</v>
      </c>
      <c r="AB9" s="36">
        <v>2686366.52</v>
      </c>
      <c r="AC9" s="36">
        <v>462841</v>
      </c>
      <c r="AD9" s="36">
        <v>5000</v>
      </c>
      <c r="AE9" s="36">
        <v>19921970.629999999</v>
      </c>
      <c r="AF9" s="36">
        <v>702565</v>
      </c>
      <c r="AG9" s="36">
        <v>241864</v>
      </c>
      <c r="AH9" s="36">
        <v>600</v>
      </c>
      <c r="AI9" s="36">
        <v>2275053</v>
      </c>
      <c r="AJ9" s="36">
        <v>76703</v>
      </c>
      <c r="AK9" s="36">
        <v>625966</v>
      </c>
      <c r="AL9" s="36">
        <v>949554</v>
      </c>
      <c r="AM9" s="36">
        <v>331738.75</v>
      </c>
      <c r="AN9" s="36">
        <v>433628</v>
      </c>
      <c r="AO9" s="36">
        <v>1468525.75</v>
      </c>
      <c r="AP9" s="36">
        <v>1642107</v>
      </c>
      <c r="AQ9" s="36">
        <v>97500</v>
      </c>
      <c r="AR9" s="36">
        <v>5000</v>
      </c>
      <c r="AS9" s="36">
        <v>190412</v>
      </c>
      <c r="AT9" s="36">
        <v>0</v>
      </c>
      <c r="AU9" s="36">
        <v>95300</v>
      </c>
      <c r="AV9" s="36">
        <v>0</v>
      </c>
      <c r="AW9" s="36">
        <v>99561</v>
      </c>
      <c r="AX9" s="36">
        <v>846635</v>
      </c>
      <c r="AY9" s="36">
        <v>2770004.5</v>
      </c>
      <c r="AZ9" s="36">
        <v>1057353</v>
      </c>
      <c r="BA9" s="36">
        <v>109515</v>
      </c>
      <c r="BB9" s="36">
        <v>543664</v>
      </c>
      <c r="BC9" s="36">
        <v>1184859</v>
      </c>
      <c r="BD9" s="36">
        <v>3036580</v>
      </c>
      <c r="BE9" s="36">
        <v>512442.5</v>
      </c>
      <c r="BF9" s="36">
        <v>0</v>
      </c>
      <c r="BG9" s="36">
        <v>288605</v>
      </c>
      <c r="BH9" s="36">
        <v>13518</v>
      </c>
      <c r="BI9" s="36">
        <v>602135.5</v>
      </c>
      <c r="BJ9" s="36">
        <v>0</v>
      </c>
      <c r="BK9" s="36">
        <v>711313</v>
      </c>
      <c r="BL9" s="36">
        <v>551202</v>
      </c>
      <c r="BM9" s="36">
        <v>1150505.72</v>
      </c>
      <c r="BN9" s="36">
        <v>1272871</v>
      </c>
      <c r="BO9" s="36">
        <v>492988</v>
      </c>
      <c r="BP9" s="36">
        <v>351790</v>
      </c>
      <c r="BQ9" s="36">
        <v>4239006</v>
      </c>
      <c r="BR9" s="36">
        <v>1431112</v>
      </c>
      <c r="BS9" s="36">
        <v>1895798.36</v>
      </c>
      <c r="BT9" s="36">
        <v>1825649.7</v>
      </c>
      <c r="BU9" s="36">
        <v>3291168.01</v>
      </c>
      <c r="BV9" s="36">
        <v>181059</v>
      </c>
      <c r="BW9" s="36">
        <v>0</v>
      </c>
      <c r="BX9" s="36">
        <v>0</v>
      </c>
      <c r="BY9" s="37">
        <v>634026496.1500001</v>
      </c>
    </row>
    <row r="10" spans="1:77" x14ac:dyDescent="0.2">
      <c r="A10" s="34" t="s">
        <v>159</v>
      </c>
      <c r="B10" s="35" t="s">
        <v>170</v>
      </c>
      <c r="C10" s="34" t="s">
        <v>171</v>
      </c>
      <c r="D10" s="36">
        <v>13947642.51</v>
      </c>
      <c r="E10" s="36">
        <v>7502222.9199999999</v>
      </c>
      <c r="F10" s="36">
        <v>10312268.380000001</v>
      </c>
      <c r="G10" s="36">
        <v>1195928.7</v>
      </c>
      <c r="H10" s="36">
        <v>902041.51</v>
      </c>
      <c r="I10" s="36">
        <v>236197.65</v>
      </c>
      <c r="J10" s="36">
        <v>46329506.009999998</v>
      </c>
      <c r="K10" s="36">
        <v>3661057.34</v>
      </c>
      <c r="L10" s="36">
        <v>610809.44999999995</v>
      </c>
      <c r="M10" s="36">
        <v>13811974.130000001</v>
      </c>
      <c r="N10" s="36">
        <v>1367355</v>
      </c>
      <c r="O10" s="36">
        <v>2987891.5</v>
      </c>
      <c r="P10" s="36">
        <v>1401189.55</v>
      </c>
      <c r="Q10" s="36">
        <v>3385671.88</v>
      </c>
      <c r="R10" s="36">
        <v>188099.65</v>
      </c>
      <c r="S10" s="36">
        <v>1281579.4099999999</v>
      </c>
      <c r="T10" s="36">
        <v>672336.5</v>
      </c>
      <c r="U10" s="36">
        <v>601675.03</v>
      </c>
      <c r="V10" s="36">
        <v>6837788.7400000002</v>
      </c>
      <c r="W10" s="36">
        <v>2549562.25</v>
      </c>
      <c r="X10" s="36">
        <v>571096.75</v>
      </c>
      <c r="Y10" s="36">
        <v>1681773.05</v>
      </c>
      <c r="Z10" s="36">
        <v>2053547.5</v>
      </c>
      <c r="AA10" s="36">
        <v>650778.19999999995</v>
      </c>
      <c r="AB10" s="36">
        <v>2539743.75</v>
      </c>
      <c r="AC10" s="36">
        <v>404241.41</v>
      </c>
      <c r="AD10" s="36">
        <v>379894</v>
      </c>
      <c r="AE10" s="36">
        <v>13084611.310000001</v>
      </c>
      <c r="AF10" s="36">
        <v>365718.4</v>
      </c>
      <c r="AG10" s="36">
        <v>186876</v>
      </c>
      <c r="AH10" s="36">
        <v>215271</v>
      </c>
      <c r="AI10" s="36">
        <v>153817</v>
      </c>
      <c r="AJ10" s="36">
        <v>500153.5</v>
      </c>
      <c r="AK10" s="36">
        <v>432401.54</v>
      </c>
      <c r="AL10" s="36">
        <v>184030</v>
      </c>
      <c r="AM10" s="36">
        <v>894306</v>
      </c>
      <c r="AN10" s="36">
        <v>538631</v>
      </c>
      <c r="AO10" s="36">
        <v>860536.5</v>
      </c>
      <c r="AP10" s="36">
        <v>499124.36</v>
      </c>
      <c r="AQ10" s="36">
        <v>5292758</v>
      </c>
      <c r="AR10" s="36">
        <v>355129.52</v>
      </c>
      <c r="AS10" s="36">
        <v>527756.94999999995</v>
      </c>
      <c r="AT10" s="36">
        <v>545018</v>
      </c>
      <c r="AU10" s="36">
        <v>185595</v>
      </c>
      <c r="AV10" s="36">
        <v>227972.52</v>
      </c>
      <c r="AW10" s="36">
        <v>315669.3</v>
      </c>
      <c r="AX10" s="36">
        <v>13516173.84</v>
      </c>
      <c r="AY10" s="36">
        <v>958853.7</v>
      </c>
      <c r="AZ10" s="36">
        <v>1622638</v>
      </c>
      <c r="BA10" s="36">
        <v>371598.37</v>
      </c>
      <c r="BB10" s="36">
        <v>976048.7</v>
      </c>
      <c r="BC10" s="36">
        <v>2614200</v>
      </c>
      <c r="BD10" s="36">
        <v>2167149.5</v>
      </c>
      <c r="BE10" s="36">
        <v>492813.71</v>
      </c>
      <c r="BF10" s="36">
        <v>845303.05</v>
      </c>
      <c r="BG10" s="36">
        <v>26436</v>
      </c>
      <c r="BH10" s="36">
        <v>69118</v>
      </c>
      <c r="BI10" s="36">
        <v>3552845.52</v>
      </c>
      <c r="BJ10" s="36">
        <v>2935817.87</v>
      </c>
      <c r="BK10" s="36">
        <v>509531</v>
      </c>
      <c r="BL10" s="36">
        <v>390073</v>
      </c>
      <c r="BM10" s="36">
        <v>1476347.34</v>
      </c>
      <c r="BN10" s="36">
        <v>778634</v>
      </c>
      <c r="BO10" s="36">
        <v>281960.09999999998</v>
      </c>
      <c r="BP10" s="36">
        <v>24212104.129999999</v>
      </c>
      <c r="BQ10" s="36">
        <v>900000</v>
      </c>
      <c r="BR10" s="36">
        <v>348012</v>
      </c>
      <c r="BS10" s="36">
        <v>934248.14</v>
      </c>
      <c r="BT10" s="36">
        <v>1283448.81</v>
      </c>
      <c r="BU10" s="36">
        <v>6335726.1799999997</v>
      </c>
      <c r="BV10" s="36">
        <v>784070.08</v>
      </c>
      <c r="BW10" s="36">
        <v>440292.45</v>
      </c>
      <c r="BX10" s="36">
        <v>189787.15</v>
      </c>
      <c r="BY10" s="37">
        <v>9934130.1999999993</v>
      </c>
    </row>
    <row r="11" spans="1:77" x14ac:dyDescent="0.2">
      <c r="A11" s="34" t="s">
        <v>159</v>
      </c>
      <c r="B11" s="35" t="s">
        <v>172</v>
      </c>
      <c r="C11" s="34" t="s">
        <v>173</v>
      </c>
      <c r="D11" s="36">
        <v>0</v>
      </c>
      <c r="E11" s="36">
        <v>0</v>
      </c>
      <c r="F11" s="36">
        <v>440270.5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2308444.4500000002</v>
      </c>
      <c r="N11" s="36">
        <v>0</v>
      </c>
      <c r="O11" s="36">
        <v>0</v>
      </c>
      <c r="P11" s="36">
        <v>700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25293019.239999998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660</v>
      </c>
      <c r="BI11" s="36">
        <v>291785.25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989215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7">
        <v>72103297.559900001</v>
      </c>
    </row>
    <row r="12" spans="1:77" x14ac:dyDescent="0.2">
      <c r="A12" s="34" t="s">
        <v>159</v>
      </c>
      <c r="B12" s="35" t="s">
        <v>174</v>
      </c>
      <c r="C12" s="34" t="s">
        <v>175</v>
      </c>
      <c r="D12" s="36">
        <v>6194511.4900000002</v>
      </c>
      <c r="E12" s="36">
        <v>163051</v>
      </c>
      <c r="F12" s="36">
        <v>158655</v>
      </c>
      <c r="G12" s="36">
        <v>3020</v>
      </c>
      <c r="H12" s="36">
        <v>25006</v>
      </c>
      <c r="I12" s="36">
        <v>0</v>
      </c>
      <c r="J12" s="36">
        <v>595997.25</v>
      </c>
      <c r="K12" s="36">
        <v>124437</v>
      </c>
      <c r="L12" s="36">
        <v>20552</v>
      </c>
      <c r="M12" s="36">
        <v>1212629.25</v>
      </c>
      <c r="N12" s="36">
        <v>43358</v>
      </c>
      <c r="O12" s="36">
        <v>24712</v>
      </c>
      <c r="P12" s="36">
        <v>982627.57</v>
      </c>
      <c r="Q12" s="36">
        <v>596723.06000000006</v>
      </c>
      <c r="R12" s="36">
        <v>50572</v>
      </c>
      <c r="S12" s="36">
        <v>6574.5</v>
      </c>
      <c r="T12" s="36">
        <v>60867.5</v>
      </c>
      <c r="U12" s="36">
        <v>0</v>
      </c>
      <c r="V12" s="36">
        <v>2345799.4500000002</v>
      </c>
      <c r="W12" s="36">
        <v>1244070</v>
      </c>
      <c r="X12" s="36">
        <v>946740.08</v>
      </c>
      <c r="Y12" s="36">
        <v>789303.51</v>
      </c>
      <c r="Z12" s="36">
        <v>990458</v>
      </c>
      <c r="AA12" s="36">
        <v>8198</v>
      </c>
      <c r="AB12" s="36">
        <v>324151.59999999998</v>
      </c>
      <c r="AC12" s="36">
        <v>0</v>
      </c>
      <c r="AD12" s="36">
        <v>13684</v>
      </c>
      <c r="AE12" s="36">
        <v>334499</v>
      </c>
      <c r="AF12" s="36">
        <v>129176</v>
      </c>
      <c r="AG12" s="36">
        <v>59143</v>
      </c>
      <c r="AH12" s="36">
        <v>0</v>
      </c>
      <c r="AI12" s="36">
        <v>0</v>
      </c>
      <c r="AJ12" s="36">
        <v>154928</v>
      </c>
      <c r="AK12" s="36">
        <v>0</v>
      </c>
      <c r="AL12" s="36">
        <v>354089</v>
      </c>
      <c r="AM12" s="36">
        <v>0</v>
      </c>
      <c r="AN12" s="36">
        <v>0</v>
      </c>
      <c r="AO12" s="36">
        <v>21187</v>
      </c>
      <c r="AP12" s="36">
        <v>17074</v>
      </c>
      <c r="AQ12" s="36">
        <v>57217.25</v>
      </c>
      <c r="AR12" s="36">
        <v>0</v>
      </c>
      <c r="AS12" s="36">
        <v>642</v>
      </c>
      <c r="AT12" s="36">
        <v>0</v>
      </c>
      <c r="AU12" s="36">
        <v>16820</v>
      </c>
      <c r="AV12" s="36">
        <v>3986</v>
      </c>
      <c r="AW12" s="36">
        <v>299050</v>
      </c>
      <c r="AX12" s="36">
        <v>0</v>
      </c>
      <c r="AY12" s="36">
        <v>17080</v>
      </c>
      <c r="AZ12" s="36">
        <v>49214</v>
      </c>
      <c r="BA12" s="36">
        <v>0</v>
      </c>
      <c r="BB12" s="36">
        <v>0</v>
      </c>
      <c r="BC12" s="36">
        <v>47321</v>
      </c>
      <c r="BD12" s="36">
        <v>174043</v>
      </c>
      <c r="BE12" s="36">
        <v>20153</v>
      </c>
      <c r="BF12" s="36">
        <v>168352</v>
      </c>
      <c r="BG12" s="36">
        <v>34963.5</v>
      </c>
      <c r="BH12" s="36">
        <v>910</v>
      </c>
      <c r="BI12" s="36">
        <v>11883.25</v>
      </c>
      <c r="BJ12" s="36">
        <v>0</v>
      </c>
      <c r="BK12" s="36">
        <v>22708</v>
      </c>
      <c r="BL12" s="36">
        <v>15269</v>
      </c>
      <c r="BM12" s="36">
        <v>0</v>
      </c>
      <c r="BN12" s="36">
        <v>361747</v>
      </c>
      <c r="BO12" s="36">
        <v>0</v>
      </c>
      <c r="BP12" s="36">
        <v>41412</v>
      </c>
      <c r="BQ12" s="36">
        <v>0</v>
      </c>
      <c r="BR12" s="36">
        <v>6745</v>
      </c>
      <c r="BS12" s="36">
        <v>65001</v>
      </c>
      <c r="BT12" s="36">
        <v>0</v>
      </c>
      <c r="BU12" s="36">
        <v>0</v>
      </c>
      <c r="BV12" s="36">
        <v>0</v>
      </c>
      <c r="BW12" s="36">
        <v>10296</v>
      </c>
      <c r="BX12" s="36">
        <v>6210.75</v>
      </c>
      <c r="BY12" s="37">
        <v>3619636.6500000004</v>
      </c>
    </row>
    <row r="13" spans="1:77" x14ac:dyDescent="0.2">
      <c r="A13" s="34" t="s">
        <v>159</v>
      </c>
      <c r="B13" s="35" t="s">
        <v>176</v>
      </c>
      <c r="C13" s="34" t="s">
        <v>177</v>
      </c>
      <c r="D13" s="36">
        <v>0</v>
      </c>
      <c r="E13" s="36">
        <v>0</v>
      </c>
      <c r="F13" s="36">
        <v>0</v>
      </c>
      <c r="G13" s="36">
        <v>835</v>
      </c>
      <c r="H13" s="36">
        <v>0</v>
      </c>
      <c r="I13" s="36">
        <v>0</v>
      </c>
      <c r="J13" s="36">
        <v>21409.5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9437</v>
      </c>
      <c r="X13" s="36">
        <v>0</v>
      </c>
      <c r="Y13" s="36">
        <v>0</v>
      </c>
      <c r="Z13" s="36">
        <v>0</v>
      </c>
      <c r="AA13" s="36">
        <v>1500</v>
      </c>
      <c r="AB13" s="36">
        <v>0</v>
      </c>
      <c r="AC13" s="36">
        <v>4612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31629.75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3441</v>
      </c>
      <c r="BY13" s="37"/>
    </row>
    <row r="14" spans="1:77" x14ac:dyDescent="0.2">
      <c r="A14" s="34" t="s">
        <v>159</v>
      </c>
      <c r="B14" s="35" t="s">
        <v>178</v>
      </c>
      <c r="C14" s="34" t="s">
        <v>179</v>
      </c>
      <c r="D14" s="36">
        <v>6173274.0300000003</v>
      </c>
      <c r="E14" s="36">
        <v>750046.75</v>
      </c>
      <c r="F14" s="36">
        <v>1378238.49</v>
      </c>
      <c r="G14" s="36">
        <v>268415</v>
      </c>
      <c r="H14" s="36">
        <v>194284</v>
      </c>
      <c r="I14" s="36">
        <v>43049.77</v>
      </c>
      <c r="J14" s="36">
        <v>20959446.5</v>
      </c>
      <c r="K14" s="36">
        <v>1557717</v>
      </c>
      <c r="L14" s="36">
        <v>180592</v>
      </c>
      <c r="M14" s="36">
        <v>605697</v>
      </c>
      <c r="N14" s="36">
        <v>170293.6</v>
      </c>
      <c r="O14" s="36">
        <v>590569.5</v>
      </c>
      <c r="P14" s="36">
        <v>2231452</v>
      </c>
      <c r="Q14" s="36">
        <v>583010</v>
      </c>
      <c r="R14" s="36">
        <v>206108</v>
      </c>
      <c r="S14" s="36">
        <v>175926.5</v>
      </c>
      <c r="T14" s="36">
        <v>435741</v>
      </c>
      <c r="U14" s="36">
        <v>274535.75</v>
      </c>
      <c r="V14" s="36">
        <v>7010195.7800000003</v>
      </c>
      <c r="W14" s="36">
        <v>548576.25</v>
      </c>
      <c r="X14" s="36">
        <v>207591.78</v>
      </c>
      <c r="Y14" s="36">
        <v>1575708.85</v>
      </c>
      <c r="Z14" s="36">
        <v>1056250.5</v>
      </c>
      <c r="AA14" s="36">
        <v>469320.5</v>
      </c>
      <c r="AB14" s="36">
        <v>366081.5</v>
      </c>
      <c r="AC14" s="36">
        <v>168692</v>
      </c>
      <c r="AD14" s="36">
        <v>116129</v>
      </c>
      <c r="AE14" s="36">
        <v>16464251.1</v>
      </c>
      <c r="AF14" s="36">
        <v>863366.5</v>
      </c>
      <c r="AG14" s="36">
        <v>799444</v>
      </c>
      <c r="AH14" s="36">
        <v>179209</v>
      </c>
      <c r="AI14" s="36">
        <v>425286</v>
      </c>
      <c r="AJ14" s="36">
        <v>490464</v>
      </c>
      <c r="AK14" s="36">
        <v>421260.45</v>
      </c>
      <c r="AL14" s="36">
        <v>717965.94</v>
      </c>
      <c r="AM14" s="36">
        <v>419606</v>
      </c>
      <c r="AN14" s="36">
        <v>266958</v>
      </c>
      <c r="AO14" s="36">
        <v>492298</v>
      </c>
      <c r="AP14" s="36">
        <v>355456.25</v>
      </c>
      <c r="AQ14" s="36">
        <v>2625488.25</v>
      </c>
      <c r="AR14" s="36">
        <v>584574.18999999994</v>
      </c>
      <c r="AS14" s="36">
        <v>303846</v>
      </c>
      <c r="AT14" s="36">
        <v>358816.25</v>
      </c>
      <c r="AU14" s="36">
        <v>829160.97</v>
      </c>
      <c r="AV14" s="36">
        <v>18809</v>
      </c>
      <c r="AW14" s="36">
        <v>59682.29</v>
      </c>
      <c r="AX14" s="36">
        <v>8044971.25</v>
      </c>
      <c r="AY14" s="36">
        <v>164996.75</v>
      </c>
      <c r="AZ14" s="36">
        <v>1381167.5</v>
      </c>
      <c r="BA14" s="36">
        <v>498604.36</v>
      </c>
      <c r="BB14" s="36">
        <v>647702.75</v>
      </c>
      <c r="BC14" s="36">
        <v>3337009.5</v>
      </c>
      <c r="BD14" s="36">
        <v>953728.06</v>
      </c>
      <c r="BE14" s="36">
        <v>503406</v>
      </c>
      <c r="BF14" s="36">
        <v>536199.30000000005</v>
      </c>
      <c r="BG14" s="36">
        <v>115991.5</v>
      </c>
      <c r="BH14" s="36">
        <v>150887</v>
      </c>
      <c r="BI14" s="36">
        <v>8621051.6300000008</v>
      </c>
      <c r="BJ14" s="36">
        <v>1300886.56</v>
      </c>
      <c r="BK14" s="36">
        <v>376051</v>
      </c>
      <c r="BL14" s="36">
        <v>265831</v>
      </c>
      <c r="BM14" s="36">
        <v>331800</v>
      </c>
      <c r="BN14" s="36">
        <v>187217</v>
      </c>
      <c r="BO14" s="36">
        <v>236214.35</v>
      </c>
      <c r="BP14" s="36">
        <v>6321992</v>
      </c>
      <c r="BQ14" s="36">
        <v>197555.75</v>
      </c>
      <c r="BR14" s="36">
        <v>193400.75</v>
      </c>
      <c r="BS14" s="36">
        <v>572249.56000000006</v>
      </c>
      <c r="BT14" s="36">
        <v>901923.76</v>
      </c>
      <c r="BU14" s="36">
        <v>2008256.35</v>
      </c>
      <c r="BV14" s="36">
        <v>335800</v>
      </c>
      <c r="BW14" s="36">
        <v>188069</v>
      </c>
      <c r="BX14" s="36">
        <v>93152.22</v>
      </c>
      <c r="BY14" s="37">
        <v>1750093168.29</v>
      </c>
    </row>
    <row r="15" spans="1:77" x14ac:dyDescent="0.2">
      <c r="A15" s="34" t="s">
        <v>159</v>
      </c>
      <c r="B15" s="35" t="s">
        <v>180</v>
      </c>
      <c r="C15" s="34" t="s">
        <v>181</v>
      </c>
      <c r="D15" s="36">
        <v>1033497.02</v>
      </c>
      <c r="E15" s="36">
        <v>0</v>
      </c>
      <c r="F15" s="36">
        <v>297123.5</v>
      </c>
      <c r="G15" s="36">
        <v>280781</v>
      </c>
      <c r="H15" s="36">
        <v>41696.75</v>
      </c>
      <c r="I15" s="36">
        <v>0</v>
      </c>
      <c r="J15" s="36">
        <v>1658164.75</v>
      </c>
      <c r="K15" s="36">
        <v>0</v>
      </c>
      <c r="L15" s="36">
        <v>0</v>
      </c>
      <c r="M15" s="36">
        <v>528653.65</v>
      </c>
      <c r="N15" s="36">
        <v>35</v>
      </c>
      <c r="O15" s="36">
        <v>0</v>
      </c>
      <c r="P15" s="36">
        <v>108927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443035.13</v>
      </c>
      <c r="W15" s="36">
        <v>0</v>
      </c>
      <c r="X15" s="36">
        <v>18622.689999999999</v>
      </c>
      <c r="Y15" s="36">
        <v>95785.25</v>
      </c>
      <c r="Z15" s="36">
        <v>318493</v>
      </c>
      <c r="AA15" s="36">
        <v>0</v>
      </c>
      <c r="AB15" s="36">
        <v>0</v>
      </c>
      <c r="AC15" s="36">
        <v>87064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2805</v>
      </c>
      <c r="AK15" s="36">
        <v>0</v>
      </c>
      <c r="AL15" s="36">
        <v>0</v>
      </c>
      <c r="AM15" s="36">
        <v>0</v>
      </c>
      <c r="AN15" s="36">
        <v>0</v>
      </c>
      <c r="AO15" s="36">
        <v>8497.5</v>
      </c>
      <c r="AP15" s="36">
        <v>0</v>
      </c>
      <c r="AQ15" s="36">
        <v>245449.75</v>
      </c>
      <c r="AR15" s="36">
        <v>0</v>
      </c>
      <c r="AS15" s="36">
        <v>0</v>
      </c>
      <c r="AT15" s="36">
        <v>26043.5</v>
      </c>
      <c r="AU15" s="36">
        <v>0</v>
      </c>
      <c r="AV15" s="36">
        <v>0</v>
      </c>
      <c r="AW15" s="36">
        <v>0</v>
      </c>
      <c r="AX15" s="36">
        <v>1737022.75</v>
      </c>
      <c r="AY15" s="36">
        <v>0</v>
      </c>
      <c r="AZ15" s="36">
        <v>26408.75</v>
      </c>
      <c r="BA15" s="36">
        <v>298315.25</v>
      </c>
      <c r="BB15" s="36">
        <v>0</v>
      </c>
      <c r="BC15" s="36">
        <v>110</v>
      </c>
      <c r="BD15" s="36">
        <v>0</v>
      </c>
      <c r="BE15" s="36">
        <v>0</v>
      </c>
      <c r="BF15" s="36">
        <v>0</v>
      </c>
      <c r="BG15" s="36">
        <v>0</v>
      </c>
      <c r="BH15" s="36">
        <v>14729</v>
      </c>
      <c r="BI15" s="36">
        <v>369.25</v>
      </c>
      <c r="BJ15" s="36">
        <v>0</v>
      </c>
      <c r="BK15" s="36">
        <v>0</v>
      </c>
      <c r="BL15" s="36">
        <v>0</v>
      </c>
      <c r="BM15" s="36">
        <v>75842</v>
      </c>
      <c r="BN15" s="36">
        <v>0</v>
      </c>
      <c r="BO15" s="36">
        <v>0</v>
      </c>
      <c r="BP15" s="36">
        <v>25437</v>
      </c>
      <c r="BQ15" s="36">
        <v>0</v>
      </c>
      <c r="BR15" s="36">
        <v>12214</v>
      </c>
      <c r="BS15" s="36">
        <v>0</v>
      </c>
      <c r="BT15" s="36">
        <v>0</v>
      </c>
      <c r="BU15" s="36">
        <v>378979.55</v>
      </c>
      <c r="BV15" s="36">
        <v>0</v>
      </c>
      <c r="BW15" s="36">
        <v>0</v>
      </c>
      <c r="BX15" s="36">
        <v>6039.25</v>
      </c>
      <c r="BY15" s="37">
        <v>293455041.06000006</v>
      </c>
    </row>
    <row r="16" spans="1:77" x14ac:dyDescent="0.2">
      <c r="A16" s="34" t="s">
        <v>159</v>
      </c>
      <c r="B16" s="35" t="s">
        <v>182</v>
      </c>
      <c r="C16" s="34" t="s">
        <v>183</v>
      </c>
      <c r="D16" s="36">
        <v>9910</v>
      </c>
      <c r="E16" s="36">
        <v>229970</v>
      </c>
      <c r="F16" s="36">
        <v>96170</v>
      </c>
      <c r="G16" s="36">
        <v>51650</v>
      </c>
      <c r="H16" s="36">
        <v>54870</v>
      </c>
      <c r="I16" s="36">
        <v>0</v>
      </c>
      <c r="J16" s="36">
        <v>430060</v>
      </c>
      <c r="K16" s="36">
        <v>57480</v>
      </c>
      <c r="L16" s="36">
        <v>40900</v>
      </c>
      <c r="M16" s="36">
        <v>240434</v>
      </c>
      <c r="N16" s="36">
        <v>30840</v>
      </c>
      <c r="O16" s="36">
        <v>0</v>
      </c>
      <c r="P16" s="36">
        <v>548400</v>
      </c>
      <c r="Q16" s="36">
        <v>458490</v>
      </c>
      <c r="R16" s="36">
        <v>0</v>
      </c>
      <c r="S16" s="36">
        <v>122340</v>
      </c>
      <c r="T16" s="36">
        <v>66070</v>
      </c>
      <c r="U16" s="36">
        <v>37660</v>
      </c>
      <c r="V16" s="36">
        <v>0</v>
      </c>
      <c r="W16" s="36">
        <v>160250</v>
      </c>
      <c r="X16" s="36">
        <v>120710</v>
      </c>
      <c r="Y16" s="36">
        <v>0</v>
      </c>
      <c r="Z16" s="36">
        <v>0</v>
      </c>
      <c r="AA16" s="36">
        <v>87760</v>
      </c>
      <c r="AB16" s="36">
        <v>73290</v>
      </c>
      <c r="AC16" s="36">
        <v>0</v>
      </c>
      <c r="AD16" s="36">
        <v>31450</v>
      </c>
      <c r="AE16" s="36">
        <v>1493750</v>
      </c>
      <c r="AF16" s="36">
        <v>0</v>
      </c>
      <c r="AG16" s="36">
        <v>64910</v>
      </c>
      <c r="AH16" s="36">
        <v>22510</v>
      </c>
      <c r="AI16" s="36">
        <v>34210</v>
      </c>
      <c r="AJ16" s="36">
        <v>100550</v>
      </c>
      <c r="AK16" s="36">
        <v>40690</v>
      </c>
      <c r="AL16" s="36">
        <v>65800</v>
      </c>
      <c r="AM16" s="36">
        <v>0</v>
      </c>
      <c r="AN16" s="36">
        <v>65300</v>
      </c>
      <c r="AO16" s="36">
        <v>60850</v>
      </c>
      <c r="AP16" s="36">
        <v>0</v>
      </c>
      <c r="AQ16" s="36">
        <v>1265965</v>
      </c>
      <c r="AR16" s="36">
        <v>25900</v>
      </c>
      <c r="AS16" s="36">
        <v>0</v>
      </c>
      <c r="AT16" s="36">
        <v>308785</v>
      </c>
      <c r="AU16" s="36">
        <v>10200</v>
      </c>
      <c r="AV16" s="36">
        <v>14230</v>
      </c>
      <c r="AW16" s="36">
        <v>17740</v>
      </c>
      <c r="AX16" s="36">
        <v>651375</v>
      </c>
      <c r="AY16" s="36">
        <v>840</v>
      </c>
      <c r="AZ16" s="36">
        <v>129538</v>
      </c>
      <c r="BA16" s="36">
        <v>0</v>
      </c>
      <c r="BB16" s="36">
        <v>0</v>
      </c>
      <c r="BC16" s="36">
        <v>0</v>
      </c>
      <c r="BD16" s="36">
        <v>853428</v>
      </c>
      <c r="BE16" s="36">
        <v>0</v>
      </c>
      <c r="BF16" s="36">
        <v>253210</v>
      </c>
      <c r="BG16" s="36">
        <v>42489</v>
      </c>
      <c r="BH16" s="36">
        <v>0</v>
      </c>
      <c r="BI16" s="36">
        <v>67240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59360</v>
      </c>
      <c r="BP16" s="36">
        <v>1535917</v>
      </c>
      <c r="BQ16" s="36">
        <v>82875</v>
      </c>
      <c r="BR16" s="36">
        <v>30890</v>
      </c>
      <c r="BS16" s="36">
        <v>30440</v>
      </c>
      <c r="BT16" s="36">
        <v>0</v>
      </c>
      <c r="BU16" s="36">
        <v>116370</v>
      </c>
      <c r="BV16" s="36">
        <v>0</v>
      </c>
      <c r="BW16" s="36">
        <v>0</v>
      </c>
      <c r="BX16" s="36">
        <v>0</v>
      </c>
      <c r="BY16" s="37">
        <v>21339420.949999999</v>
      </c>
    </row>
    <row r="17" spans="1:77" x14ac:dyDescent="0.2">
      <c r="A17" s="34" t="s">
        <v>159</v>
      </c>
      <c r="B17" s="35" t="s">
        <v>184</v>
      </c>
      <c r="C17" s="34" t="s">
        <v>185</v>
      </c>
      <c r="D17" s="36">
        <v>73363710.659999996</v>
      </c>
      <c r="E17" s="36">
        <v>9822720.0500000007</v>
      </c>
      <c r="F17" s="36">
        <v>8803597.8300000001</v>
      </c>
      <c r="G17" s="36">
        <v>2425081</v>
      </c>
      <c r="H17" s="36">
        <v>2606574.5</v>
      </c>
      <c r="I17" s="36">
        <v>489762.57</v>
      </c>
      <c r="J17" s="36">
        <v>200765854.5</v>
      </c>
      <c r="K17" s="36">
        <v>7559980.25</v>
      </c>
      <c r="L17" s="36">
        <v>1325419</v>
      </c>
      <c r="M17" s="36">
        <v>14850926.470000001</v>
      </c>
      <c r="N17" s="36">
        <v>2078052</v>
      </c>
      <c r="O17" s="36">
        <v>5288780.25</v>
      </c>
      <c r="P17" s="36">
        <v>21356034.5</v>
      </c>
      <c r="Q17" s="36">
        <v>5063661</v>
      </c>
      <c r="R17" s="36">
        <v>574352</v>
      </c>
      <c r="S17" s="36">
        <v>3595348.87</v>
      </c>
      <c r="T17" s="36">
        <v>2481037.25</v>
      </c>
      <c r="U17" s="36">
        <v>2749254.7</v>
      </c>
      <c r="V17" s="36">
        <v>91638245.75</v>
      </c>
      <c r="W17" s="36">
        <v>2994310.88</v>
      </c>
      <c r="X17" s="36">
        <v>1977984.27</v>
      </c>
      <c r="Y17" s="36">
        <v>11530468.1</v>
      </c>
      <c r="Z17" s="36">
        <v>7797189.5</v>
      </c>
      <c r="AA17" s="36">
        <v>4185159.79</v>
      </c>
      <c r="AB17" s="36">
        <v>2764627.5</v>
      </c>
      <c r="AC17" s="36">
        <v>1304777.8600000001</v>
      </c>
      <c r="AD17" s="36">
        <v>542012</v>
      </c>
      <c r="AE17" s="36">
        <v>144365864.65000001</v>
      </c>
      <c r="AF17" s="36">
        <v>6162279.0599999996</v>
      </c>
      <c r="AG17" s="36">
        <v>3784291</v>
      </c>
      <c r="AH17" s="36">
        <v>1611533</v>
      </c>
      <c r="AI17" s="36">
        <v>2318398</v>
      </c>
      <c r="AJ17" s="36">
        <v>3876658.6</v>
      </c>
      <c r="AK17" s="36">
        <v>3884698.74</v>
      </c>
      <c r="AL17" s="36">
        <v>4677208</v>
      </c>
      <c r="AM17" s="36">
        <v>4384793</v>
      </c>
      <c r="AN17" s="36">
        <v>1744600.5</v>
      </c>
      <c r="AO17" s="36">
        <v>3523239.75</v>
      </c>
      <c r="AP17" s="36">
        <v>3167675.5</v>
      </c>
      <c r="AQ17" s="36">
        <v>40031142.75</v>
      </c>
      <c r="AR17" s="36">
        <v>4266041.24</v>
      </c>
      <c r="AS17" s="36">
        <v>3013376</v>
      </c>
      <c r="AT17" s="36">
        <v>3392326.8</v>
      </c>
      <c r="AU17" s="36">
        <v>7955567.1399999997</v>
      </c>
      <c r="AV17" s="36">
        <v>447847</v>
      </c>
      <c r="AW17" s="36">
        <v>716078.21</v>
      </c>
      <c r="AX17" s="36">
        <v>73924964.25</v>
      </c>
      <c r="AY17" s="36">
        <v>1799639</v>
      </c>
      <c r="AZ17" s="36">
        <v>6515849.5</v>
      </c>
      <c r="BA17" s="36">
        <v>3340192.93</v>
      </c>
      <c r="BB17" s="36">
        <v>4234481.8499999996</v>
      </c>
      <c r="BC17" s="36">
        <v>16133752.5</v>
      </c>
      <c r="BD17" s="36">
        <v>12906133.27</v>
      </c>
      <c r="BE17" s="36">
        <v>3899012</v>
      </c>
      <c r="BF17" s="36">
        <v>2976934.45</v>
      </c>
      <c r="BG17" s="36">
        <v>1080364.19</v>
      </c>
      <c r="BH17" s="36">
        <v>837821</v>
      </c>
      <c r="BI17" s="36">
        <v>107826769.61</v>
      </c>
      <c r="BJ17" s="36">
        <v>13487125.449999999</v>
      </c>
      <c r="BK17" s="36">
        <v>1463515</v>
      </c>
      <c r="BL17" s="36">
        <v>1826987</v>
      </c>
      <c r="BM17" s="36">
        <v>2913453</v>
      </c>
      <c r="BN17" s="36">
        <v>2101196</v>
      </c>
      <c r="BO17" s="36">
        <v>2022312.4</v>
      </c>
      <c r="BP17" s="36">
        <v>44815009.960000001</v>
      </c>
      <c r="BQ17" s="36">
        <v>1655425</v>
      </c>
      <c r="BR17" s="36">
        <v>2428619.5</v>
      </c>
      <c r="BS17" s="36">
        <v>2890344.04</v>
      </c>
      <c r="BT17" s="36">
        <v>6543989.5099999998</v>
      </c>
      <c r="BU17" s="36">
        <v>18930995.25</v>
      </c>
      <c r="BV17" s="36">
        <v>1795497</v>
      </c>
      <c r="BW17" s="36">
        <v>980112.6</v>
      </c>
      <c r="BX17" s="36">
        <v>1183088.6599999999</v>
      </c>
      <c r="BY17" s="37">
        <v>9907728.3000000007</v>
      </c>
    </row>
    <row r="18" spans="1:77" x14ac:dyDescent="0.2">
      <c r="A18" s="34" t="s">
        <v>159</v>
      </c>
      <c r="B18" s="35" t="s">
        <v>186</v>
      </c>
      <c r="C18" s="34" t="s">
        <v>187</v>
      </c>
      <c r="D18" s="36">
        <v>26681296.75</v>
      </c>
      <c r="E18" s="36">
        <v>8047200.8099999996</v>
      </c>
      <c r="F18" s="36">
        <v>6177039.6299999999</v>
      </c>
      <c r="G18" s="36">
        <v>377247</v>
      </c>
      <c r="H18" s="36">
        <v>400382</v>
      </c>
      <c r="I18" s="36">
        <v>0</v>
      </c>
      <c r="J18" s="36">
        <v>129352263</v>
      </c>
      <c r="K18" s="36">
        <v>19463085.77</v>
      </c>
      <c r="L18" s="36">
        <v>5040210.7699999996</v>
      </c>
      <c r="M18" s="36">
        <v>8412765.7699999996</v>
      </c>
      <c r="N18" s="36">
        <v>525256.69999999995</v>
      </c>
      <c r="O18" s="36">
        <v>16490983</v>
      </c>
      <c r="P18" s="36">
        <v>19064516</v>
      </c>
      <c r="Q18" s="36">
        <v>6656238</v>
      </c>
      <c r="R18" s="36">
        <v>57147</v>
      </c>
      <c r="S18" s="36">
        <v>451832.42</v>
      </c>
      <c r="T18" s="36">
        <v>4514824.25</v>
      </c>
      <c r="U18" s="36">
        <v>2831021.07</v>
      </c>
      <c r="V18" s="36">
        <v>122477636.3</v>
      </c>
      <c r="W18" s="36">
        <v>14656426.550000001</v>
      </c>
      <c r="X18" s="36">
        <v>1637383.87</v>
      </c>
      <c r="Y18" s="36">
        <v>9735056.0399999991</v>
      </c>
      <c r="Z18" s="36">
        <v>2473271.5</v>
      </c>
      <c r="AA18" s="36">
        <v>4090720.86</v>
      </c>
      <c r="AB18" s="36">
        <v>9685787.3699999992</v>
      </c>
      <c r="AC18" s="36">
        <v>652182.43000000005</v>
      </c>
      <c r="AD18" s="36">
        <v>3458512</v>
      </c>
      <c r="AE18" s="36">
        <v>42715813.25</v>
      </c>
      <c r="AF18" s="36">
        <v>1171632.02</v>
      </c>
      <c r="AG18" s="36">
        <v>1790969</v>
      </c>
      <c r="AH18" s="36">
        <v>755062</v>
      </c>
      <c r="AI18" s="36">
        <v>1330126.42</v>
      </c>
      <c r="AJ18" s="36">
        <v>1476934</v>
      </c>
      <c r="AK18" s="36">
        <v>1533800.32</v>
      </c>
      <c r="AL18" s="36">
        <v>1123584</v>
      </c>
      <c r="AM18" s="36">
        <v>1783176.75</v>
      </c>
      <c r="AN18" s="36">
        <v>664546.25</v>
      </c>
      <c r="AO18" s="36">
        <v>2024990</v>
      </c>
      <c r="AP18" s="36">
        <v>761563.3</v>
      </c>
      <c r="AQ18" s="36">
        <v>12819673</v>
      </c>
      <c r="AR18" s="36">
        <v>1160867.67</v>
      </c>
      <c r="AS18" s="36">
        <v>981648</v>
      </c>
      <c r="AT18" s="36">
        <v>905396.27</v>
      </c>
      <c r="AU18" s="36">
        <v>1256264.55</v>
      </c>
      <c r="AV18" s="36">
        <v>799751</v>
      </c>
      <c r="AW18" s="36">
        <v>1766949</v>
      </c>
      <c r="AX18" s="36">
        <v>89929543</v>
      </c>
      <c r="AY18" s="36">
        <v>1427799.85</v>
      </c>
      <c r="AZ18" s="36">
        <v>3079628.75</v>
      </c>
      <c r="BA18" s="36">
        <v>5796746.9900000002</v>
      </c>
      <c r="BB18" s="36">
        <v>990348</v>
      </c>
      <c r="BC18" s="36">
        <v>4848392.5199999996</v>
      </c>
      <c r="BD18" s="36">
        <v>8500613.6999999993</v>
      </c>
      <c r="BE18" s="36">
        <v>2907335.55</v>
      </c>
      <c r="BF18" s="36">
        <v>5463136.5999999996</v>
      </c>
      <c r="BG18" s="36">
        <v>1257517.3</v>
      </c>
      <c r="BH18" s="36">
        <v>602885</v>
      </c>
      <c r="BI18" s="36">
        <v>67043797.258000001</v>
      </c>
      <c r="BJ18" s="36">
        <v>30492700.73</v>
      </c>
      <c r="BK18" s="36">
        <v>5330765</v>
      </c>
      <c r="BL18" s="36">
        <v>1886925</v>
      </c>
      <c r="BM18" s="36">
        <v>2830759.16</v>
      </c>
      <c r="BN18" s="36">
        <v>10440952.109999999</v>
      </c>
      <c r="BO18" s="36">
        <v>1983221</v>
      </c>
      <c r="BP18" s="36">
        <v>31534598.559999999</v>
      </c>
      <c r="BQ18" s="36">
        <v>847348</v>
      </c>
      <c r="BR18" s="36">
        <v>661594</v>
      </c>
      <c r="BS18" s="36">
        <v>1466665.98</v>
      </c>
      <c r="BT18" s="36">
        <v>4167823.66</v>
      </c>
      <c r="BU18" s="36">
        <v>4244412</v>
      </c>
      <c r="BV18" s="36">
        <v>1242059.75</v>
      </c>
      <c r="BW18" s="36">
        <v>693623.25</v>
      </c>
      <c r="BX18" s="36">
        <v>613366.84</v>
      </c>
      <c r="BY18" s="37">
        <v>55857741.249999993</v>
      </c>
    </row>
    <row r="19" spans="1:77" x14ac:dyDescent="0.2">
      <c r="A19" s="34" t="s">
        <v>159</v>
      </c>
      <c r="B19" s="35" t="s">
        <v>188</v>
      </c>
      <c r="C19" s="34" t="s">
        <v>189</v>
      </c>
      <c r="D19" s="36">
        <v>4433474.75</v>
      </c>
      <c r="E19" s="36">
        <v>83328</v>
      </c>
      <c r="F19" s="36">
        <v>526634</v>
      </c>
      <c r="G19" s="36">
        <v>63277</v>
      </c>
      <c r="H19" s="36">
        <v>17951</v>
      </c>
      <c r="I19" s="36">
        <v>79676</v>
      </c>
      <c r="J19" s="36">
        <v>9199677.6500000004</v>
      </c>
      <c r="K19" s="36">
        <v>192670</v>
      </c>
      <c r="L19" s="36">
        <v>187786</v>
      </c>
      <c r="M19" s="36">
        <v>13770064.34</v>
      </c>
      <c r="N19" s="36">
        <v>729537.5</v>
      </c>
      <c r="O19" s="36">
        <v>591155</v>
      </c>
      <c r="P19" s="36">
        <v>2281784</v>
      </c>
      <c r="Q19" s="36">
        <v>345479.5</v>
      </c>
      <c r="R19" s="36">
        <v>417102</v>
      </c>
      <c r="S19" s="36">
        <v>231863.34</v>
      </c>
      <c r="T19" s="36">
        <v>128179</v>
      </c>
      <c r="U19" s="36">
        <v>0</v>
      </c>
      <c r="V19" s="36">
        <v>2662594.64</v>
      </c>
      <c r="W19" s="36">
        <v>1752</v>
      </c>
      <c r="X19" s="36">
        <v>0</v>
      </c>
      <c r="Y19" s="36">
        <v>0</v>
      </c>
      <c r="Z19" s="36">
        <v>618789</v>
      </c>
      <c r="AA19" s="36">
        <v>0</v>
      </c>
      <c r="AB19" s="36">
        <v>67732.75</v>
      </c>
      <c r="AC19" s="36">
        <v>240612.75</v>
      </c>
      <c r="AD19" s="36">
        <v>0</v>
      </c>
      <c r="AE19" s="36">
        <v>1446415.66</v>
      </c>
      <c r="AF19" s="36">
        <v>23896</v>
      </c>
      <c r="AG19" s="36">
        <v>29551</v>
      </c>
      <c r="AH19" s="36">
        <v>15114</v>
      </c>
      <c r="AI19" s="36">
        <v>5214</v>
      </c>
      <c r="AJ19" s="36">
        <v>885</v>
      </c>
      <c r="AK19" s="36">
        <v>2585</v>
      </c>
      <c r="AL19" s="36">
        <v>4616</v>
      </c>
      <c r="AM19" s="36">
        <v>10589</v>
      </c>
      <c r="AN19" s="36">
        <v>64122.5</v>
      </c>
      <c r="AO19" s="36">
        <v>95716.5</v>
      </c>
      <c r="AP19" s="36">
        <v>57074</v>
      </c>
      <c r="AQ19" s="36">
        <v>7796.5</v>
      </c>
      <c r="AR19" s="36">
        <v>38858</v>
      </c>
      <c r="AS19" s="36">
        <v>6587</v>
      </c>
      <c r="AT19" s="36">
        <v>0</v>
      </c>
      <c r="AU19" s="36">
        <v>0</v>
      </c>
      <c r="AV19" s="36">
        <v>0</v>
      </c>
      <c r="AW19" s="36">
        <v>13910</v>
      </c>
      <c r="AX19" s="36">
        <v>1072823.75</v>
      </c>
      <c r="AY19" s="36">
        <v>0</v>
      </c>
      <c r="AZ19" s="36">
        <v>34267</v>
      </c>
      <c r="BA19" s="36">
        <v>213779</v>
      </c>
      <c r="BB19" s="36">
        <v>293145</v>
      </c>
      <c r="BC19" s="36">
        <v>5992</v>
      </c>
      <c r="BD19" s="36">
        <v>272450.5</v>
      </c>
      <c r="BE19" s="36">
        <v>11486</v>
      </c>
      <c r="BF19" s="36">
        <v>116506</v>
      </c>
      <c r="BG19" s="36">
        <v>24134</v>
      </c>
      <c r="BH19" s="36">
        <v>0</v>
      </c>
      <c r="BI19" s="36">
        <v>1659132.71</v>
      </c>
      <c r="BJ19" s="36">
        <v>2715152.81</v>
      </c>
      <c r="BK19" s="36">
        <v>102351</v>
      </c>
      <c r="BL19" s="36">
        <v>0</v>
      </c>
      <c r="BM19" s="36">
        <v>35518</v>
      </c>
      <c r="BN19" s="36">
        <v>39008</v>
      </c>
      <c r="BO19" s="36">
        <v>0</v>
      </c>
      <c r="BP19" s="36">
        <v>291297</v>
      </c>
      <c r="BQ19" s="36">
        <v>24668</v>
      </c>
      <c r="BR19" s="36">
        <v>24548</v>
      </c>
      <c r="BS19" s="36">
        <v>32547.5</v>
      </c>
      <c r="BT19" s="36">
        <v>116418.5</v>
      </c>
      <c r="BU19" s="36">
        <v>0</v>
      </c>
      <c r="BV19" s="36">
        <v>0</v>
      </c>
      <c r="BW19" s="36">
        <v>0</v>
      </c>
      <c r="BX19" s="36">
        <v>1875</v>
      </c>
      <c r="BY19" s="37">
        <v>98979371.210000008</v>
      </c>
    </row>
    <row r="20" spans="1:77" x14ac:dyDescent="0.2">
      <c r="A20" s="34" t="s">
        <v>159</v>
      </c>
      <c r="B20" s="35" t="s">
        <v>190</v>
      </c>
      <c r="C20" s="34" t="s">
        <v>191</v>
      </c>
      <c r="D20" s="36">
        <v>754962</v>
      </c>
      <c r="E20" s="36">
        <v>0</v>
      </c>
      <c r="F20" s="36">
        <v>1066070</v>
      </c>
      <c r="G20" s="36">
        <v>81179</v>
      </c>
      <c r="H20" s="36">
        <v>49237</v>
      </c>
      <c r="I20" s="36">
        <v>0</v>
      </c>
      <c r="J20" s="36">
        <v>3659341.25</v>
      </c>
      <c r="K20" s="36">
        <v>166064.25</v>
      </c>
      <c r="L20" s="36">
        <v>3633</v>
      </c>
      <c r="M20" s="36">
        <v>1679994</v>
      </c>
      <c r="N20" s="36">
        <v>23231</v>
      </c>
      <c r="O20" s="36">
        <v>548238</v>
      </c>
      <c r="P20" s="36">
        <v>612053.99</v>
      </c>
      <c r="Q20" s="36">
        <v>358151</v>
      </c>
      <c r="R20" s="36">
        <v>0</v>
      </c>
      <c r="S20" s="36">
        <v>0</v>
      </c>
      <c r="T20" s="36">
        <v>0</v>
      </c>
      <c r="U20" s="36">
        <v>0</v>
      </c>
      <c r="V20" s="36">
        <v>192091.75</v>
      </c>
      <c r="W20" s="36">
        <v>358650</v>
      </c>
      <c r="X20" s="36">
        <v>0</v>
      </c>
      <c r="Y20" s="36">
        <v>154731.5</v>
      </c>
      <c r="Z20" s="36">
        <v>1168882.5</v>
      </c>
      <c r="AA20" s="36">
        <v>18400.5</v>
      </c>
      <c r="AB20" s="36">
        <v>2714393.26</v>
      </c>
      <c r="AC20" s="36">
        <v>0</v>
      </c>
      <c r="AD20" s="36">
        <v>87009</v>
      </c>
      <c r="AE20" s="36">
        <v>3285150</v>
      </c>
      <c r="AF20" s="36">
        <v>0</v>
      </c>
      <c r="AG20" s="36">
        <v>0</v>
      </c>
      <c r="AH20" s="36">
        <v>0</v>
      </c>
      <c r="AI20" s="36">
        <v>0</v>
      </c>
      <c r="AJ20" s="36">
        <v>6305</v>
      </c>
      <c r="AK20" s="36">
        <v>0</v>
      </c>
      <c r="AL20" s="36">
        <v>0</v>
      </c>
      <c r="AM20" s="36">
        <v>0</v>
      </c>
      <c r="AN20" s="36">
        <v>20509</v>
      </c>
      <c r="AO20" s="36">
        <v>0</v>
      </c>
      <c r="AP20" s="36">
        <v>0</v>
      </c>
      <c r="AQ20" s="36">
        <v>2646119</v>
      </c>
      <c r="AR20" s="36">
        <v>6600</v>
      </c>
      <c r="AS20" s="36">
        <v>25900</v>
      </c>
      <c r="AT20" s="36">
        <v>12410</v>
      </c>
      <c r="AU20" s="36">
        <v>33286</v>
      </c>
      <c r="AV20" s="36">
        <v>3468</v>
      </c>
      <c r="AW20" s="36">
        <v>11683</v>
      </c>
      <c r="AX20" s="36">
        <v>1404075.75</v>
      </c>
      <c r="AY20" s="36">
        <v>0</v>
      </c>
      <c r="AZ20" s="36">
        <v>1471013.25</v>
      </c>
      <c r="BA20" s="36">
        <v>298</v>
      </c>
      <c r="BB20" s="36">
        <v>404754</v>
      </c>
      <c r="BC20" s="36">
        <v>1928648</v>
      </c>
      <c r="BD20" s="36">
        <v>390065</v>
      </c>
      <c r="BE20" s="36">
        <v>886</v>
      </c>
      <c r="BF20" s="36">
        <v>0</v>
      </c>
      <c r="BG20" s="36">
        <v>0</v>
      </c>
      <c r="BH20" s="36">
        <v>0</v>
      </c>
      <c r="BI20" s="36">
        <v>5452104</v>
      </c>
      <c r="BJ20" s="36">
        <v>585653</v>
      </c>
      <c r="BK20" s="36">
        <v>0</v>
      </c>
      <c r="BL20" s="36">
        <v>0</v>
      </c>
      <c r="BM20" s="36">
        <v>0</v>
      </c>
      <c r="BN20" s="36">
        <v>77514</v>
      </c>
      <c r="BO20" s="36">
        <v>25875</v>
      </c>
      <c r="BP20" s="36">
        <v>6963597</v>
      </c>
      <c r="BQ20" s="36">
        <v>10352.75</v>
      </c>
      <c r="BR20" s="36">
        <v>69698</v>
      </c>
      <c r="BS20" s="36">
        <v>52619.1</v>
      </c>
      <c r="BT20" s="36">
        <v>0</v>
      </c>
      <c r="BU20" s="36">
        <v>2045949.5</v>
      </c>
      <c r="BV20" s="36">
        <v>10640</v>
      </c>
      <c r="BW20" s="36">
        <v>52685.5</v>
      </c>
      <c r="BX20" s="36">
        <v>0</v>
      </c>
      <c r="BY20" s="37">
        <v>5634557.4899999993</v>
      </c>
    </row>
    <row r="21" spans="1:77" x14ac:dyDescent="0.2">
      <c r="A21" s="34" t="s">
        <v>159</v>
      </c>
      <c r="B21" s="35" t="s">
        <v>192</v>
      </c>
      <c r="C21" s="34" t="s">
        <v>193</v>
      </c>
      <c r="D21" s="36">
        <v>2468481.5</v>
      </c>
      <c r="E21" s="36">
        <v>212943.5</v>
      </c>
      <c r="F21" s="36">
        <v>941364</v>
      </c>
      <c r="G21" s="36">
        <v>244014</v>
      </c>
      <c r="H21" s="36">
        <v>87696</v>
      </c>
      <c r="I21" s="36">
        <v>0</v>
      </c>
      <c r="J21" s="36">
        <v>1426653.5</v>
      </c>
      <c r="K21" s="36">
        <v>390503.25</v>
      </c>
      <c r="L21" s="36">
        <v>693698</v>
      </c>
      <c r="M21" s="36">
        <v>994346</v>
      </c>
      <c r="N21" s="36">
        <v>142073</v>
      </c>
      <c r="O21" s="36">
        <v>231953</v>
      </c>
      <c r="P21" s="36">
        <v>403595</v>
      </c>
      <c r="Q21" s="36">
        <v>743701</v>
      </c>
      <c r="R21" s="36">
        <v>18422</v>
      </c>
      <c r="S21" s="36">
        <v>520164.77</v>
      </c>
      <c r="T21" s="36">
        <v>1358134.5</v>
      </c>
      <c r="U21" s="36">
        <v>102749</v>
      </c>
      <c r="V21" s="36">
        <v>4931300.55</v>
      </c>
      <c r="W21" s="36">
        <v>660724</v>
      </c>
      <c r="X21" s="36">
        <v>569167.25</v>
      </c>
      <c r="Y21" s="36">
        <v>965956.34</v>
      </c>
      <c r="Z21" s="36">
        <v>538204</v>
      </c>
      <c r="AA21" s="36">
        <v>560973</v>
      </c>
      <c r="AB21" s="36">
        <v>1346119.1</v>
      </c>
      <c r="AC21" s="36">
        <v>25770</v>
      </c>
      <c r="AD21" s="36">
        <v>312866.5</v>
      </c>
      <c r="AE21" s="36">
        <v>1043217.16</v>
      </c>
      <c r="AF21" s="36">
        <v>329832.5</v>
      </c>
      <c r="AG21" s="36">
        <v>159328</v>
      </c>
      <c r="AH21" s="36">
        <v>381359</v>
      </c>
      <c r="AI21" s="36">
        <v>233480</v>
      </c>
      <c r="AJ21" s="36">
        <v>493448</v>
      </c>
      <c r="AK21" s="36">
        <v>754297</v>
      </c>
      <c r="AL21" s="36">
        <v>220545.12</v>
      </c>
      <c r="AM21" s="36">
        <v>335368.25</v>
      </c>
      <c r="AN21" s="36">
        <v>635094.5</v>
      </c>
      <c r="AO21" s="36">
        <v>333225.75</v>
      </c>
      <c r="AP21" s="36">
        <v>688892</v>
      </c>
      <c r="AQ21" s="36">
        <v>2087572</v>
      </c>
      <c r="AR21" s="36">
        <v>1516776</v>
      </c>
      <c r="AS21" s="36">
        <v>889744</v>
      </c>
      <c r="AT21" s="36">
        <v>588613.5</v>
      </c>
      <c r="AU21" s="36">
        <v>930607.82</v>
      </c>
      <c r="AV21" s="36">
        <v>67938</v>
      </c>
      <c r="AW21" s="36">
        <v>226580</v>
      </c>
      <c r="AX21" s="36">
        <v>1424090</v>
      </c>
      <c r="AY21" s="36">
        <v>342727</v>
      </c>
      <c r="AZ21" s="36">
        <v>256132.6</v>
      </c>
      <c r="BA21" s="36">
        <v>87005</v>
      </c>
      <c r="BB21" s="36">
        <v>202063</v>
      </c>
      <c r="BC21" s="36">
        <v>60634</v>
      </c>
      <c r="BD21" s="36">
        <v>323984</v>
      </c>
      <c r="BE21" s="36">
        <v>377460</v>
      </c>
      <c r="BF21" s="36">
        <v>220694</v>
      </c>
      <c r="BG21" s="36">
        <v>5211</v>
      </c>
      <c r="BH21" s="36">
        <v>4356</v>
      </c>
      <c r="BI21" s="36">
        <v>64815.5</v>
      </c>
      <c r="BJ21" s="36">
        <v>246719.26</v>
      </c>
      <c r="BK21" s="36">
        <v>29844</v>
      </c>
      <c r="BL21" s="36">
        <v>13421</v>
      </c>
      <c r="BM21" s="36">
        <v>68751</v>
      </c>
      <c r="BN21" s="36">
        <v>56677</v>
      </c>
      <c r="BO21" s="36">
        <v>18413</v>
      </c>
      <c r="BP21" s="36">
        <v>846687</v>
      </c>
      <c r="BQ21" s="36">
        <v>279010</v>
      </c>
      <c r="BR21" s="36">
        <v>181508</v>
      </c>
      <c r="BS21" s="36">
        <v>265414.25</v>
      </c>
      <c r="BT21" s="36">
        <v>657960.05000000005</v>
      </c>
      <c r="BU21" s="36">
        <v>554213</v>
      </c>
      <c r="BV21" s="36">
        <v>209124</v>
      </c>
      <c r="BW21" s="36">
        <v>0</v>
      </c>
      <c r="BX21" s="36">
        <v>1528.5</v>
      </c>
      <c r="BY21" s="37">
        <v>8504945.3200000003</v>
      </c>
    </row>
    <row r="22" spans="1:77" x14ac:dyDescent="0.2">
      <c r="A22" s="34" t="s">
        <v>159</v>
      </c>
      <c r="B22" s="35" t="s">
        <v>194</v>
      </c>
      <c r="C22" s="34" t="s">
        <v>195</v>
      </c>
      <c r="D22" s="36">
        <v>585425.25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1262337.25</v>
      </c>
      <c r="K22" s="36">
        <v>50432</v>
      </c>
      <c r="L22" s="36">
        <v>0</v>
      </c>
      <c r="M22" s="36">
        <v>35418.5</v>
      </c>
      <c r="N22" s="36">
        <v>4083</v>
      </c>
      <c r="O22" s="36">
        <v>0</v>
      </c>
      <c r="P22" s="36">
        <v>18820</v>
      </c>
      <c r="Q22" s="36">
        <v>3762</v>
      </c>
      <c r="R22" s="36">
        <v>0</v>
      </c>
      <c r="S22" s="36">
        <v>2379.9</v>
      </c>
      <c r="T22" s="36">
        <v>4168.5</v>
      </c>
      <c r="U22" s="36">
        <v>3255</v>
      </c>
      <c r="V22" s="36">
        <v>1960673.25</v>
      </c>
      <c r="W22" s="36">
        <v>142460</v>
      </c>
      <c r="X22" s="36">
        <v>0</v>
      </c>
      <c r="Y22" s="36">
        <v>131128</v>
      </c>
      <c r="Z22" s="36">
        <v>62984.68</v>
      </c>
      <c r="AA22" s="36">
        <v>0</v>
      </c>
      <c r="AB22" s="36">
        <v>2370.25</v>
      </c>
      <c r="AC22" s="36">
        <v>0</v>
      </c>
      <c r="AD22" s="36">
        <v>0</v>
      </c>
      <c r="AE22" s="36">
        <v>715609.7</v>
      </c>
      <c r="AF22" s="36">
        <v>0</v>
      </c>
      <c r="AG22" s="36">
        <v>2632</v>
      </c>
      <c r="AH22" s="36">
        <v>820</v>
      </c>
      <c r="AI22" s="36">
        <v>1290</v>
      </c>
      <c r="AJ22" s="36">
        <v>18395.8</v>
      </c>
      <c r="AK22" s="36">
        <v>0</v>
      </c>
      <c r="AL22" s="36">
        <v>0</v>
      </c>
      <c r="AM22" s="36">
        <v>0</v>
      </c>
      <c r="AN22" s="36">
        <v>1939</v>
      </c>
      <c r="AO22" s="36">
        <v>0</v>
      </c>
      <c r="AP22" s="36">
        <v>512</v>
      </c>
      <c r="AQ22" s="36">
        <v>512693</v>
      </c>
      <c r="AR22" s="36">
        <v>92171.05</v>
      </c>
      <c r="AS22" s="36">
        <v>47410</v>
      </c>
      <c r="AT22" s="36">
        <v>38456</v>
      </c>
      <c r="AU22" s="36">
        <v>5721</v>
      </c>
      <c r="AV22" s="36">
        <v>19226</v>
      </c>
      <c r="AW22" s="36">
        <v>5745</v>
      </c>
      <c r="AX22" s="36">
        <v>118202</v>
      </c>
      <c r="AY22" s="36">
        <v>0</v>
      </c>
      <c r="AZ22" s="36">
        <v>12192.28</v>
      </c>
      <c r="BA22" s="36">
        <v>0</v>
      </c>
      <c r="BB22" s="36">
        <v>9918.59</v>
      </c>
      <c r="BC22" s="36">
        <v>0</v>
      </c>
      <c r="BD22" s="36">
        <v>0</v>
      </c>
      <c r="BE22" s="36">
        <v>3341</v>
      </c>
      <c r="BF22" s="36">
        <v>0</v>
      </c>
      <c r="BG22" s="36">
        <v>0</v>
      </c>
      <c r="BH22" s="36">
        <v>0</v>
      </c>
      <c r="BI22" s="36">
        <v>43131.75</v>
      </c>
      <c r="BJ22" s="36">
        <v>3369.85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138384</v>
      </c>
      <c r="BQ22" s="36">
        <v>140974</v>
      </c>
      <c r="BR22" s="36">
        <v>0</v>
      </c>
      <c r="BS22" s="36">
        <v>0</v>
      </c>
      <c r="BT22" s="36">
        <v>0</v>
      </c>
      <c r="BU22" s="36">
        <v>2015</v>
      </c>
      <c r="BV22" s="36">
        <v>0</v>
      </c>
      <c r="BW22" s="36">
        <v>180</v>
      </c>
      <c r="BX22" s="36">
        <v>700</v>
      </c>
      <c r="BY22" s="37">
        <v>11838451.24</v>
      </c>
    </row>
    <row r="23" spans="1:77" x14ac:dyDescent="0.2">
      <c r="A23" s="34" t="s">
        <v>159</v>
      </c>
      <c r="B23" s="35" t="s">
        <v>196</v>
      </c>
      <c r="C23" s="34" t="s">
        <v>197</v>
      </c>
      <c r="D23" s="36">
        <v>2524299</v>
      </c>
      <c r="E23" s="36">
        <v>185620</v>
      </c>
      <c r="F23" s="36">
        <v>1852000</v>
      </c>
      <c r="G23" s="36">
        <v>400000</v>
      </c>
      <c r="H23" s="36">
        <v>241650</v>
      </c>
      <c r="I23" s="36">
        <v>0</v>
      </c>
      <c r="J23" s="36">
        <v>0</v>
      </c>
      <c r="K23" s="36">
        <v>1064000</v>
      </c>
      <c r="L23" s="36">
        <v>99900</v>
      </c>
      <c r="M23" s="36">
        <v>530500</v>
      </c>
      <c r="N23" s="36">
        <v>329060</v>
      </c>
      <c r="O23" s="36">
        <v>246600</v>
      </c>
      <c r="P23" s="36">
        <v>0</v>
      </c>
      <c r="Q23" s="36">
        <v>895900</v>
      </c>
      <c r="R23" s="36">
        <v>1000</v>
      </c>
      <c r="S23" s="36">
        <v>243000</v>
      </c>
      <c r="T23" s="36">
        <v>83500</v>
      </c>
      <c r="U23" s="36">
        <v>24500</v>
      </c>
      <c r="V23" s="36">
        <v>617600</v>
      </c>
      <c r="W23" s="36">
        <v>503260</v>
      </c>
      <c r="X23" s="36">
        <v>9500</v>
      </c>
      <c r="Y23" s="36">
        <v>849491</v>
      </c>
      <c r="Z23" s="36">
        <v>138000</v>
      </c>
      <c r="AA23" s="36">
        <v>204100</v>
      </c>
      <c r="AB23" s="36">
        <v>431500</v>
      </c>
      <c r="AC23" s="36">
        <v>77000</v>
      </c>
      <c r="AD23" s="36">
        <v>406500</v>
      </c>
      <c r="AE23" s="36">
        <v>4269500</v>
      </c>
      <c r="AF23" s="36">
        <v>2484500</v>
      </c>
      <c r="AG23" s="36">
        <v>749000</v>
      </c>
      <c r="AH23" s="36">
        <v>1018500</v>
      </c>
      <c r="AI23" s="36">
        <v>562500</v>
      </c>
      <c r="AJ23" s="36">
        <v>3302120</v>
      </c>
      <c r="AK23" s="36">
        <v>2682000</v>
      </c>
      <c r="AL23" s="36">
        <v>1200200</v>
      </c>
      <c r="AM23" s="36">
        <v>1478000</v>
      </c>
      <c r="AN23" s="36">
        <v>838000</v>
      </c>
      <c r="AO23" s="36">
        <v>674000</v>
      </c>
      <c r="AP23" s="36">
        <v>1603500</v>
      </c>
      <c r="AQ23" s="36">
        <v>1227500</v>
      </c>
      <c r="AR23" s="36">
        <v>401500</v>
      </c>
      <c r="AS23" s="36">
        <v>929400</v>
      </c>
      <c r="AT23" s="36">
        <v>864900</v>
      </c>
      <c r="AU23" s="36">
        <v>903000</v>
      </c>
      <c r="AV23" s="36">
        <v>39500</v>
      </c>
      <c r="AW23" s="36">
        <v>372500</v>
      </c>
      <c r="AX23" s="36">
        <v>200500</v>
      </c>
      <c r="AY23" s="36">
        <v>0</v>
      </c>
      <c r="AZ23" s="36">
        <v>799200</v>
      </c>
      <c r="BA23" s="36">
        <v>0</v>
      </c>
      <c r="BB23" s="36">
        <v>195050</v>
      </c>
      <c r="BC23" s="36">
        <v>9000</v>
      </c>
      <c r="BD23" s="36">
        <v>0</v>
      </c>
      <c r="BE23" s="36">
        <v>40500</v>
      </c>
      <c r="BF23" s="36">
        <v>127731</v>
      </c>
      <c r="BG23" s="36">
        <v>2500</v>
      </c>
      <c r="BH23" s="36">
        <v>0</v>
      </c>
      <c r="BI23" s="36">
        <v>0</v>
      </c>
      <c r="BJ23" s="36">
        <v>1000</v>
      </c>
      <c r="BK23" s="36">
        <v>201406</v>
      </c>
      <c r="BL23" s="36">
        <v>19510</v>
      </c>
      <c r="BM23" s="36">
        <v>70000</v>
      </c>
      <c r="BN23" s="36">
        <v>0</v>
      </c>
      <c r="BO23" s="36">
        <v>0</v>
      </c>
      <c r="BP23" s="36">
        <v>1067500</v>
      </c>
      <c r="BQ23" s="36">
        <v>940590</v>
      </c>
      <c r="BR23" s="36">
        <v>349500</v>
      </c>
      <c r="BS23" s="36">
        <v>1352140</v>
      </c>
      <c r="BT23" s="36">
        <v>2261500</v>
      </c>
      <c r="BU23" s="36">
        <v>2046090</v>
      </c>
      <c r="BV23" s="36">
        <v>420080</v>
      </c>
      <c r="BW23" s="36">
        <v>0</v>
      </c>
      <c r="BX23" s="36">
        <v>0</v>
      </c>
      <c r="BY23" s="37">
        <v>437506095.87000006</v>
      </c>
    </row>
    <row r="24" spans="1:77" x14ac:dyDescent="0.2">
      <c r="A24" s="34" t="s">
        <v>159</v>
      </c>
      <c r="B24" s="35" t="s">
        <v>198</v>
      </c>
      <c r="C24" s="34" t="s">
        <v>199</v>
      </c>
      <c r="D24" s="36">
        <v>45250</v>
      </c>
      <c r="E24" s="36">
        <v>2786914.07</v>
      </c>
      <c r="F24" s="36">
        <v>37450</v>
      </c>
      <c r="G24" s="36">
        <v>138550</v>
      </c>
      <c r="H24" s="36">
        <v>0</v>
      </c>
      <c r="I24" s="36">
        <v>0</v>
      </c>
      <c r="J24" s="36">
        <v>2076215</v>
      </c>
      <c r="K24" s="36">
        <v>21360</v>
      </c>
      <c r="L24" s="36">
        <v>0</v>
      </c>
      <c r="M24" s="36">
        <v>32220</v>
      </c>
      <c r="N24" s="36">
        <v>0</v>
      </c>
      <c r="O24" s="36">
        <v>592262</v>
      </c>
      <c r="P24" s="36">
        <v>661020</v>
      </c>
      <c r="Q24" s="36">
        <v>311720</v>
      </c>
      <c r="R24" s="36">
        <v>4150</v>
      </c>
      <c r="S24" s="36">
        <v>500</v>
      </c>
      <c r="T24" s="36">
        <v>10430</v>
      </c>
      <c r="U24" s="36">
        <v>21520</v>
      </c>
      <c r="V24" s="36">
        <v>9357785.5</v>
      </c>
      <c r="W24" s="36">
        <v>2532950</v>
      </c>
      <c r="X24" s="36">
        <v>2174340</v>
      </c>
      <c r="Y24" s="36">
        <v>76380</v>
      </c>
      <c r="Z24" s="36">
        <v>5600</v>
      </c>
      <c r="AA24" s="36">
        <v>319750</v>
      </c>
      <c r="AB24" s="36">
        <v>0</v>
      </c>
      <c r="AC24" s="36">
        <v>0</v>
      </c>
      <c r="AD24" s="36">
        <v>488325</v>
      </c>
      <c r="AE24" s="36">
        <v>0</v>
      </c>
      <c r="AF24" s="36">
        <v>0</v>
      </c>
      <c r="AG24" s="36">
        <v>354120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262490</v>
      </c>
      <c r="AN24" s="36">
        <v>2180</v>
      </c>
      <c r="AO24" s="36">
        <v>0</v>
      </c>
      <c r="AP24" s="36">
        <v>0</v>
      </c>
      <c r="AQ24" s="36">
        <v>150890</v>
      </c>
      <c r="AR24" s="36">
        <v>144570</v>
      </c>
      <c r="AS24" s="36">
        <v>302605</v>
      </c>
      <c r="AT24" s="36">
        <v>3150</v>
      </c>
      <c r="AU24" s="36">
        <v>0</v>
      </c>
      <c r="AV24" s="36">
        <v>325840</v>
      </c>
      <c r="AW24" s="36">
        <v>91345</v>
      </c>
      <c r="AX24" s="36">
        <v>238000</v>
      </c>
      <c r="AY24" s="36">
        <v>0</v>
      </c>
      <c r="AZ24" s="36">
        <v>1100</v>
      </c>
      <c r="BA24" s="36">
        <v>0</v>
      </c>
      <c r="BB24" s="36">
        <v>372450</v>
      </c>
      <c r="BC24" s="36">
        <v>191890</v>
      </c>
      <c r="BD24" s="36">
        <v>492395</v>
      </c>
      <c r="BE24" s="36">
        <v>0</v>
      </c>
      <c r="BF24" s="36">
        <v>264800</v>
      </c>
      <c r="BG24" s="36">
        <v>0</v>
      </c>
      <c r="BH24" s="36">
        <v>0</v>
      </c>
      <c r="BI24" s="36">
        <v>627790</v>
      </c>
      <c r="BJ24" s="36">
        <v>384676</v>
      </c>
      <c r="BK24" s="36">
        <v>1258611</v>
      </c>
      <c r="BL24" s="36">
        <v>5480</v>
      </c>
      <c r="BM24" s="36">
        <v>0</v>
      </c>
      <c r="BN24" s="36">
        <v>478100</v>
      </c>
      <c r="BO24" s="36">
        <v>3930</v>
      </c>
      <c r="BP24" s="36">
        <v>171245</v>
      </c>
      <c r="BQ24" s="36">
        <v>0</v>
      </c>
      <c r="BR24" s="36">
        <v>0</v>
      </c>
      <c r="BS24" s="36">
        <v>10045</v>
      </c>
      <c r="BT24" s="36">
        <v>93310</v>
      </c>
      <c r="BU24" s="36">
        <v>0</v>
      </c>
      <c r="BV24" s="36">
        <v>0</v>
      </c>
      <c r="BW24" s="36">
        <v>0</v>
      </c>
      <c r="BX24" s="36">
        <v>0</v>
      </c>
      <c r="BY24" s="37">
        <v>39684471.909999996</v>
      </c>
    </row>
    <row r="25" spans="1:77" x14ac:dyDescent="0.2">
      <c r="A25" s="34" t="s">
        <v>159</v>
      </c>
      <c r="B25" s="35" t="s">
        <v>200</v>
      </c>
      <c r="C25" s="34" t="s">
        <v>201</v>
      </c>
      <c r="D25" s="36">
        <v>57059214.450000003</v>
      </c>
      <c r="E25" s="36">
        <v>37203715.5</v>
      </c>
      <c r="F25" s="36">
        <v>31747712</v>
      </c>
      <c r="G25" s="36">
        <v>9014896.2699999996</v>
      </c>
      <c r="H25" s="36">
        <v>3394041</v>
      </c>
      <c r="I25" s="36">
        <v>1260581.81</v>
      </c>
      <c r="J25" s="36">
        <v>88312303.549999997</v>
      </c>
      <c r="K25" s="36">
        <v>19685972.5</v>
      </c>
      <c r="L25" s="36">
        <v>4350829.5</v>
      </c>
      <c r="M25" s="36">
        <v>35694900.5</v>
      </c>
      <c r="N25" s="36">
        <v>5058966</v>
      </c>
      <c r="O25" s="36">
        <v>12790631.08</v>
      </c>
      <c r="P25" s="36">
        <v>23992682.800000001</v>
      </c>
      <c r="Q25" s="36">
        <v>18907545.649999999</v>
      </c>
      <c r="R25" s="36">
        <v>599764</v>
      </c>
      <c r="S25" s="36">
        <v>4016977.13</v>
      </c>
      <c r="T25" s="36">
        <v>4048140.5</v>
      </c>
      <c r="U25" s="36">
        <v>4135424.5</v>
      </c>
      <c r="V25" s="36">
        <v>34936964.799999997</v>
      </c>
      <c r="W25" s="36">
        <v>11160916.689999999</v>
      </c>
      <c r="X25" s="36">
        <v>5168141.84</v>
      </c>
      <c r="Y25" s="36">
        <v>15810671.220000001</v>
      </c>
      <c r="Z25" s="36">
        <v>5839357.5</v>
      </c>
      <c r="AA25" s="36">
        <v>8646312.5</v>
      </c>
      <c r="AB25" s="36">
        <v>14935345.800000001</v>
      </c>
      <c r="AC25" s="36">
        <v>1653577</v>
      </c>
      <c r="AD25" s="36">
        <v>4819585</v>
      </c>
      <c r="AE25" s="36">
        <v>60118121.18</v>
      </c>
      <c r="AF25" s="36">
        <v>4189028.5</v>
      </c>
      <c r="AG25" s="36">
        <v>2144114</v>
      </c>
      <c r="AH25" s="36">
        <v>2765334</v>
      </c>
      <c r="AI25" s="36">
        <v>1871168</v>
      </c>
      <c r="AJ25" s="36">
        <v>3752048</v>
      </c>
      <c r="AK25" s="36">
        <v>3764964.05</v>
      </c>
      <c r="AL25" s="36">
        <v>3164274.5</v>
      </c>
      <c r="AM25" s="36">
        <v>5309025</v>
      </c>
      <c r="AN25" s="36">
        <v>1653176.55</v>
      </c>
      <c r="AO25" s="36">
        <v>2023093.75</v>
      </c>
      <c r="AP25" s="36">
        <v>3142869.89</v>
      </c>
      <c r="AQ25" s="36">
        <v>15648281.75</v>
      </c>
      <c r="AR25" s="36">
        <v>6421113.2999999998</v>
      </c>
      <c r="AS25" s="36">
        <v>2975886</v>
      </c>
      <c r="AT25" s="36">
        <v>3516371.25</v>
      </c>
      <c r="AU25" s="36">
        <v>3006965</v>
      </c>
      <c r="AV25" s="36">
        <v>1822939</v>
      </c>
      <c r="AW25" s="36">
        <v>4354130.04</v>
      </c>
      <c r="AX25" s="36">
        <v>40196110.75</v>
      </c>
      <c r="AY25" s="36">
        <v>2639853.5</v>
      </c>
      <c r="AZ25" s="36">
        <v>7698359.25</v>
      </c>
      <c r="BA25" s="36">
        <v>4785031.03</v>
      </c>
      <c r="BB25" s="36">
        <v>12986692</v>
      </c>
      <c r="BC25" s="36">
        <v>7774823</v>
      </c>
      <c r="BD25" s="36">
        <v>12245921</v>
      </c>
      <c r="BE25" s="36">
        <v>6003804.5</v>
      </c>
      <c r="BF25" s="36">
        <v>4403621.7</v>
      </c>
      <c r="BG25" s="36">
        <v>1038836.5</v>
      </c>
      <c r="BH25" s="36">
        <v>1092916</v>
      </c>
      <c r="BI25" s="36">
        <v>41743109.149999999</v>
      </c>
      <c r="BJ25" s="36">
        <v>21331340.32</v>
      </c>
      <c r="BK25" s="36">
        <v>2709837</v>
      </c>
      <c r="BL25" s="36">
        <v>1894791</v>
      </c>
      <c r="BM25" s="36">
        <v>3597701</v>
      </c>
      <c r="BN25" s="36">
        <v>5030607.17</v>
      </c>
      <c r="BO25" s="36">
        <v>1708948.75</v>
      </c>
      <c r="BP25" s="36">
        <v>17981712</v>
      </c>
      <c r="BQ25" s="36">
        <v>2550725.5</v>
      </c>
      <c r="BR25" s="36">
        <v>2785712</v>
      </c>
      <c r="BS25" s="36">
        <v>4146899.67</v>
      </c>
      <c r="BT25" s="36">
        <v>6656767.4299999997</v>
      </c>
      <c r="BU25" s="36">
        <v>13331334.1</v>
      </c>
      <c r="BV25" s="36">
        <v>2119951.0499999998</v>
      </c>
      <c r="BW25" s="36">
        <v>1866415.5</v>
      </c>
      <c r="BX25" s="36">
        <v>1545939.66</v>
      </c>
      <c r="BY25" s="37">
        <v>24897132.980000004</v>
      </c>
    </row>
    <row r="26" spans="1:77" x14ac:dyDescent="0.2">
      <c r="A26" s="34" t="s">
        <v>159</v>
      </c>
      <c r="B26" s="35" t="s">
        <v>202</v>
      </c>
      <c r="C26" s="34" t="s">
        <v>203</v>
      </c>
      <c r="D26" s="36">
        <v>354854</v>
      </c>
      <c r="E26" s="36">
        <v>122074</v>
      </c>
      <c r="F26" s="36">
        <v>0</v>
      </c>
      <c r="G26" s="36">
        <v>0</v>
      </c>
      <c r="H26" s="36">
        <v>0</v>
      </c>
      <c r="I26" s="36">
        <v>0</v>
      </c>
      <c r="J26" s="36">
        <v>548049.82999999996</v>
      </c>
      <c r="K26" s="36">
        <v>773423.25</v>
      </c>
      <c r="L26" s="36">
        <v>150969</v>
      </c>
      <c r="M26" s="36">
        <v>1667876.32</v>
      </c>
      <c r="N26" s="36">
        <v>290455</v>
      </c>
      <c r="O26" s="36">
        <v>609839.75</v>
      </c>
      <c r="P26" s="36">
        <v>661668</v>
      </c>
      <c r="Q26" s="36">
        <v>856809.47</v>
      </c>
      <c r="R26" s="36">
        <v>0</v>
      </c>
      <c r="S26" s="36">
        <v>1750</v>
      </c>
      <c r="T26" s="36">
        <v>391833.5</v>
      </c>
      <c r="U26" s="36">
        <v>248926</v>
      </c>
      <c r="V26" s="36">
        <v>0</v>
      </c>
      <c r="W26" s="36">
        <v>708968.68</v>
      </c>
      <c r="X26" s="36">
        <v>311989.40999999997</v>
      </c>
      <c r="Y26" s="36">
        <v>376420</v>
      </c>
      <c r="Z26" s="36">
        <v>585997.5</v>
      </c>
      <c r="AA26" s="36">
        <v>0</v>
      </c>
      <c r="AB26" s="36">
        <v>141889.5</v>
      </c>
      <c r="AC26" s="36">
        <v>946564</v>
      </c>
      <c r="AD26" s="36">
        <v>347437</v>
      </c>
      <c r="AE26" s="36">
        <v>603407.5</v>
      </c>
      <c r="AF26" s="36">
        <v>32284</v>
      </c>
      <c r="AG26" s="36">
        <v>12290</v>
      </c>
      <c r="AH26" s="36">
        <v>9611</v>
      </c>
      <c r="AI26" s="36">
        <v>45618</v>
      </c>
      <c r="AJ26" s="36">
        <v>474532</v>
      </c>
      <c r="AK26" s="36">
        <v>87713</v>
      </c>
      <c r="AL26" s="36">
        <v>26896</v>
      </c>
      <c r="AM26" s="36">
        <v>292327</v>
      </c>
      <c r="AN26" s="36">
        <v>507338</v>
      </c>
      <c r="AO26" s="36">
        <v>321800.75</v>
      </c>
      <c r="AP26" s="36">
        <v>97744</v>
      </c>
      <c r="AQ26" s="36">
        <v>29881.25</v>
      </c>
      <c r="AR26" s="36">
        <v>550977</v>
      </c>
      <c r="AS26" s="36">
        <v>186114</v>
      </c>
      <c r="AT26" s="36">
        <v>228782</v>
      </c>
      <c r="AU26" s="36">
        <v>419698</v>
      </c>
      <c r="AV26" s="36">
        <v>0</v>
      </c>
      <c r="AW26" s="36">
        <v>87290</v>
      </c>
      <c r="AX26" s="36">
        <v>0</v>
      </c>
      <c r="AY26" s="36">
        <v>277472</v>
      </c>
      <c r="AZ26" s="36">
        <v>644514</v>
      </c>
      <c r="BA26" s="36">
        <v>259301</v>
      </c>
      <c r="BB26" s="36">
        <v>91781</v>
      </c>
      <c r="BC26" s="36">
        <v>94389</v>
      </c>
      <c r="BD26" s="36">
        <v>1730752</v>
      </c>
      <c r="BE26" s="36">
        <v>92335</v>
      </c>
      <c r="BF26" s="36">
        <v>92695</v>
      </c>
      <c r="BG26" s="36">
        <v>21012</v>
      </c>
      <c r="BH26" s="36">
        <v>19807</v>
      </c>
      <c r="BI26" s="36">
        <v>394917.59</v>
      </c>
      <c r="BJ26" s="36">
        <v>591393</v>
      </c>
      <c r="BK26" s="36">
        <v>246817</v>
      </c>
      <c r="BL26" s="36">
        <v>43705</v>
      </c>
      <c r="BM26" s="36">
        <v>250834</v>
      </c>
      <c r="BN26" s="36">
        <v>970636</v>
      </c>
      <c r="BO26" s="36">
        <v>37043</v>
      </c>
      <c r="BP26" s="36">
        <v>439477.5</v>
      </c>
      <c r="BQ26" s="36">
        <v>185664</v>
      </c>
      <c r="BR26" s="36">
        <v>117458</v>
      </c>
      <c r="BS26" s="36">
        <v>431609.75</v>
      </c>
      <c r="BT26" s="36">
        <v>312246</v>
      </c>
      <c r="BU26" s="36">
        <v>27139</v>
      </c>
      <c r="BV26" s="36">
        <v>177043</v>
      </c>
      <c r="BW26" s="36">
        <v>147077</v>
      </c>
      <c r="BX26" s="36">
        <v>64619.29</v>
      </c>
      <c r="BY26" s="37">
        <v>37667744.870000005</v>
      </c>
    </row>
    <row r="27" spans="1:77" x14ac:dyDescent="0.2">
      <c r="A27" s="34" t="s">
        <v>159</v>
      </c>
      <c r="B27" s="35" t="s">
        <v>204</v>
      </c>
      <c r="C27" s="34" t="s">
        <v>205</v>
      </c>
      <c r="D27" s="36">
        <v>169931</v>
      </c>
      <c r="E27" s="36">
        <v>1422.26</v>
      </c>
      <c r="F27" s="36">
        <v>0</v>
      </c>
      <c r="G27" s="36">
        <v>0</v>
      </c>
      <c r="H27" s="36">
        <v>0</v>
      </c>
      <c r="I27" s="36">
        <v>0</v>
      </c>
      <c r="J27" s="36">
        <v>104899.25</v>
      </c>
      <c r="K27" s="36">
        <v>43377.5</v>
      </c>
      <c r="L27" s="36">
        <v>0</v>
      </c>
      <c r="M27" s="36">
        <v>5759.75</v>
      </c>
      <c r="N27" s="36">
        <v>18475</v>
      </c>
      <c r="O27" s="36">
        <v>0</v>
      </c>
      <c r="P27" s="36">
        <v>3088</v>
      </c>
      <c r="Q27" s="36">
        <v>72896.25</v>
      </c>
      <c r="R27" s="36">
        <v>0</v>
      </c>
      <c r="S27" s="36">
        <v>0</v>
      </c>
      <c r="T27" s="36">
        <v>0</v>
      </c>
      <c r="U27" s="36">
        <v>0</v>
      </c>
      <c r="V27" s="36">
        <v>81912.149999999994</v>
      </c>
      <c r="W27" s="36">
        <v>0</v>
      </c>
      <c r="X27" s="36">
        <v>6009.5</v>
      </c>
      <c r="Y27" s="36">
        <v>19340.490000000002</v>
      </c>
      <c r="Z27" s="36">
        <v>7547.5</v>
      </c>
      <c r="AA27" s="36">
        <v>1143</v>
      </c>
      <c r="AB27" s="36">
        <v>700</v>
      </c>
      <c r="AC27" s="36">
        <v>0</v>
      </c>
      <c r="AD27" s="36">
        <v>180</v>
      </c>
      <c r="AE27" s="36">
        <v>259738.9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150</v>
      </c>
      <c r="AO27" s="36">
        <v>0</v>
      </c>
      <c r="AP27" s="36">
        <v>0</v>
      </c>
      <c r="AQ27" s="36">
        <v>597273.25</v>
      </c>
      <c r="AR27" s="36">
        <v>95208</v>
      </c>
      <c r="AS27" s="36">
        <v>39161</v>
      </c>
      <c r="AT27" s="36">
        <v>111448</v>
      </c>
      <c r="AU27" s="36">
        <v>33038</v>
      </c>
      <c r="AV27" s="36">
        <v>9341</v>
      </c>
      <c r="AW27" s="36">
        <v>71225</v>
      </c>
      <c r="AX27" s="36">
        <v>17275</v>
      </c>
      <c r="AY27" s="36">
        <v>0</v>
      </c>
      <c r="AZ27" s="36">
        <v>0</v>
      </c>
      <c r="BA27" s="36">
        <v>0</v>
      </c>
      <c r="BB27" s="36">
        <v>40611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7380.64</v>
      </c>
      <c r="BJ27" s="36">
        <v>0</v>
      </c>
      <c r="BK27" s="36">
        <v>0</v>
      </c>
      <c r="BL27" s="36">
        <v>0</v>
      </c>
      <c r="BM27" s="36">
        <v>104100.47</v>
      </c>
      <c r="BN27" s="36">
        <v>3924</v>
      </c>
      <c r="BO27" s="36">
        <v>0</v>
      </c>
      <c r="BP27" s="36">
        <v>0</v>
      </c>
      <c r="BQ27" s="36">
        <v>1857</v>
      </c>
      <c r="BR27" s="36">
        <v>0</v>
      </c>
      <c r="BS27" s="36">
        <v>0</v>
      </c>
      <c r="BT27" s="36">
        <v>0</v>
      </c>
      <c r="BU27" s="36">
        <v>7780</v>
      </c>
      <c r="BV27" s="36">
        <v>0</v>
      </c>
      <c r="BW27" s="36">
        <v>231</v>
      </c>
      <c r="BX27" s="36">
        <v>6050</v>
      </c>
      <c r="BY27" s="37">
        <v>3128974.75</v>
      </c>
    </row>
    <row r="28" spans="1:77" x14ac:dyDescent="0.2">
      <c r="A28" s="34" t="s">
        <v>159</v>
      </c>
      <c r="B28" s="35" t="s">
        <v>206</v>
      </c>
      <c r="C28" s="34" t="s">
        <v>207</v>
      </c>
      <c r="D28" s="36">
        <v>600203</v>
      </c>
      <c r="E28" s="36">
        <v>228886.53</v>
      </c>
      <c r="F28" s="36">
        <v>0</v>
      </c>
      <c r="G28" s="36">
        <v>0</v>
      </c>
      <c r="H28" s="36">
        <v>0</v>
      </c>
      <c r="I28" s="36">
        <v>0</v>
      </c>
      <c r="J28" s="36">
        <v>264456</v>
      </c>
      <c r="K28" s="36">
        <v>46209.5</v>
      </c>
      <c r="L28" s="36">
        <v>0</v>
      </c>
      <c r="M28" s="36">
        <v>200681.5</v>
      </c>
      <c r="N28" s="36">
        <v>14101</v>
      </c>
      <c r="O28" s="36">
        <v>18738</v>
      </c>
      <c r="P28" s="36">
        <v>107705</v>
      </c>
      <c r="Q28" s="36">
        <v>0</v>
      </c>
      <c r="R28" s="36">
        <v>0</v>
      </c>
      <c r="S28" s="36">
        <v>359</v>
      </c>
      <c r="T28" s="36">
        <v>0</v>
      </c>
      <c r="U28" s="36">
        <v>511</v>
      </c>
      <c r="V28" s="36">
        <v>461635.75</v>
      </c>
      <c r="W28" s="36">
        <v>29128</v>
      </c>
      <c r="X28" s="36">
        <v>25217.5</v>
      </c>
      <c r="Y28" s="36">
        <v>60699.24</v>
      </c>
      <c r="Z28" s="36">
        <v>5570.5</v>
      </c>
      <c r="AA28" s="36">
        <v>14700.75</v>
      </c>
      <c r="AB28" s="36">
        <v>52965.75</v>
      </c>
      <c r="AC28" s="36">
        <v>278206</v>
      </c>
      <c r="AD28" s="36">
        <v>4122</v>
      </c>
      <c r="AE28" s="36">
        <v>111593.8</v>
      </c>
      <c r="AF28" s="36">
        <v>30122</v>
      </c>
      <c r="AG28" s="36">
        <v>5913.34</v>
      </c>
      <c r="AH28" s="36">
        <v>0</v>
      </c>
      <c r="AI28" s="36">
        <v>8484.84</v>
      </c>
      <c r="AJ28" s="36">
        <v>42692</v>
      </c>
      <c r="AK28" s="36">
        <v>22458.44</v>
      </c>
      <c r="AL28" s="36">
        <v>21720</v>
      </c>
      <c r="AM28" s="36">
        <v>22614.5</v>
      </c>
      <c r="AN28" s="36">
        <v>41252</v>
      </c>
      <c r="AO28" s="36">
        <v>49391</v>
      </c>
      <c r="AP28" s="36">
        <v>2056</v>
      </c>
      <c r="AQ28" s="36">
        <v>1307706.5</v>
      </c>
      <c r="AR28" s="36">
        <v>2583145</v>
      </c>
      <c r="AS28" s="36">
        <v>12971</v>
      </c>
      <c r="AT28" s="36">
        <v>345071.13</v>
      </c>
      <c r="AU28" s="36">
        <v>72646</v>
      </c>
      <c r="AV28" s="36">
        <v>14618</v>
      </c>
      <c r="AW28" s="36">
        <v>69332</v>
      </c>
      <c r="AX28" s="36">
        <v>0</v>
      </c>
      <c r="AY28" s="36">
        <v>4880</v>
      </c>
      <c r="AZ28" s="36">
        <v>0</v>
      </c>
      <c r="BA28" s="36">
        <v>0</v>
      </c>
      <c r="BB28" s="36">
        <v>206382.9</v>
      </c>
      <c r="BC28" s="36">
        <v>56773</v>
      </c>
      <c r="BD28" s="36">
        <v>2828</v>
      </c>
      <c r="BE28" s="36">
        <v>6727</v>
      </c>
      <c r="BF28" s="36">
        <v>96285.96</v>
      </c>
      <c r="BG28" s="36">
        <v>0</v>
      </c>
      <c r="BH28" s="36">
        <v>0</v>
      </c>
      <c r="BI28" s="36">
        <v>48385.25</v>
      </c>
      <c r="BJ28" s="36">
        <v>3510.93</v>
      </c>
      <c r="BK28" s="36">
        <v>6887</v>
      </c>
      <c r="BL28" s="36">
        <v>0</v>
      </c>
      <c r="BM28" s="36">
        <v>7338.52</v>
      </c>
      <c r="BN28" s="36">
        <v>0</v>
      </c>
      <c r="BO28" s="36">
        <v>0</v>
      </c>
      <c r="BP28" s="36">
        <v>89217</v>
      </c>
      <c r="BQ28" s="36">
        <v>195750.19</v>
      </c>
      <c r="BR28" s="36">
        <v>0</v>
      </c>
      <c r="BS28" s="36">
        <v>7692</v>
      </c>
      <c r="BT28" s="36">
        <v>0</v>
      </c>
      <c r="BU28" s="36">
        <v>0</v>
      </c>
      <c r="BV28" s="36">
        <v>0</v>
      </c>
      <c r="BW28" s="36">
        <v>0</v>
      </c>
      <c r="BX28" s="36">
        <v>83165.2</v>
      </c>
      <c r="BY28" s="37">
        <v>189584125</v>
      </c>
    </row>
    <row r="29" spans="1:77" x14ac:dyDescent="0.2">
      <c r="A29" s="38" t="s">
        <v>208</v>
      </c>
      <c r="B29" s="39"/>
      <c r="C29" s="38"/>
      <c r="D29" s="40">
        <f>SUM(D5:D28)</f>
        <v>563708061.62</v>
      </c>
      <c r="E29" s="40">
        <f t="shared" ref="E29:BP29" si="0">SUM(E5:E28)</f>
        <v>124955143.80000001</v>
      </c>
      <c r="F29" s="40">
        <f t="shared" si="0"/>
        <v>150086571.32999998</v>
      </c>
      <c r="G29" s="40">
        <f t="shared" si="0"/>
        <v>49626636.969999999</v>
      </c>
      <c r="H29" s="40">
        <f t="shared" si="0"/>
        <v>51553181.479999997</v>
      </c>
      <c r="I29" s="40">
        <f t="shared" si="0"/>
        <v>14875446.860000001</v>
      </c>
      <c r="J29" s="40">
        <f t="shared" si="0"/>
        <v>837084941.79999995</v>
      </c>
      <c r="K29" s="40">
        <f t="shared" si="0"/>
        <v>116572108.77</v>
      </c>
      <c r="L29" s="40">
        <f t="shared" si="0"/>
        <v>27173759.809999999</v>
      </c>
      <c r="M29" s="40">
        <f t="shared" si="0"/>
        <v>215847083.99000001</v>
      </c>
      <c r="N29" s="40">
        <f t="shared" si="0"/>
        <v>28649921.030000001</v>
      </c>
      <c r="O29" s="40">
        <f t="shared" si="0"/>
        <v>89507528.829999998</v>
      </c>
      <c r="P29" s="40">
        <f t="shared" si="0"/>
        <v>169836677.45000002</v>
      </c>
      <c r="Q29" s="40">
        <f t="shared" si="0"/>
        <v>128499624.71000001</v>
      </c>
      <c r="R29" s="40">
        <f t="shared" si="0"/>
        <v>7699347.1500000004</v>
      </c>
      <c r="S29" s="40">
        <f t="shared" si="0"/>
        <v>49921040.430000007</v>
      </c>
      <c r="T29" s="40">
        <f t="shared" si="0"/>
        <v>44534874.260000005</v>
      </c>
      <c r="U29" s="40">
        <f t="shared" si="0"/>
        <v>31607629.010000002</v>
      </c>
      <c r="V29" s="40">
        <f t="shared" si="0"/>
        <v>554563506.5</v>
      </c>
      <c r="W29" s="40">
        <f t="shared" si="0"/>
        <v>82935215.360000014</v>
      </c>
      <c r="X29" s="40">
        <f t="shared" si="0"/>
        <v>55364683.399999991</v>
      </c>
      <c r="Y29" s="40">
        <f t="shared" si="0"/>
        <v>129489430.13999999</v>
      </c>
      <c r="Z29" s="40">
        <f t="shared" si="0"/>
        <v>46938635.68</v>
      </c>
      <c r="AA29" s="40">
        <f t="shared" si="0"/>
        <v>59852042.210000001</v>
      </c>
      <c r="AB29" s="40">
        <f t="shared" si="0"/>
        <v>75511054.230000004</v>
      </c>
      <c r="AC29" s="40">
        <f t="shared" si="0"/>
        <v>25445200.52</v>
      </c>
      <c r="AD29" s="40">
        <f t="shared" si="0"/>
        <v>27748119.5</v>
      </c>
      <c r="AE29" s="40">
        <f t="shared" si="0"/>
        <v>542958559.08000004</v>
      </c>
      <c r="AF29" s="40">
        <f t="shared" si="0"/>
        <v>40891618.979999997</v>
      </c>
      <c r="AG29" s="40">
        <f t="shared" si="0"/>
        <v>29621013.34</v>
      </c>
      <c r="AH29" s="40">
        <f t="shared" si="0"/>
        <v>21300207</v>
      </c>
      <c r="AI29" s="40">
        <f t="shared" si="0"/>
        <v>25111742.260000002</v>
      </c>
      <c r="AJ29" s="40">
        <f t="shared" si="0"/>
        <v>29112385.900000002</v>
      </c>
      <c r="AK29" s="40">
        <f t="shared" si="0"/>
        <v>35083135.539999992</v>
      </c>
      <c r="AL29" s="40">
        <f t="shared" si="0"/>
        <v>33053574.560000002</v>
      </c>
      <c r="AM29" s="40">
        <f t="shared" si="0"/>
        <v>45496788.350000001</v>
      </c>
      <c r="AN29" s="40">
        <f t="shared" si="0"/>
        <v>33688913.299999997</v>
      </c>
      <c r="AO29" s="40">
        <f t="shared" si="0"/>
        <v>38796282.420000002</v>
      </c>
      <c r="AP29" s="40">
        <f t="shared" si="0"/>
        <v>32817289.300000001</v>
      </c>
      <c r="AQ29" s="40">
        <f t="shared" si="0"/>
        <v>178137508.65000001</v>
      </c>
      <c r="AR29" s="40">
        <f t="shared" si="0"/>
        <v>34516078.970000006</v>
      </c>
      <c r="AS29" s="40">
        <f t="shared" si="0"/>
        <v>29138070.949999999</v>
      </c>
      <c r="AT29" s="40">
        <f t="shared" si="0"/>
        <v>31829359.699999999</v>
      </c>
      <c r="AU29" s="40">
        <f t="shared" si="0"/>
        <v>31714300.48</v>
      </c>
      <c r="AV29" s="40">
        <f t="shared" si="0"/>
        <v>5413730.5199999996</v>
      </c>
      <c r="AW29" s="40">
        <f t="shared" si="0"/>
        <v>14384338.84</v>
      </c>
      <c r="AX29" s="40">
        <f t="shared" si="0"/>
        <v>409973271.84000003</v>
      </c>
      <c r="AY29" s="40">
        <f t="shared" si="0"/>
        <v>42213032.940000005</v>
      </c>
      <c r="AZ29" s="40">
        <f t="shared" si="0"/>
        <v>49709424.880000003</v>
      </c>
      <c r="BA29" s="40">
        <f t="shared" si="0"/>
        <v>67564203.429999992</v>
      </c>
      <c r="BB29" s="40">
        <f t="shared" si="0"/>
        <v>66257919.49000001</v>
      </c>
      <c r="BC29" s="40">
        <f t="shared" si="0"/>
        <v>65983558.519999996</v>
      </c>
      <c r="BD29" s="40">
        <f t="shared" si="0"/>
        <v>94169286.030000001</v>
      </c>
      <c r="BE29" s="40">
        <f t="shared" si="0"/>
        <v>49194467.259999998</v>
      </c>
      <c r="BF29" s="40">
        <f t="shared" si="0"/>
        <v>40243927.860000007</v>
      </c>
      <c r="BG29" s="40">
        <f t="shared" si="0"/>
        <v>13294288.689999999</v>
      </c>
      <c r="BH29" s="40">
        <f t="shared" si="0"/>
        <v>10739691</v>
      </c>
      <c r="BI29" s="40">
        <f t="shared" si="0"/>
        <v>376807357.17599994</v>
      </c>
      <c r="BJ29" s="40">
        <f t="shared" si="0"/>
        <v>163173336.97</v>
      </c>
      <c r="BK29" s="40">
        <f t="shared" si="0"/>
        <v>36185926</v>
      </c>
      <c r="BL29" s="40">
        <f t="shared" si="0"/>
        <v>25611013</v>
      </c>
      <c r="BM29" s="40">
        <f t="shared" si="0"/>
        <v>31776774.209999997</v>
      </c>
      <c r="BN29" s="40">
        <f t="shared" si="0"/>
        <v>45811427.390000001</v>
      </c>
      <c r="BO29" s="40">
        <f t="shared" si="0"/>
        <v>18369852.600000001</v>
      </c>
      <c r="BP29" s="40">
        <f t="shared" si="0"/>
        <v>270648213.01999998</v>
      </c>
      <c r="BQ29" s="40">
        <f t="shared" ref="BQ29:BX29" si="1">SUM(BQ5:BQ28)</f>
        <v>36705355.189999998</v>
      </c>
      <c r="BR29" s="40">
        <f t="shared" si="1"/>
        <v>35959700.25</v>
      </c>
      <c r="BS29" s="40">
        <f t="shared" si="1"/>
        <v>45336855.229999997</v>
      </c>
      <c r="BT29" s="40">
        <f t="shared" si="1"/>
        <v>74695023.770000011</v>
      </c>
      <c r="BU29" s="40">
        <f t="shared" si="1"/>
        <v>116575987.93999998</v>
      </c>
      <c r="BV29" s="40">
        <f t="shared" si="1"/>
        <v>36672657.879999995</v>
      </c>
      <c r="BW29" s="40">
        <f t="shared" si="1"/>
        <v>20442019.300000001</v>
      </c>
      <c r="BX29" s="40">
        <f t="shared" si="1"/>
        <v>17475552.009999998</v>
      </c>
      <c r="BY29" s="41">
        <f>SUM(BY5:BY28)</f>
        <v>4213953052.7898993</v>
      </c>
    </row>
    <row r="30" spans="1:77" x14ac:dyDescent="0.2">
      <c r="A30" s="34" t="s">
        <v>209</v>
      </c>
      <c r="B30" s="35" t="s">
        <v>210</v>
      </c>
      <c r="C30" s="34" t="s">
        <v>211</v>
      </c>
      <c r="D30" s="36">
        <v>431821771.73000002</v>
      </c>
      <c r="E30" s="36">
        <v>70148251.010000005</v>
      </c>
      <c r="F30" s="36">
        <v>125472855.42</v>
      </c>
      <c r="G30" s="36">
        <v>25850294.030000001</v>
      </c>
      <c r="H30" s="36">
        <v>17085456.48</v>
      </c>
      <c r="I30" s="36">
        <v>3905272.45</v>
      </c>
      <c r="J30" s="36">
        <v>736773853.62</v>
      </c>
      <c r="K30" s="36">
        <v>52841311.600000001</v>
      </c>
      <c r="L30" s="36">
        <v>5257467.59</v>
      </c>
      <c r="M30" s="36">
        <v>146245656.86000001</v>
      </c>
      <c r="N30" s="36">
        <v>6347857.5</v>
      </c>
      <c r="O30" s="36">
        <v>21672356</v>
      </c>
      <c r="P30" s="36">
        <v>93561775.349999994</v>
      </c>
      <c r="Q30" s="36">
        <v>90501194.439999998</v>
      </c>
      <c r="R30" s="36">
        <v>1112554</v>
      </c>
      <c r="S30" s="36">
        <v>15316392.359999999</v>
      </c>
      <c r="T30" s="36">
        <v>11904696.25</v>
      </c>
      <c r="U30" s="36">
        <v>5744282.7300000004</v>
      </c>
      <c r="V30" s="36">
        <v>423123203.63999999</v>
      </c>
      <c r="W30" s="36">
        <v>50878460.030000001</v>
      </c>
      <c r="X30" s="36">
        <v>18056453.920000002</v>
      </c>
      <c r="Y30" s="36">
        <v>97237423.829999998</v>
      </c>
      <c r="Z30" s="36">
        <v>5091390</v>
      </c>
      <c r="AA30" s="36">
        <v>15276443.470000001</v>
      </c>
      <c r="AB30" s="36">
        <v>23112762.32</v>
      </c>
      <c r="AC30" s="36">
        <v>7381757.4500000002</v>
      </c>
      <c r="AD30" s="36">
        <v>4836828</v>
      </c>
      <c r="AE30" s="36">
        <v>585279057.69000006</v>
      </c>
      <c r="AF30" s="36">
        <v>7480583.2599999998</v>
      </c>
      <c r="AG30" s="36">
        <v>4663449.5</v>
      </c>
      <c r="AH30" s="36">
        <v>6402311</v>
      </c>
      <c r="AI30" s="36">
        <v>5625779</v>
      </c>
      <c r="AJ30" s="36">
        <v>13558773</v>
      </c>
      <c r="AK30" s="36">
        <v>8622126.4399999995</v>
      </c>
      <c r="AL30" s="36">
        <v>6342195</v>
      </c>
      <c r="AM30" s="36">
        <v>16779700.800000001</v>
      </c>
      <c r="AN30" s="36">
        <v>9638363</v>
      </c>
      <c r="AO30" s="36">
        <v>9546874.5</v>
      </c>
      <c r="AP30" s="36">
        <v>6493738.8700000001</v>
      </c>
      <c r="AQ30" s="36">
        <v>140810834.31999999</v>
      </c>
      <c r="AR30" s="36">
        <v>3571715.3</v>
      </c>
      <c r="AS30" s="36">
        <v>4567093.1900000004</v>
      </c>
      <c r="AT30" s="36">
        <v>10358015.73</v>
      </c>
      <c r="AU30" s="36">
        <v>4873556</v>
      </c>
      <c r="AV30" s="36">
        <v>378761.5</v>
      </c>
      <c r="AW30" s="36">
        <v>2615709.9300000002</v>
      </c>
      <c r="AX30" s="36">
        <v>408314089.89999998</v>
      </c>
      <c r="AY30" s="36">
        <v>12718633.640000001</v>
      </c>
      <c r="AZ30" s="36">
        <v>11153249</v>
      </c>
      <c r="BA30" s="36">
        <v>22255632</v>
      </c>
      <c r="BB30" s="36">
        <v>31924059.32</v>
      </c>
      <c r="BC30" s="36">
        <v>11333360</v>
      </c>
      <c r="BD30" s="36">
        <v>51096080</v>
      </c>
      <c r="BE30" s="36">
        <v>54269295.25</v>
      </c>
      <c r="BF30" s="36">
        <v>14674072.15</v>
      </c>
      <c r="BG30" s="36">
        <v>3658051.75</v>
      </c>
      <c r="BH30" s="36">
        <v>2544450.2000000002</v>
      </c>
      <c r="BI30" s="36">
        <v>310628044.66399997</v>
      </c>
      <c r="BJ30" s="36">
        <v>103348850.59</v>
      </c>
      <c r="BK30" s="36">
        <v>9790681</v>
      </c>
      <c r="BL30" s="36">
        <v>5360970</v>
      </c>
      <c r="BM30" s="36">
        <v>3653189</v>
      </c>
      <c r="BN30" s="36">
        <v>10732129</v>
      </c>
      <c r="BO30" s="36">
        <v>5000464.17</v>
      </c>
      <c r="BP30" s="36">
        <v>390395556.12</v>
      </c>
      <c r="BQ30" s="36">
        <v>11184289.17</v>
      </c>
      <c r="BR30" s="36">
        <v>10113550</v>
      </c>
      <c r="BS30" s="36">
        <v>16087032.369999999</v>
      </c>
      <c r="BT30" s="36">
        <v>26425831.899999999</v>
      </c>
      <c r="BU30" s="36">
        <v>59229275.200000003</v>
      </c>
      <c r="BV30" s="36">
        <v>12391561.6</v>
      </c>
      <c r="BW30" s="36">
        <v>8633586.3399999999</v>
      </c>
      <c r="BX30" s="36">
        <v>4412485.62</v>
      </c>
      <c r="BY30" s="37">
        <v>61913874.669999987</v>
      </c>
    </row>
    <row r="31" spans="1:77" x14ac:dyDescent="0.2">
      <c r="A31" s="34" t="s">
        <v>209</v>
      </c>
      <c r="B31" s="35" t="s">
        <v>212</v>
      </c>
      <c r="C31" s="34" t="s">
        <v>213</v>
      </c>
      <c r="D31" s="36">
        <v>37783310.189999998</v>
      </c>
      <c r="E31" s="36">
        <v>7920601.7599999998</v>
      </c>
      <c r="F31" s="36">
        <v>26704679.57</v>
      </c>
      <c r="G31" s="36">
        <v>430028.05</v>
      </c>
      <c r="H31" s="36">
        <v>673568.9</v>
      </c>
      <c r="I31" s="36">
        <v>84538.08</v>
      </c>
      <c r="J31" s="36">
        <v>50588815.520000003</v>
      </c>
      <c r="K31" s="36">
        <v>2893807.9</v>
      </c>
      <c r="L31" s="36">
        <v>285978.2</v>
      </c>
      <c r="M31" s="36">
        <v>21241277.5</v>
      </c>
      <c r="N31" s="36">
        <v>626941</v>
      </c>
      <c r="O31" s="36">
        <v>0</v>
      </c>
      <c r="P31" s="36">
        <v>6028625.6600000001</v>
      </c>
      <c r="Q31" s="36">
        <v>9197651.2699999996</v>
      </c>
      <c r="R31" s="36">
        <v>119856.57</v>
      </c>
      <c r="S31" s="36">
        <v>979585.14</v>
      </c>
      <c r="T31" s="36">
        <v>1121057.5</v>
      </c>
      <c r="U31" s="36">
        <v>217762.55</v>
      </c>
      <c r="V31" s="36">
        <v>27682544.02</v>
      </c>
      <c r="W31" s="36">
        <v>3121297.7</v>
      </c>
      <c r="X31" s="36">
        <v>1562403.78</v>
      </c>
      <c r="Y31" s="36">
        <v>3462787.85</v>
      </c>
      <c r="Z31" s="36">
        <v>191412.5</v>
      </c>
      <c r="AA31" s="36">
        <v>71500</v>
      </c>
      <c r="AB31" s="36">
        <v>7577991.25</v>
      </c>
      <c r="AC31" s="36">
        <v>80179</v>
      </c>
      <c r="AD31" s="36">
        <v>643141</v>
      </c>
      <c r="AE31" s="36">
        <v>72245783.340000004</v>
      </c>
      <c r="AF31" s="36">
        <v>203836.74</v>
      </c>
      <c r="AG31" s="36">
        <v>29000</v>
      </c>
      <c r="AH31" s="36">
        <v>361346</v>
      </c>
      <c r="AI31" s="36">
        <v>176631</v>
      </c>
      <c r="AJ31" s="36">
        <v>725446</v>
      </c>
      <c r="AK31" s="36">
        <v>469824</v>
      </c>
      <c r="AL31" s="36">
        <v>45390</v>
      </c>
      <c r="AM31" s="36">
        <v>414523.65</v>
      </c>
      <c r="AN31" s="36">
        <v>170809</v>
      </c>
      <c r="AO31" s="36">
        <v>151710</v>
      </c>
      <c r="AP31" s="36">
        <v>38718</v>
      </c>
      <c r="AQ31" s="36">
        <v>4612187.7699999996</v>
      </c>
      <c r="AR31" s="36">
        <v>91126.5</v>
      </c>
      <c r="AS31" s="36">
        <v>102553.26</v>
      </c>
      <c r="AT31" s="36">
        <v>53537</v>
      </c>
      <c r="AU31" s="36">
        <v>16811</v>
      </c>
      <c r="AV31" s="36">
        <v>52740.92</v>
      </c>
      <c r="AW31" s="36">
        <v>152246.39999999999</v>
      </c>
      <c r="AX31" s="36">
        <v>32136261.52</v>
      </c>
      <c r="AY31" s="36">
        <v>642718.5</v>
      </c>
      <c r="AZ31" s="36">
        <v>135038</v>
      </c>
      <c r="BA31" s="36">
        <v>460004.9</v>
      </c>
      <c r="BB31" s="36">
        <v>7146981.0199999996</v>
      </c>
      <c r="BC31" s="36">
        <v>767759</v>
      </c>
      <c r="BD31" s="36">
        <v>5685900</v>
      </c>
      <c r="BE31" s="36">
        <v>0</v>
      </c>
      <c r="BF31" s="36">
        <v>1044049.8</v>
      </c>
      <c r="BG31" s="36">
        <v>41454</v>
      </c>
      <c r="BH31" s="36">
        <v>76936</v>
      </c>
      <c r="BI31" s="36">
        <v>35562775.57</v>
      </c>
      <c r="BJ31" s="36">
        <v>8841444.5399999991</v>
      </c>
      <c r="BK31" s="36">
        <v>649940</v>
      </c>
      <c r="BL31" s="36">
        <v>0</v>
      </c>
      <c r="BM31" s="36">
        <v>187604</v>
      </c>
      <c r="BN31" s="36">
        <v>0</v>
      </c>
      <c r="BO31" s="36">
        <v>0</v>
      </c>
      <c r="BP31" s="36">
        <v>17271300.079999998</v>
      </c>
      <c r="BQ31" s="36">
        <v>1011571</v>
      </c>
      <c r="BR31" s="36">
        <v>850872</v>
      </c>
      <c r="BS31" s="36">
        <v>1572284.78</v>
      </c>
      <c r="BT31" s="36">
        <v>1143217.6399999999</v>
      </c>
      <c r="BU31" s="36">
        <v>6739694.71</v>
      </c>
      <c r="BV31" s="36">
        <v>610960.1</v>
      </c>
      <c r="BW31" s="36">
        <v>363743</v>
      </c>
      <c r="BX31" s="36">
        <v>136348.25</v>
      </c>
      <c r="BY31" s="37">
        <v>488773606.23000008</v>
      </c>
    </row>
    <row r="32" spans="1:77" x14ac:dyDescent="0.2">
      <c r="A32" s="34" t="s">
        <v>209</v>
      </c>
      <c r="B32" s="35" t="s">
        <v>214</v>
      </c>
      <c r="C32" s="34" t="s">
        <v>215</v>
      </c>
      <c r="D32" s="36">
        <v>5470658.8499999996</v>
      </c>
      <c r="E32" s="36">
        <v>1582464.75</v>
      </c>
      <c r="F32" s="36">
        <v>4805958</v>
      </c>
      <c r="G32" s="36">
        <v>387525.5</v>
      </c>
      <c r="H32" s="36">
        <v>47451</v>
      </c>
      <c r="I32" s="36">
        <v>976</v>
      </c>
      <c r="J32" s="36">
        <v>27163771</v>
      </c>
      <c r="K32" s="36">
        <v>444620.5</v>
      </c>
      <c r="L32" s="36">
        <v>11458</v>
      </c>
      <c r="M32" s="36">
        <v>1246873</v>
      </c>
      <c r="N32" s="36">
        <v>24564</v>
      </c>
      <c r="O32" s="36">
        <v>161796</v>
      </c>
      <c r="P32" s="36">
        <v>524187</v>
      </c>
      <c r="Q32" s="36">
        <v>619184.73</v>
      </c>
      <c r="R32" s="36">
        <v>0</v>
      </c>
      <c r="S32" s="36">
        <v>329.5</v>
      </c>
      <c r="T32" s="36">
        <v>58938</v>
      </c>
      <c r="U32" s="36">
        <v>0</v>
      </c>
      <c r="V32" s="36">
        <v>11081664.029999999</v>
      </c>
      <c r="W32" s="36">
        <v>1435953.6</v>
      </c>
      <c r="X32" s="36">
        <v>113312.75</v>
      </c>
      <c r="Y32" s="36">
        <v>1425984</v>
      </c>
      <c r="Z32" s="36">
        <v>31090</v>
      </c>
      <c r="AA32" s="36">
        <v>0</v>
      </c>
      <c r="AB32" s="36">
        <v>38292.5</v>
      </c>
      <c r="AC32" s="36">
        <v>23380</v>
      </c>
      <c r="AD32" s="36">
        <v>0</v>
      </c>
      <c r="AE32" s="36">
        <v>23095598.5</v>
      </c>
      <c r="AF32" s="36">
        <v>42983</v>
      </c>
      <c r="AG32" s="36">
        <v>29947</v>
      </c>
      <c r="AH32" s="36">
        <v>0</v>
      </c>
      <c r="AI32" s="36">
        <v>7353</v>
      </c>
      <c r="AJ32" s="36">
        <v>17407</v>
      </c>
      <c r="AK32" s="36">
        <v>4699</v>
      </c>
      <c r="AL32" s="36">
        <v>37983</v>
      </c>
      <c r="AM32" s="36">
        <v>5570</v>
      </c>
      <c r="AN32" s="36">
        <v>0</v>
      </c>
      <c r="AO32" s="36">
        <v>32014.5</v>
      </c>
      <c r="AP32" s="36">
        <v>19999.75</v>
      </c>
      <c r="AQ32" s="36">
        <v>5236002.01</v>
      </c>
      <c r="AR32" s="36">
        <v>0</v>
      </c>
      <c r="AS32" s="36">
        <v>21903</v>
      </c>
      <c r="AT32" s="36">
        <v>0</v>
      </c>
      <c r="AU32" s="36">
        <v>32673</v>
      </c>
      <c r="AV32" s="36">
        <v>0</v>
      </c>
      <c r="AW32" s="36">
        <v>85147</v>
      </c>
      <c r="AX32" s="36">
        <v>4780313.25</v>
      </c>
      <c r="AY32" s="36">
        <v>12035</v>
      </c>
      <c r="AZ32" s="36">
        <v>272549</v>
      </c>
      <c r="BA32" s="36">
        <v>87679</v>
      </c>
      <c r="BB32" s="36">
        <v>184160</v>
      </c>
      <c r="BC32" s="36">
        <v>85209</v>
      </c>
      <c r="BD32" s="36">
        <v>1174047</v>
      </c>
      <c r="BE32" s="36">
        <v>218559</v>
      </c>
      <c r="BF32" s="36">
        <v>139290</v>
      </c>
      <c r="BG32" s="36">
        <v>0</v>
      </c>
      <c r="BH32" s="36">
        <v>0</v>
      </c>
      <c r="BI32" s="36">
        <v>8489703.8599999994</v>
      </c>
      <c r="BJ32" s="36">
        <v>514891</v>
      </c>
      <c r="BK32" s="36">
        <v>21412</v>
      </c>
      <c r="BL32" s="36">
        <v>134485</v>
      </c>
      <c r="BM32" s="36">
        <v>19674</v>
      </c>
      <c r="BN32" s="36">
        <v>30450</v>
      </c>
      <c r="BO32" s="36">
        <v>125854</v>
      </c>
      <c r="BP32" s="36">
        <v>1884448</v>
      </c>
      <c r="BQ32" s="36">
        <v>9590</v>
      </c>
      <c r="BR32" s="36">
        <v>3529</v>
      </c>
      <c r="BS32" s="36">
        <v>48011.28</v>
      </c>
      <c r="BT32" s="36">
        <v>47927.5</v>
      </c>
      <c r="BU32" s="36">
        <v>354156</v>
      </c>
      <c r="BV32" s="36">
        <v>12506</v>
      </c>
      <c r="BW32" s="36">
        <v>0</v>
      </c>
      <c r="BX32" s="36">
        <v>0</v>
      </c>
      <c r="BY32" s="37">
        <v>376807919.70999992</v>
      </c>
    </row>
    <row r="33" spans="1:77" x14ac:dyDescent="0.2">
      <c r="A33" s="34" t="s">
        <v>209</v>
      </c>
      <c r="B33" s="35" t="s">
        <v>216</v>
      </c>
      <c r="C33" s="34" t="s">
        <v>217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90</v>
      </c>
      <c r="AC33" s="36">
        <v>0</v>
      </c>
      <c r="AD33" s="36">
        <v>3517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16867.5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444694.75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5319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7">
        <v>145119910.08999997</v>
      </c>
    </row>
    <row r="34" spans="1:77" x14ac:dyDescent="0.2">
      <c r="A34" s="34" t="s">
        <v>209</v>
      </c>
      <c r="B34" s="35" t="s">
        <v>218</v>
      </c>
      <c r="C34" s="34" t="s">
        <v>219</v>
      </c>
      <c r="D34" s="36">
        <v>3171002.06</v>
      </c>
      <c r="E34" s="36">
        <v>971950.25</v>
      </c>
      <c r="F34" s="36">
        <v>2270754.1</v>
      </c>
      <c r="G34" s="36">
        <v>60517.5</v>
      </c>
      <c r="H34" s="36">
        <v>37131</v>
      </c>
      <c r="I34" s="36">
        <v>0</v>
      </c>
      <c r="J34" s="36">
        <v>12828272.199999999</v>
      </c>
      <c r="K34" s="36">
        <v>346995.5</v>
      </c>
      <c r="L34" s="36">
        <v>48608</v>
      </c>
      <c r="M34" s="36">
        <v>818221.02</v>
      </c>
      <c r="N34" s="36">
        <v>32688</v>
      </c>
      <c r="O34" s="36">
        <v>246028.25</v>
      </c>
      <c r="P34" s="36">
        <v>1839219</v>
      </c>
      <c r="Q34" s="36">
        <v>120938.5</v>
      </c>
      <c r="R34" s="36">
        <v>18105</v>
      </c>
      <c r="S34" s="36">
        <v>2797.25</v>
      </c>
      <c r="T34" s="36">
        <v>120604</v>
      </c>
      <c r="U34" s="36">
        <v>38007.99</v>
      </c>
      <c r="V34" s="36">
        <v>3439776.64</v>
      </c>
      <c r="W34" s="36">
        <v>429242.96</v>
      </c>
      <c r="X34" s="36">
        <v>184411.25</v>
      </c>
      <c r="Y34" s="36">
        <v>898631.35</v>
      </c>
      <c r="Z34" s="36">
        <v>70935.62</v>
      </c>
      <c r="AA34" s="36">
        <v>236883.5</v>
      </c>
      <c r="AB34" s="36">
        <v>40761.25</v>
      </c>
      <c r="AC34" s="36">
        <v>63898</v>
      </c>
      <c r="AD34" s="36">
        <v>13848</v>
      </c>
      <c r="AE34" s="36">
        <v>14543082.9</v>
      </c>
      <c r="AF34" s="36">
        <v>150984.79999999999</v>
      </c>
      <c r="AG34" s="36">
        <v>127322</v>
      </c>
      <c r="AH34" s="36">
        <v>61721</v>
      </c>
      <c r="AI34" s="36">
        <v>69993</v>
      </c>
      <c r="AJ34" s="36">
        <v>114393.06</v>
      </c>
      <c r="AK34" s="36">
        <v>23863</v>
      </c>
      <c r="AL34" s="36">
        <v>101509</v>
      </c>
      <c r="AM34" s="36">
        <v>236951</v>
      </c>
      <c r="AN34" s="36">
        <v>119639</v>
      </c>
      <c r="AO34" s="36">
        <v>116398.5</v>
      </c>
      <c r="AP34" s="36">
        <v>67076.800000000003</v>
      </c>
      <c r="AQ34" s="36">
        <v>3577205.85</v>
      </c>
      <c r="AR34" s="36">
        <v>47326.92</v>
      </c>
      <c r="AS34" s="36">
        <v>99853</v>
      </c>
      <c r="AT34" s="36">
        <v>91296.63</v>
      </c>
      <c r="AU34" s="36">
        <v>132728.56</v>
      </c>
      <c r="AV34" s="36">
        <v>0</v>
      </c>
      <c r="AW34" s="36">
        <v>1028</v>
      </c>
      <c r="AX34" s="36">
        <v>5487452</v>
      </c>
      <c r="AY34" s="36">
        <v>16508</v>
      </c>
      <c r="AZ34" s="36">
        <v>773964</v>
      </c>
      <c r="BA34" s="36">
        <v>218879.5</v>
      </c>
      <c r="BB34" s="36">
        <v>424382</v>
      </c>
      <c r="BC34" s="36">
        <v>520754</v>
      </c>
      <c r="BD34" s="36">
        <v>698969.1</v>
      </c>
      <c r="BE34" s="36">
        <v>1052500.8899999999</v>
      </c>
      <c r="BF34" s="36">
        <v>211877.21</v>
      </c>
      <c r="BG34" s="36">
        <v>14435.8</v>
      </c>
      <c r="BH34" s="36">
        <v>6510</v>
      </c>
      <c r="BI34" s="36">
        <v>6599508.3600000003</v>
      </c>
      <c r="BJ34" s="36">
        <v>565200.31000000006</v>
      </c>
      <c r="BK34" s="36">
        <v>151725</v>
      </c>
      <c r="BL34" s="36">
        <v>27554</v>
      </c>
      <c r="BM34" s="36">
        <v>32351</v>
      </c>
      <c r="BN34" s="36">
        <v>44814</v>
      </c>
      <c r="BO34" s="36">
        <v>42774</v>
      </c>
      <c r="BP34" s="36">
        <v>5314443.43</v>
      </c>
      <c r="BQ34" s="36">
        <v>146930.5</v>
      </c>
      <c r="BR34" s="36">
        <v>51196.62</v>
      </c>
      <c r="BS34" s="36">
        <v>154506.78</v>
      </c>
      <c r="BT34" s="36">
        <v>345067.9</v>
      </c>
      <c r="BU34" s="36">
        <v>1090476.18</v>
      </c>
      <c r="BV34" s="36">
        <v>89761</v>
      </c>
      <c r="BW34" s="36">
        <v>53060.43</v>
      </c>
      <c r="BX34" s="36">
        <v>20549.990000000002</v>
      </c>
      <c r="BY34" s="37">
        <v>42952407.4199</v>
      </c>
    </row>
    <row r="35" spans="1:77" x14ac:dyDescent="0.2">
      <c r="A35" s="34" t="s">
        <v>209</v>
      </c>
      <c r="B35" s="35" t="s">
        <v>220</v>
      </c>
      <c r="C35" s="34" t="s">
        <v>221</v>
      </c>
      <c r="D35" s="36">
        <v>1220245.4099999999</v>
      </c>
      <c r="E35" s="36">
        <v>0</v>
      </c>
      <c r="F35" s="36">
        <v>4004155.9</v>
      </c>
      <c r="G35" s="36">
        <v>87145</v>
      </c>
      <c r="H35" s="36">
        <v>7999</v>
      </c>
      <c r="I35" s="36">
        <v>0</v>
      </c>
      <c r="J35" s="36">
        <v>1068859.18</v>
      </c>
      <c r="K35" s="36">
        <v>0</v>
      </c>
      <c r="L35" s="36">
        <v>0</v>
      </c>
      <c r="M35" s="36">
        <v>539912.19999999995</v>
      </c>
      <c r="N35" s="36">
        <v>0</v>
      </c>
      <c r="O35" s="36">
        <v>0</v>
      </c>
      <c r="P35" s="36">
        <v>373012.01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1708.25</v>
      </c>
      <c r="Y35" s="36">
        <v>121848</v>
      </c>
      <c r="Z35" s="36">
        <v>39001.5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14030</v>
      </c>
      <c r="AP35" s="36">
        <v>0</v>
      </c>
      <c r="AQ35" s="36">
        <v>260571.75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1402030.75</v>
      </c>
      <c r="AY35" s="36">
        <v>0</v>
      </c>
      <c r="AZ35" s="36">
        <v>35041</v>
      </c>
      <c r="BA35" s="36">
        <v>112719.75</v>
      </c>
      <c r="BB35" s="36">
        <v>0</v>
      </c>
      <c r="BC35" s="36">
        <v>20450.5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85347.45</v>
      </c>
      <c r="BJ35" s="36">
        <v>0</v>
      </c>
      <c r="BK35" s="36">
        <v>0</v>
      </c>
      <c r="BL35" s="36">
        <v>0</v>
      </c>
      <c r="BM35" s="36">
        <v>36878</v>
      </c>
      <c r="BN35" s="36">
        <v>0</v>
      </c>
      <c r="BO35" s="36">
        <v>0</v>
      </c>
      <c r="BP35" s="36">
        <v>3399</v>
      </c>
      <c r="BQ35" s="36">
        <v>18973</v>
      </c>
      <c r="BR35" s="36">
        <v>0</v>
      </c>
      <c r="BS35" s="36">
        <v>0</v>
      </c>
      <c r="BT35" s="36">
        <v>0</v>
      </c>
      <c r="BU35" s="36">
        <v>156337.22</v>
      </c>
      <c r="BV35" s="36">
        <v>0</v>
      </c>
      <c r="BW35" s="36">
        <v>0</v>
      </c>
      <c r="BX35" s="36">
        <v>0</v>
      </c>
      <c r="BY35" s="37">
        <v>4171212.8899999997</v>
      </c>
    </row>
    <row r="36" spans="1:77" x14ac:dyDescent="0.2">
      <c r="A36" s="34" t="s">
        <v>209</v>
      </c>
      <c r="B36" s="35" t="s">
        <v>222</v>
      </c>
      <c r="C36" s="34" t="s">
        <v>223</v>
      </c>
      <c r="D36" s="36">
        <v>37191216.659999996</v>
      </c>
      <c r="E36" s="36">
        <v>9911868.25</v>
      </c>
      <c r="F36" s="36">
        <v>23795916.859999999</v>
      </c>
      <c r="G36" s="36">
        <v>1637401.6000000001</v>
      </c>
      <c r="H36" s="36">
        <v>706330.25</v>
      </c>
      <c r="I36" s="36">
        <v>59621.13</v>
      </c>
      <c r="J36" s="36">
        <v>93346945.930000007</v>
      </c>
      <c r="K36" s="36">
        <v>5874887.5</v>
      </c>
      <c r="L36" s="36">
        <v>258521.5</v>
      </c>
      <c r="M36" s="36">
        <v>6580836.6399999997</v>
      </c>
      <c r="N36" s="36">
        <v>332750</v>
      </c>
      <c r="O36" s="36">
        <v>2190007</v>
      </c>
      <c r="P36" s="36">
        <v>14016732.66</v>
      </c>
      <c r="Q36" s="36">
        <v>2115549.2799999998</v>
      </c>
      <c r="R36" s="36">
        <v>124314.94</v>
      </c>
      <c r="S36" s="36">
        <v>205729.6</v>
      </c>
      <c r="T36" s="36">
        <v>622292</v>
      </c>
      <c r="U36" s="36">
        <v>783743.8</v>
      </c>
      <c r="V36" s="36">
        <v>22731993.91</v>
      </c>
      <c r="W36" s="36">
        <v>1938397.89</v>
      </c>
      <c r="X36" s="36">
        <v>426151.54</v>
      </c>
      <c r="Y36" s="36">
        <v>8710525.1099999994</v>
      </c>
      <c r="Z36" s="36">
        <v>362866.64</v>
      </c>
      <c r="AA36" s="36">
        <v>1760998.33</v>
      </c>
      <c r="AB36" s="36">
        <v>969033.25</v>
      </c>
      <c r="AC36" s="36">
        <v>322237</v>
      </c>
      <c r="AD36" s="36">
        <v>96639</v>
      </c>
      <c r="AE36" s="36">
        <v>120876518.02</v>
      </c>
      <c r="AF36" s="36">
        <v>908706.49</v>
      </c>
      <c r="AG36" s="36">
        <v>546999</v>
      </c>
      <c r="AH36" s="36">
        <v>504842</v>
      </c>
      <c r="AI36" s="36">
        <v>755954</v>
      </c>
      <c r="AJ36" s="36">
        <v>1356443</v>
      </c>
      <c r="AK36" s="36">
        <v>683045.22</v>
      </c>
      <c r="AL36" s="36">
        <v>1229649</v>
      </c>
      <c r="AM36" s="36">
        <v>1320107</v>
      </c>
      <c r="AN36" s="36">
        <v>284095.5</v>
      </c>
      <c r="AO36" s="36">
        <v>976278</v>
      </c>
      <c r="AP36" s="36">
        <v>626827.42000000004</v>
      </c>
      <c r="AQ36" s="36">
        <v>28526109.100000001</v>
      </c>
      <c r="AR36" s="36">
        <v>303264.06</v>
      </c>
      <c r="AS36" s="36">
        <v>469477.75</v>
      </c>
      <c r="AT36" s="36">
        <v>661849.31999999995</v>
      </c>
      <c r="AU36" s="36">
        <v>697628</v>
      </c>
      <c r="AV36" s="36">
        <v>14898</v>
      </c>
      <c r="AW36" s="36">
        <v>267736.08</v>
      </c>
      <c r="AX36" s="36">
        <v>48119538.25</v>
      </c>
      <c r="AY36" s="36">
        <v>468281.87</v>
      </c>
      <c r="AZ36" s="36">
        <v>2223036</v>
      </c>
      <c r="BA36" s="36">
        <v>936378</v>
      </c>
      <c r="BB36" s="36">
        <v>3591377.2</v>
      </c>
      <c r="BC36" s="36">
        <v>2406938</v>
      </c>
      <c r="BD36" s="36">
        <v>7671300.9000000004</v>
      </c>
      <c r="BE36" s="36">
        <v>2703114.25</v>
      </c>
      <c r="BF36" s="36">
        <v>1689787.05</v>
      </c>
      <c r="BG36" s="36">
        <v>82744.2</v>
      </c>
      <c r="BH36" s="36">
        <v>64943</v>
      </c>
      <c r="BI36" s="36">
        <v>79537486.799999997</v>
      </c>
      <c r="BJ36" s="36">
        <v>7991923.4800000004</v>
      </c>
      <c r="BK36" s="36">
        <v>990825</v>
      </c>
      <c r="BL36" s="36">
        <v>592253</v>
      </c>
      <c r="BM36" s="36">
        <v>502730</v>
      </c>
      <c r="BN36" s="36">
        <v>590077</v>
      </c>
      <c r="BO36" s="36">
        <v>661110.25</v>
      </c>
      <c r="BP36" s="36">
        <v>35032447.18</v>
      </c>
      <c r="BQ36" s="36">
        <v>733842</v>
      </c>
      <c r="BR36" s="36">
        <v>936836.18</v>
      </c>
      <c r="BS36" s="36">
        <v>1251273.43</v>
      </c>
      <c r="BT36" s="36">
        <v>2383188.4</v>
      </c>
      <c r="BU36" s="36">
        <v>12545719.130000001</v>
      </c>
      <c r="BV36" s="36">
        <v>538462</v>
      </c>
      <c r="BW36" s="36">
        <v>203469.25</v>
      </c>
      <c r="BX36" s="36">
        <v>282218.14</v>
      </c>
      <c r="BY36" s="37">
        <v>1043370</v>
      </c>
    </row>
    <row r="37" spans="1:77" x14ac:dyDescent="0.2">
      <c r="A37" s="34" t="s">
        <v>209</v>
      </c>
      <c r="B37" s="35" t="s">
        <v>224</v>
      </c>
      <c r="C37" s="34" t="s">
        <v>225</v>
      </c>
      <c r="D37" s="36">
        <v>11394835</v>
      </c>
      <c r="E37" s="36">
        <v>3561511.93</v>
      </c>
      <c r="F37" s="36">
        <v>4478801.68</v>
      </c>
      <c r="G37" s="36">
        <v>30813</v>
      </c>
      <c r="H37" s="36">
        <v>128242</v>
      </c>
      <c r="I37" s="36">
        <v>0</v>
      </c>
      <c r="J37" s="36">
        <v>77335944</v>
      </c>
      <c r="K37" s="36">
        <v>7693836.5</v>
      </c>
      <c r="L37" s="36">
        <v>1029631</v>
      </c>
      <c r="M37" s="36">
        <v>1941104.6</v>
      </c>
      <c r="N37" s="36">
        <v>102744.5</v>
      </c>
      <c r="O37" s="36">
        <v>3295630</v>
      </c>
      <c r="P37" s="36">
        <v>9030779</v>
      </c>
      <c r="Q37" s="36">
        <v>2183045.25</v>
      </c>
      <c r="R37" s="36">
        <v>0</v>
      </c>
      <c r="S37" s="36">
        <v>23960</v>
      </c>
      <c r="T37" s="36">
        <v>1324740.2</v>
      </c>
      <c r="U37" s="36">
        <v>279512.5</v>
      </c>
      <c r="V37" s="36">
        <v>89557007.829999998</v>
      </c>
      <c r="W37" s="36">
        <v>7046385.8399999999</v>
      </c>
      <c r="X37" s="36">
        <v>759608</v>
      </c>
      <c r="Y37" s="36">
        <v>5375451</v>
      </c>
      <c r="Z37" s="36">
        <v>392888</v>
      </c>
      <c r="AA37" s="36">
        <v>986129.53</v>
      </c>
      <c r="AB37" s="36">
        <v>1774482</v>
      </c>
      <c r="AC37" s="36">
        <v>117379</v>
      </c>
      <c r="AD37" s="36">
        <v>742385</v>
      </c>
      <c r="AE37" s="36">
        <v>46638595.899999999</v>
      </c>
      <c r="AF37" s="36">
        <v>207404.5</v>
      </c>
      <c r="AG37" s="36">
        <v>179642.68</v>
      </c>
      <c r="AH37" s="36">
        <v>195345</v>
      </c>
      <c r="AI37" s="36">
        <v>292709.06</v>
      </c>
      <c r="AJ37" s="36">
        <v>413209</v>
      </c>
      <c r="AK37" s="36">
        <v>321541.25</v>
      </c>
      <c r="AL37" s="36">
        <v>238405</v>
      </c>
      <c r="AM37" s="36">
        <v>627799.25</v>
      </c>
      <c r="AN37" s="36">
        <v>128171</v>
      </c>
      <c r="AO37" s="36">
        <v>552842.25</v>
      </c>
      <c r="AP37" s="36">
        <v>103541.5</v>
      </c>
      <c r="AQ37" s="36">
        <v>15519380.18</v>
      </c>
      <c r="AR37" s="36">
        <v>107640.11</v>
      </c>
      <c r="AS37" s="36">
        <v>238576.5</v>
      </c>
      <c r="AT37" s="36">
        <v>102748</v>
      </c>
      <c r="AU37" s="36">
        <v>440272.81</v>
      </c>
      <c r="AV37" s="36">
        <v>66708</v>
      </c>
      <c r="AW37" s="36">
        <v>764146</v>
      </c>
      <c r="AX37" s="36">
        <v>55517618.25</v>
      </c>
      <c r="AY37" s="36">
        <v>231643</v>
      </c>
      <c r="AZ37" s="36">
        <v>572528</v>
      </c>
      <c r="BA37" s="36">
        <v>1245649.25</v>
      </c>
      <c r="BB37" s="36">
        <v>366375.9</v>
      </c>
      <c r="BC37" s="36">
        <v>1423237.28</v>
      </c>
      <c r="BD37" s="36">
        <v>4747781</v>
      </c>
      <c r="BE37" s="36">
        <v>1504613</v>
      </c>
      <c r="BF37" s="36">
        <v>1531391</v>
      </c>
      <c r="BG37" s="36">
        <v>172070.75</v>
      </c>
      <c r="BH37" s="36">
        <v>75991</v>
      </c>
      <c r="BI37" s="36">
        <v>66584041.601999998</v>
      </c>
      <c r="BJ37" s="36">
        <v>22567476.18</v>
      </c>
      <c r="BK37" s="36">
        <v>885479</v>
      </c>
      <c r="BL37" s="36">
        <v>404271</v>
      </c>
      <c r="BM37" s="36">
        <v>384892</v>
      </c>
      <c r="BN37" s="36">
        <v>1889705</v>
      </c>
      <c r="BO37" s="36">
        <v>332322</v>
      </c>
      <c r="BP37" s="36">
        <v>25777495.199999999</v>
      </c>
      <c r="BQ37" s="36">
        <v>336275</v>
      </c>
      <c r="BR37" s="36">
        <v>219235</v>
      </c>
      <c r="BS37" s="36">
        <v>437924.05</v>
      </c>
      <c r="BT37" s="36">
        <v>1772732.91</v>
      </c>
      <c r="BU37" s="36">
        <v>2731308</v>
      </c>
      <c r="BV37" s="36">
        <v>244990.66</v>
      </c>
      <c r="BW37" s="36">
        <v>195906.15</v>
      </c>
      <c r="BX37" s="36">
        <v>54620.5</v>
      </c>
      <c r="BY37" s="37">
        <v>2569180895.6403999</v>
      </c>
    </row>
    <row r="38" spans="1:77" x14ac:dyDescent="0.2">
      <c r="A38" s="34" t="s">
        <v>209</v>
      </c>
      <c r="B38" s="35" t="s">
        <v>226</v>
      </c>
      <c r="C38" s="34" t="s">
        <v>227</v>
      </c>
      <c r="D38" s="36">
        <v>2698823.25</v>
      </c>
      <c r="E38" s="36">
        <v>20654</v>
      </c>
      <c r="F38" s="36">
        <v>2805218.88</v>
      </c>
      <c r="G38" s="36">
        <v>21385</v>
      </c>
      <c r="H38" s="36">
        <v>14152</v>
      </c>
      <c r="I38" s="36">
        <v>0</v>
      </c>
      <c r="J38" s="36">
        <v>33867704.75</v>
      </c>
      <c r="K38" s="36">
        <v>68001</v>
      </c>
      <c r="L38" s="36">
        <v>2688</v>
      </c>
      <c r="M38" s="36">
        <v>653396.68999999994</v>
      </c>
      <c r="N38" s="36">
        <v>45317.5</v>
      </c>
      <c r="O38" s="36">
        <v>0</v>
      </c>
      <c r="P38" s="36">
        <v>32711</v>
      </c>
      <c r="Q38" s="36">
        <v>470691.5</v>
      </c>
      <c r="R38" s="36">
        <v>0</v>
      </c>
      <c r="S38" s="36">
        <v>33691.5</v>
      </c>
      <c r="T38" s="36">
        <v>3920.5</v>
      </c>
      <c r="U38" s="36">
        <v>0</v>
      </c>
      <c r="V38" s="36">
        <v>10636542</v>
      </c>
      <c r="W38" s="36">
        <v>500</v>
      </c>
      <c r="X38" s="36">
        <v>0</v>
      </c>
      <c r="Y38" s="36">
        <v>0</v>
      </c>
      <c r="Z38" s="36">
        <v>13392.5</v>
      </c>
      <c r="AA38" s="36">
        <v>0</v>
      </c>
      <c r="AB38" s="36">
        <v>0</v>
      </c>
      <c r="AC38" s="36">
        <v>28644</v>
      </c>
      <c r="AD38" s="36">
        <v>0</v>
      </c>
      <c r="AE38" s="36">
        <v>7072870.7999999998</v>
      </c>
      <c r="AF38" s="36">
        <v>1559</v>
      </c>
      <c r="AG38" s="36">
        <v>52217</v>
      </c>
      <c r="AH38" s="36">
        <v>27519</v>
      </c>
      <c r="AI38" s="36">
        <v>12790</v>
      </c>
      <c r="AJ38" s="36">
        <v>8699</v>
      </c>
      <c r="AK38" s="36">
        <v>26276</v>
      </c>
      <c r="AL38" s="36">
        <v>0</v>
      </c>
      <c r="AM38" s="36">
        <v>5911</v>
      </c>
      <c r="AN38" s="36">
        <v>22135.5</v>
      </c>
      <c r="AO38" s="36">
        <v>8690.5</v>
      </c>
      <c r="AP38" s="36">
        <v>45020.5</v>
      </c>
      <c r="AQ38" s="36">
        <v>908491.02</v>
      </c>
      <c r="AR38" s="36">
        <v>5126</v>
      </c>
      <c r="AS38" s="36">
        <v>0</v>
      </c>
      <c r="AT38" s="36">
        <v>0</v>
      </c>
      <c r="AU38" s="36">
        <v>4672</v>
      </c>
      <c r="AV38" s="36">
        <v>6909</v>
      </c>
      <c r="AW38" s="36">
        <v>85562</v>
      </c>
      <c r="AX38" s="36">
        <v>4102867.25</v>
      </c>
      <c r="AY38" s="36">
        <v>0</v>
      </c>
      <c r="AZ38" s="36">
        <v>26566</v>
      </c>
      <c r="BA38" s="36">
        <v>22257</v>
      </c>
      <c r="BB38" s="36">
        <v>229748</v>
      </c>
      <c r="BC38" s="36">
        <v>0</v>
      </c>
      <c r="BD38" s="36">
        <v>55693</v>
      </c>
      <c r="BE38" s="36">
        <v>0</v>
      </c>
      <c r="BF38" s="36">
        <v>0</v>
      </c>
      <c r="BG38" s="36">
        <v>0</v>
      </c>
      <c r="BH38" s="36">
        <v>0</v>
      </c>
      <c r="BI38" s="36">
        <v>4370810.5</v>
      </c>
      <c r="BJ38" s="36">
        <v>1101268.6399999999</v>
      </c>
      <c r="BK38" s="36">
        <v>205915</v>
      </c>
      <c r="BL38" s="36">
        <v>0</v>
      </c>
      <c r="BM38" s="36">
        <v>10620</v>
      </c>
      <c r="BN38" s="36">
        <v>6187</v>
      </c>
      <c r="BO38" s="36">
        <v>0</v>
      </c>
      <c r="BP38" s="36">
        <v>1473520.25</v>
      </c>
      <c r="BQ38" s="36">
        <v>11319</v>
      </c>
      <c r="BR38" s="36">
        <v>7307</v>
      </c>
      <c r="BS38" s="36">
        <v>51202.25</v>
      </c>
      <c r="BT38" s="36">
        <v>24124.799999999999</v>
      </c>
      <c r="BU38" s="36">
        <v>191342</v>
      </c>
      <c r="BV38" s="36">
        <v>7724</v>
      </c>
      <c r="BW38" s="36">
        <v>0</v>
      </c>
      <c r="BX38" s="36">
        <v>0</v>
      </c>
      <c r="BY38" s="37">
        <v>142419409.48000002</v>
      </c>
    </row>
    <row r="39" spans="1:77" x14ac:dyDescent="0.2">
      <c r="A39" s="34" t="s">
        <v>209</v>
      </c>
      <c r="B39" s="35" t="s">
        <v>228</v>
      </c>
      <c r="C39" s="34" t="s">
        <v>229</v>
      </c>
      <c r="D39" s="36">
        <v>1169651.75</v>
      </c>
      <c r="E39" s="36">
        <v>708523.5</v>
      </c>
      <c r="F39" s="36">
        <v>8714</v>
      </c>
      <c r="G39" s="36">
        <v>4395</v>
      </c>
      <c r="H39" s="36">
        <v>18359</v>
      </c>
      <c r="I39" s="36">
        <v>5943.51</v>
      </c>
      <c r="J39" s="36">
        <v>8488921.75</v>
      </c>
      <c r="K39" s="36">
        <v>1048695.5</v>
      </c>
      <c r="L39" s="36">
        <v>169141</v>
      </c>
      <c r="M39" s="36">
        <v>381692.5</v>
      </c>
      <c r="N39" s="36">
        <v>95827</v>
      </c>
      <c r="O39" s="36">
        <v>1204868</v>
      </c>
      <c r="P39" s="36">
        <v>1634377</v>
      </c>
      <c r="Q39" s="36">
        <v>1059532.25</v>
      </c>
      <c r="R39" s="36">
        <v>48228</v>
      </c>
      <c r="S39" s="36">
        <v>74901</v>
      </c>
      <c r="T39" s="36">
        <v>205075</v>
      </c>
      <c r="U39" s="36">
        <v>100626</v>
      </c>
      <c r="V39" s="36">
        <v>7461254.2000000002</v>
      </c>
      <c r="W39" s="36">
        <v>879230.75</v>
      </c>
      <c r="X39" s="36">
        <v>412568.84</v>
      </c>
      <c r="Y39" s="36">
        <v>991352.5</v>
      </c>
      <c r="Z39" s="36">
        <v>16275</v>
      </c>
      <c r="AA39" s="36">
        <v>48569.5</v>
      </c>
      <c r="AB39" s="36">
        <v>760326.75</v>
      </c>
      <c r="AC39" s="36">
        <v>40794</v>
      </c>
      <c r="AD39" s="36">
        <v>206598</v>
      </c>
      <c r="AE39" s="36">
        <v>2921870.5</v>
      </c>
      <c r="AF39" s="36">
        <v>33338</v>
      </c>
      <c r="AG39" s="36">
        <v>0</v>
      </c>
      <c r="AH39" s="36">
        <v>0</v>
      </c>
      <c r="AI39" s="36">
        <v>0</v>
      </c>
      <c r="AJ39" s="36">
        <v>67272</v>
      </c>
      <c r="AK39" s="36">
        <v>0</v>
      </c>
      <c r="AL39" s="36">
        <v>28540</v>
      </c>
      <c r="AM39" s="36">
        <v>124982</v>
      </c>
      <c r="AN39" s="36">
        <v>19002</v>
      </c>
      <c r="AO39" s="36">
        <v>110097.75</v>
      </c>
      <c r="AP39" s="36">
        <v>0</v>
      </c>
      <c r="AQ39" s="36">
        <v>1253858.3</v>
      </c>
      <c r="AR39" s="36">
        <v>10107</v>
      </c>
      <c r="AS39" s="36">
        <v>74689</v>
      </c>
      <c r="AT39" s="36">
        <v>39822</v>
      </c>
      <c r="AU39" s="36">
        <v>45736</v>
      </c>
      <c r="AV39" s="36">
        <v>250</v>
      </c>
      <c r="AW39" s="36">
        <v>0</v>
      </c>
      <c r="AX39" s="36">
        <v>1306754.75</v>
      </c>
      <c r="AY39" s="36">
        <v>72647</v>
      </c>
      <c r="AZ39" s="36">
        <v>11063</v>
      </c>
      <c r="BA39" s="36">
        <v>0</v>
      </c>
      <c r="BB39" s="36">
        <v>0</v>
      </c>
      <c r="BC39" s="36">
        <v>247830</v>
      </c>
      <c r="BD39" s="36">
        <v>583186</v>
      </c>
      <c r="BE39" s="36">
        <v>525014.5</v>
      </c>
      <c r="BF39" s="36">
        <v>676528</v>
      </c>
      <c r="BG39" s="36">
        <v>0</v>
      </c>
      <c r="BH39" s="36">
        <v>9231</v>
      </c>
      <c r="BI39" s="36">
        <v>3228006.2420000001</v>
      </c>
      <c r="BJ39" s="36">
        <v>0</v>
      </c>
      <c r="BK39" s="36">
        <v>0</v>
      </c>
      <c r="BL39" s="36">
        <v>61254</v>
      </c>
      <c r="BM39" s="36">
        <v>0</v>
      </c>
      <c r="BN39" s="36">
        <v>0</v>
      </c>
      <c r="BO39" s="36">
        <v>0</v>
      </c>
      <c r="BP39" s="36">
        <v>3949096</v>
      </c>
      <c r="BQ39" s="36">
        <v>76757.75</v>
      </c>
      <c r="BR39" s="36">
        <v>0</v>
      </c>
      <c r="BS39" s="36">
        <v>56060.14</v>
      </c>
      <c r="BT39" s="36">
        <v>194471.5</v>
      </c>
      <c r="BU39" s="36">
        <v>613274.46</v>
      </c>
      <c r="BV39" s="36">
        <v>110131</v>
      </c>
      <c r="BW39" s="36">
        <v>0</v>
      </c>
      <c r="BX39" s="36">
        <v>71434.320000000007</v>
      </c>
      <c r="BY39" s="37">
        <v>39058254</v>
      </c>
    </row>
    <row r="40" spans="1:77" x14ac:dyDescent="0.2">
      <c r="A40" s="34" t="s">
        <v>209</v>
      </c>
      <c r="B40" s="35" t="s">
        <v>230</v>
      </c>
      <c r="C40" s="34" t="s">
        <v>231</v>
      </c>
      <c r="D40" s="36">
        <v>3993967.36</v>
      </c>
      <c r="E40" s="36">
        <v>297713.07</v>
      </c>
      <c r="F40" s="36">
        <v>3591684.38</v>
      </c>
      <c r="G40" s="36">
        <v>0</v>
      </c>
      <c r="H40" s="36">
        <v>31261</v>
      </c>
      <c r="I40" s="36">
        <v>0</v>
      </c>
      <c r="J40" s="36">
        <v>2950825.25</v>
      </c>
      <c r="K40" s="36">
        <v>0</v>
      </c>
      <c r="L40" s="36">
        <v>0</v>
      </c>
      <c r="M40" s="36">
        <v>398586.88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20242949.02</v>
      </c>
      <c r="W40" s="36">
        <v>54217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29803127.280000001</v>
      </c>
      <c r="AF40" s="36">
        <v>0</v>
      </c>
      <c r="AG40" s="36">
        <v>0</v>
      </c>
      <c r="AH40" s="36">
        <v>0</v>
      </c>
      <c r="AI40" s="36">
        <v>0</v>
      </c>
      <c r="AJ40" s="36">
        <v>3069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1754389</v>
      </c>
      <c r="AR40" s="36">
        <v>0</v>
      </c>
      <c r="AS40" s="36">
        <v>0</v>
      </c>
      <c r="AT40" s="36">
        <v>19988</v>
      </c>
      <c r="AU40" s="36">
        <v>1250</v>
      </c>
      <c r="AV40" s="36">
        <v>0</v>
      </c>
      <c r="AW40" s="36">
        <v>72031</v>
      </c>
      <c r="AX40" s="36">
        <v>51155104.270000003</v>
      </c>
      <c r="AY40" s="36">
        <v>0</v>
      </c>
      <c r="AZ40" s="36">
        <v>0</v>
      </c>
      <c r="BA40" s="36">
        <v>58660</v>
      </c>
      <c r="BB40" s="36">
        <v>696593.4</v>
      </c>
      <c r="BC40" s="36">
        <v>7484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98700</v>
      </c>
      <c r="BJ40" s="36">
        <v>4562876</v>
      </c>
      <c r="BK40" s="36">
        <v>0</v>
      </c>
      <c r="BL40" s="36">
        <v>0</v>
      </c>
      <c r="BM40" s="36">
        <v>0</v>
      </c>
      <c r="BN40" s="36">
        <v>7416</v>
      </c>
      <c r="BO40" s="36">
        <v>33425</v>
      </c>
      <c r="BP40" s="36">
        <v>3930021.12</v>
      </c>
      <c r="BQ40" s="36">
        <v>0</v>
      </c>
      <c r="BR40" s="36">
        <v>138710</v>
      </c>
      <c r="BS40" s="36">
        <v>26120.5</v>
      </c>
      <c r="BT40" s="36">
        <v>0</v>
      </c>
      <c r="BU40" s="36">
        <v>0</v>
      </c>
      <c r="BV40" s="36">
        <v>0</v>
      </c>
      <c r="BW40" s="36">
        <v>75170</v>
      </c>
      <c r="BX40" s="36">
        <v>0</v>
      </c>
      <c r="BY40" s="37">
        <v>13928638.33</v>
      </c>
    </row>
    <row r="41" spans="1:77" x14ac:dyDescent="0.2">
      <c r="A41" s="34" t="s">
        <v>209</v>
      </c>
      <c r="B41" s="35" t="s">
        <v>232</v>
      </c>
      <c r="C41" s="34" t="s">
        <v>233</v>
      </c>
      <c r="D41" s="36">
        <v>4150585</v>
      </c>
      <c r="E41" s="36">
        <v>340334.75</v>
      </c>
      <c r="F41" s="36">
        <v>2404012</v>
      </c>
      <c r="G41" s="36">
        <v>208688</v>
      </c>
      <c r="H41" s="36">
        <v>69659</v>
      </c>
      <c r="I41" s="36">
        <v>0</v>
      </c>
      <c r="J41" s="36">
        <v>6220353.25</v>
      </c>
      <c r="K41" s="36">
        <v>436224.25</v>
      </c>
      <c r="L41" s="36">
        <v>298889</v>
      </c>
      <c r="M41" s="36">
        <v>1138105</v>
      </c>
      <c r="N41" s="36">
        <v>56783</v>
      </c>
      <c r="O41" s="36">
        <v>143020</v>
      </c>
      <c r="P41" s="36">
        <v>838313</v>
      </c>
      <c r="Q41" s="36">
        <v>764334</v>
      </c>
      <c r="R41" s="36">
        <v>0</v>
      </c>
      <c r="S41" s="36">
        <v>191937.44</v>
      </c>
      <c r="T41" s="36">
        <v>701096</v>
      </c>
      <c r="U41" s="36">
        <v>28866</v>
      </c>
      <c r="V41" s="36">
        <v>3535537.75</v>
      </c>
      <c r="W41" s="36">
        <v>692605</v>
      </c>
      <c r="X41" s="36">
        <v>362531.5</v>
      </c>
      <c r="Y41" s="36">
        <v>1670537</v>
      </c>
      <c r="Z41" s="36">
        <v>198567</v>
      </c>
      <c r="AA41" s="36">
        <v>341989.5</v>
      </c>
      <c r="AB41" s="36">
        <v>1471687.5</v>
      </c>
      <c r="AC41" s="36">
        <v>4535</v>
      </c>
      <c r="AD41" s="36">
        <v>188924.74</v>
      </c>
      <c r="AE41" s="36">
        <v>1674879.07</v>
      </c>
      <c r="AF41" s="36">
        <v>181991.69</v>
      </c>
      <c r="AG41" s="36">
        <v>29605</v>
      </c>
      <c r="AH41" s="36">
        <v>289368</v>
      </c>
      <c r="AI41" s="36">
        <v>135628</v>
      </c>
      <c r="AJ41" s="36">
        <v>290638</v>
      </c>
      <c r="AK41" s="36">
        <v>275716.62</v>
      </c>
      <c r="AL41" s="36">
        <v>83518</v>
      </c>
      <c r="AM41" s="36">
        <v>177043.13</v>
      </c>
      <c r="AN41" s="36">
        <v>293522</v>
      </c>
      <c r="AO41" s="36">
        <v>278144.25</v>
      </c>
      <c r="AP41" s="36">
        <v>165469.93</v>
      </c>
      <c r="AQ41" s="36">
        <v>3497279.94</v>
      </c>
      <c r="AR41" s="36">
        <v>254171</v>
      </c>
      <c r="AS41" s="36">
        <v>231100</v>
      </c>
      <c r="AT41" s="36">
        <v>272853</v>
      </c>
      <c r="AU41" s="36">
        <v>176786</v>
      </c>
      <c r="AV41" s="36">
        <v>9773</v>
      </c>
      <c r="AW41" s="36">
        <v>177700</v>
      </c>
      <c r="AX41" s="36">
        <v>1823552</v>
      </c>
      <c r="AY41" s="36">
        <v>291815</v>
      </c>
      <c r="AZ41" s="36">
        <v>153760</v>
      </c>
      <c r="BA41" s="36">
        <v>80184</v>
      </c>
      <c r="BB41" s="36">
        <v>335452</v>
      </c>
      <c r="BC41" s="36">
        <v>45529</v>
      </c>
      <c r="BD41" s="36">
        <v>399700</v>
      </c>
      <c r="BE41" s="36">
        <v>1024920</v>
      </c>
      <c r="BF41" s="36">
        <v>253379.86</v>
      </c>
      <c r="BG41" s="36">
        <v>6712</v>
      </c>
      <c r="BH41" s="36">
        <v>1432</v>
      </c>
      <c r="BI41" s="36">
        <v>68581.055999999997</v>
      </c>
      <c r="BJ41" s="36">
        <v>436122.37</v>
      </c>
      <c r="BK41" s="36">
        <v>13123</v>
      </c>
      <c r="BL41" s="36">
        <v>10159</v>
      </c>
      <c r="BM41" s="36">
        <v>15231.56</v>
      </c>
      <c r="BN41" s="36">
        <v>24782</v>
      </c>
      <c r="BO41" s="36">
        <v>10638</v>
      </c>
      <c r="BP41" s="36">
        <v>3620758</v>
      </c>
      <c r="BQ41" s="36">
        <v>211435</v>
      </c>
      <c r="BR41" s="36">
        <v>84975</v>
      </c>
      <c r="BS41" s="36">
        <v>212568.94</v>
      </c>
      <c r="BT41" s="36">
        <v>908476.25</v>
      </c>
      <c r="BU41" s="36">
        <v>993202</v>
      </c>
      <c r="BV41" s="36">
        <v>203029</v>
      </c>
      <c r="BW41" s="36">
        <v>0</v>
      </c>
      <c r="BX41" s="36">
        <v>0</v>
      </c>
      <c r="BY41" s="37">
        <v>267899495.55000001</v>
      </c>
    </row>
    <row r="42" spans="1:77" x14ac:dyDescent="0.2">
      <c r="A42" s="34" t="s">
        <v>209</v>
      </c>
      <c r="B42" s="35" t="s">
        <v>234</v>
      </c>
      <c r="C42" s="34" t="s">
        <v>235</v>
      </c>
      <c r="D42" s="36">
        <v>1682925</v>
      </c>
      <c r="E42" s="36">
        <v>0</v>
      </c>
      <c r="F42" s="36">
        <v>53400</v>
      </c>
      <c r="G42" s="36">
        <v>0</v>
      </c>
      <c r="H42" s="36">
        <v>0</v>
      </c>
      <c r="I42" s="36">
        <v>0</v>
      </c>
      <c r="J42" s="36">
        <v>1780597.5</v>
      </c>
      <c r="K42" s="36">
        <v>152483.29999999999</v>
      </c>
      <c r="L42" s="36">
        <v>0</v>
      </c>
      <c r="M42" s="36">
        <v>197931.6</v>
      </c>
      <c r="N42" s="36">
        <v>0</v>
      </c>
      <c r="O42" s="36">
        <v>0</v>
      </c>
      <c r="P42" s="36">
        <v>391432</v>
      </c>
      <c r="Q42" s="36">
        <v>15863.4</v>
      </c>
      <c r="R42" s="36">
        <v>0</v>
      </c>
      <c r="S42" s="36">
        <v>0</v>
      </c>
      <c r="T42" s="36">
        <v>0</v>
      </c>
      <c r="U42" s="36">
        <v>0</v>
      </c>
      <c r="V42" s="36">
        <v>450151.46</v>
      </c>
      <c r="W42" s="36">
        <v>474519</v>
      </c>
      <c r="X42" s="36">
        <v>0</v>
      </c>
      <c r="Y42" s="36">
        <v>518153</v>
      </c>
      <c r="Z42" s="36">
        <v>51915</v>
      </c>
      <c r="AA42" s="36">
        <v>0</v>
      </c>
      <c r="AB42" s="36">
        <v>0</v>
      </c>
      <c r="AC42" s="36">
        <v>0</v>
      </c>
      <c r="AD42" s="36">
        <v>0</v>
      </c>
      <c r="AE42" s="36">
        <v>5978485.0499999998</v>
      </c>
      <c r="AF42" s="36">
        <v>0</v>
      </c>
      <c r="AG42" s="36">
        <v>0</v>
      </c>
      <c r="AH42" s="36">
        <v>0</v>
      </c>
      <c r="AI42" s="36">
        <v>7767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2957208.38</v>
      </c>
      <c r="AR42" s="36">
        <v>7922.4</v>
      </c>
      <c r="AS42" s="36">
        <v>7806</v>
      </c>
      <c r="AT42" s="36">
        <v>29233.200000000001</v>
      </c>
      <c r="AU42" s="36">
        <v>7696</v>
      </c>
      <c r="AV42" s="36">
        <v>2133.6</v>
      </c>
      <c r="AW42" s="36">
        <v>0</v>
      </c>
      <c r="AX42" s="36">
        <v>675185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4648</v>
      </c>
      <c r="BE42" s="36">
        <v>34257</v>
      </c>
      <c r="BF42" s="36">
        <v>0</v>
      </c>
      <c r="BG42" s="36">
        <v>0</v>
      </c>
      <c r="BH42" s="36">
        <v>0</v>
      </c>
      <c r="BI42" s="36">
        <v>215113.41</v>
      </c>
      <c r="BJ42" s="36">
        <v>4755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2318608</v>
      </c>
      <c r="BQ42" s="36">
        <v>39945</v>
      </c>
      <c r="BR42" s="36">
        <v>0</v>
      </c>
      <c r="BS42" s="36">
        <v>0</v>
      </c>
      <c r="BT42" s="36">
        <v>0</v>
      </c>
      <c r="BU42" s="36">
        <v>114984</v>
      </c>
      <c r="BV42" s="36">
        <v>0</v>
      </c>
      <c r="BW42" s="36">
        <v>0</v>
      </c>
      <c r="BX42" s="36">
        <v>0</v>
      </c>
      <c r="BY42" s="37">
        <v>76102007.569999993</v>
      </c>
    </row>
    <row r="43" spans="1:77" x14ac:dyDescent="0.2">
      <c r="A43" s="34" t="s">
        <v>209</v>
      </c>
      <c r="B43" s="35" t="s">
        <v>236</v>
      </c>
      <c r="C43" s="34" t="s">
        <v>237</v>
      </c>
      <c r="D43" s="36">
        <v>0</v>
      </c>
      <c r="E43" s="36">
        <v>0</v>
      </c>
      <c r="F43" s="36">
        <v>2131621.2999999998</v>
      </c>
      <c r="G43" s="36">
        <v>0</v>
      </c>
      <c r="H43" s="36">
        <v>0</v>
      </c>
      <c r="I43" s="36">
        <v>0</v>
      </c>
      <c r="J43" s="36">
        <v>10902263.189999999</v>
      </c>
      <c r="K43" s="36">
        <v>366096</v>
      </c>
      <c r="L43" s="36">
        <v>6712</v>
      </c>
      <c r="M43" s="36">
        <v>1393177.94</v>
      </c>
      <c r="N43" s="36">
        <v>0</v>
      </c>
      <c r="O43" s="36">
        <v>0</v>
      </c>
      <c r="P43" s="36">
        <v>597907.93000000005</v>
      </c>
      <c r="Q43" s="36">
        <v>0</v>
      </c>
      <c r="R43" s="36">
        <v>0</v>
      </c>
      <c r="S43" s="36">
        <v>0</v>
      </c>
      <c r="T43" s="36">
        <v>111732</v>
      </c>
      <c r="U43" s="36">
        <v>12230.19</v>
      </c>
      <c r="V43" s="36">
        <v>10269829.82</v>
      </c>
      <c r="W43" s="36">
        <v>835058.39</v>
      </c>
      <c r="X43" s="36">
        <v>239552.29</v>
      </c>
      <c r="Y43" s="36">
        <v>1265513</v>
      </c>
      <c r="Z43" s="36">
        <v>162820.26</v>
      </c>
      <c r="AA43" s="36">
        <v>154021.5</v>
      </c>
      <c r="AB43" s="36">
        <v>0</v>
      </c>
      <c r="AC43" s="36">
        <v>3788</v>
      </c>
      <c r="AD43" s="36">
        <v>48807.24</v>
      </c>
      <c r="AE43" s="36">
        <v>5585735.7000000002</v>
      </c>
      <c r="AF43" s="36">
        <v>2088</v>
      </c>
      <c r="AG43" s="36">
        <v>4259</v>
      </c>
      <c r="AH43" s="36">
        <v>0</v>
      </c>
      <c r="AI43" s="36">
        <v>8613.89</v>
      </c>
      <c r="AJ43" s="36">
        <v>0</v>
      </c>
      <c r="AK43" s="36">
        <v>0</v>
      </c>
      <c r="AL43" s="36">
        <v>9229</v>
      </c>
      <c r="AM43" s="36">
        <v>0</v>
      </c>
      <c r="AN43" s="36">
        <v>0</v>
      </c>
      <c r="AO43" s="36">
        <v>17183.490000000002</v>
      </c>
      <c r="AP43" s="36">
        <v>0</v>
      </c>
      <c r="AQ43" s="36">
        <v>1339415</v>
      </c>
      <c r="AR43" s="36">
        <v>130519.8</v>
      </c>
      <c r="AS43" s="36">
        <v>0</v>
      </c>
      <c r="AT43" s="36">
        <v>44495.44</v>
      </c>
      <c r="AU43" s="36">
        <v>0</v>
      </c>
      <c r="AV43" s="36">
        <v>0</v>
      </c>
      <c r="AW43" s="36">
        <v>70026.61</v>
      </c>
      <c r="AX43" s="36">
        <v>2563266.41</v>
      </c>
      <c r="AY43" s="36">
        <v>6928.92</v>
      </c>
      <c r="AZ43" s="36">
        <v>82328.33</v>
      </c>
      <c r="BA43" s="36">
        <v>0</v>
      </c>
      <c r="BB43" s="36">
        <v>24974</v>
      </c>
      <c r="BC43" s="36">
        <v>0</v>
      </c>
      <c r="BD43" s="36">
        <v>283902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243470.98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47032.65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7">
        <v>25079595.530000001</v>
      </c>
    </row>
    <row r="44" spans="1:77" x14ac:dyDescent="0.2">
      <c r="A44" s="34" t="s">
        <v>209</v>
      </c>
      <c r="B44" s="35" t="s">
        <v>238</v>
      </c>
      <c r="C44" s="34" t="s">
        <v>239</v>
      </c>
      <c r="D44" s="36">
        <v>85014380.760000005</v>
      </c>
      <c r="E44" s="36">
        <v>33707032.75</v>
      </c>
      <c r="F44" s="36">
        <v>34100624</v>
      </c>
      <c r="G44" s="36">
        <v>5107771</v>
      </c>
      <c r="H44" s="36">
        <v>1791681</v>
      </c>
      <c r="I44" s="36">
        <v>242250</v>
      </c>
      <c r="J44" s="36">
        <v>116206701.25</v>
      </c>
      <c r="K44" s="36">
        <v>18376090.5</v>
      </c>
      <c r="L44" s="36">
        <v>1231805</v>
      </c>
      <c r="M44" s="36">
        <v>51235089.369999997</v>
      </c>
      <c r="N44" s="36">
        <v>966196</v>
      </c>
      <c r="O44" s="36">
        <v>4739764</v>
      </c>
      <c r="P44" s="36">
        <v>31575154.120000001</v>
      </c>
      <c r="Q44" s="36">
        <v>9884096.75</v>
      </c>
      <c r="R44" s="36">
        <v>112855</v>
      </c>
      <c r="S44" s="36">
        <v>1345152.96</v>
      </c>
      <c r="T44" s="36">
        <v>1394272.5</v>
      </c>
      <c r="U44" s="36">
        <v>657647</v>
      </c>
      <c r="V44" s="36">
        <v>75212813.150000006</v>
      </c>
      <c r="W44" s="36">
        <v>7510262.25</v>
      </c>
      <c r="X44" s="36">
        <v>1713385.69</v>
      </c>
      <c r="Y44" s="36">
        <v>19888589.5</v>
      </c>
      <c r="Z44" s="36">
        <v>923336</v>
      </c>
      <c r="AA44" s="36">
        <v>836359.5</v>
      </c>
      <c r="AB44" s="36">
        <v>2713149.51</v>
      </c>
      <c r="AC44" s="36">
        <v>509827</v>
      </c>
      <c r="AD44" s="36">
        <v>687432</v>
      </c>
      <c r="AE44" s="36">
        <v>84120709.620000005</v>
      </c>
      <c r="AF44" s="36">
        <v>626901</v>
      </c>
      <c r="AG44" s="36">
        <v>435834</v>
      </c>
      <c r="AH44" s="36">
        <v>467913</v>
      </c>
      <c r="AI44" s="36">
        <v>291997</v>
      </c>
      <c r="AJ44" s="36">
        <v>1699686</v>
      </c>
      <c r="AK44" s="36">
        <v>1744600.2</v>
      </c>
      <c r="AL44" s="36">
        <v>962355</v>
      </c>
      <c r="AM44" s="36">
        <v>3032188</v>
      </c>
      <c r="AN44" s="36">
        <v>604016</v>
      </c>
      <c r="AO44" s="36">
        <v>977314.5</v>
      </c>
      <c r="AP44" s="36">
        <v>663035.25</v>
      </c>
      <c r="AQ44" s="36">
        <v>54108621.140000001</v>
      </c>
      <c r="AR44" s="36">
        <v>5143</v>
      </c>
      <c r="AS44" s="36">
        <v>279236</v>
      </c>
      <c r="AT44" s="36">
        <v>507569</v>
      </c>
      <c r="AU44" s="36">
        <v>171871</v>
      </c>
      <c r="AV44" s="36">
        <v>6489</v>
      </c>
      <c r="AW44" s="36">
        <v>1762293.71</v>
      </c>
      <c r="AX44" s="36">
        <v>68433091.75</v>
      </c>
      <c r="AY44" s="36">
        <v>1092107</v>
      </c>
      <c r="AZ44" s="36">
        <v>1252613.75</v>
      </c>
      <c r="BA44" s="36">
        <v>2737115.92</v>
      </c>
      <c r="BB44" s="36">
        <v>7993886</v>
      </c>
      <c r="BC44" s="36">
        <v>2779436</v>
      </c>
      <c r="BD44" s="36">
        <v>17903790</v>
      </c>
      <c r="BE44" s="36">
        <v>5882945.7999999998</v>
      </c>
      <c r="BF44" s="36">
        <v>2148534</v>
      </c>
      <c r="BG44" s="36">
        <v>0</v>
      </c>
      <c r="BH44" s="36">
        <v>72422</v>
      </c>
      <c r="BI44" s="36">
        <v>57248831.170000002</v>
      </c>
      <c r="BJ44" s="36">
        <v>969431.87</v>
      </c>
      <c r="BK44" s="36">
        <v>805811</v>
      </c>
      <c r="BL44" s="36">
        <v>390336</v>
      </c>
      <c r="BM44" s="36">
        <v>9009</v>
      </c>
      <c r="BN44" s="36">
        <v>537660</v>
      </c>
      <c r="BO44" s="36">
        <v>425073.75</v>
      </c>
      <c r="BP44" s="36">
        <v>51322933.009999998</v>
      </c>
      <c r="BQ44" s="36">
        <v>1420406</v>
      </c>
      <c r="BR44" s="36">
        <v>1047909.5</v>
      </c>
      <c r="BS44" s="36">
        <v>2113470.56</v>
      </c>
      <c r="BT44" s="36">
        <v>2653403.88</v>
      </c>
      <c r="BU44" s="36">
        <v>17735802.23</v>
      </c>
      <c r="BV44" s="36">
        <v>414997</v>
      </c>
      <c r="BW44" s="36">
        <v>422936</v>
      </c>
      <c r="BX44" s="36">
        <v>59847.98</v>
      </c>
      <c r="BY44" s="37">
        <v>64539352.349999994</v>
      </c>
    </row>
    <row r="45" spans="1:77" x14ac:dyDescent="0.2">
      <c r="A45" s="34" t="s">
        <v>209</v>
      </c>
      <c r="B45" s="35" t="s">
        <v>240</v>
      </c>
      <c r="C45" s="34" t="s">
        <v>241</v>
      </c>
      <c r="D45" s="36">
        <v>20081044</v>
      </c>
      <c r="E45" s="36">
        <v>1810535</v>
      </c>
      <c r="F45" s="36">
        <v>2810795</v>
      </c>
      <c r="G45" s="36">
        <v>180179</v>
      </c>
      <c r="H45" s="36">
        <v>0</v>
      </c>
      <c r="I45" s="36">
        <v>0</v>
      </c>
      <c r="J45" s="36">
        <v>39875212.549999997</v>
      </c>
      <c r="K45" s="36">
        <v>730938</v>
      </c>
      <c r="L45" s="36">
        <v>123005</v>
      </c>
      <c r="M45" s="36">
        <v>11168314</v>
      </c>
      <c r="N45" s="36">
        <v>89716</v>
      </c>
      <c r="O45" s="36">
        <v>638430</v>
      </c>
      <c r="P45" s="36">
        <v>8367185.6600000001</v>
      </c>
      <c r="Q45" s="36">
        <v>5761940.0300000003</v>
      </c>
      <c r="R45" s="36">
        <v>0</v>
      </c>
      <c r="S45" s="36">
        <v>20732.599999999999</v>
      </c>
      <c r="T45" s="36">
        <v>245486</v>
      </c>
      <c r="U45" s="36">
        <v>137802</v>
      </c>
      <c r="V45" s="36">
        <v>22652883.649999999</v>
      </c>
      <c r="W45" s="36">
        <v>2812124.12</v>
      </c>
      <c r="X45" s="36">
        <v>275245.5</v>
      </c>
      <c r="Y45" s="36">
        <v>6034929.71</v>
      </c>
      <c r="Z45" s="36">
        <v>42193.5</v>
      </c>
      <c r="AA45" s="36">
        <v>83027</v>
      </c>
      <c r="AB45" s="36">
        <v>167356</v>
      </c>
      <c r="AC45" s="36">
        <v>142782</v>
      </c>
      <c r="AD45" s="36">
        <v>19558</v>
      </c>
      <c r="AE45" s="36">
        <v>37925780.75</v>
      </c>
      <c r="AF45" s="36">
        <v>34204</v>
      </c>
      <c r="AG45" s="36">
        <v>44059</v>
      </c>
      <c r="AH45" s="36">
        <v>45931</v>
      </c>
      <c r="AI45" s="36">
        <v>30937</v>
      </c>
      <c r="AJ45" s="36">
        <v>174474</v>
      </c>
      <c r="AK45" s="36">
        <v>40852</v>
      </c>
      <c r="AL45" s="36">
        <v>23661</v>
      </c>
      <c r="AM45" s="36">
        <v>281478</v>
      </c>
      <c r="AN45" s="36">
        <v>94826</v>
      </c>
      <c r="AO45" s="36">
        <v>152802.75</v>
      </c>
      <c r="AP45" s="36">
        <v>10728</v>
      </c>
      <c r="AQ45" s="36">
        <v>10107430.949999999</v>
      </c>
      <c r="AR45" s="36">
        <v>122261</v>
      </c>
      <c r="AS45" s="36">
        <v>154806</v>
      </c>
      <c r="AT45" s="36">
        <v>237853</v>
      </c>
      <c r="AU45" s="36">
        <v>176461</v>
      </c>
      <c r="AV45" s="36">
        <v>0</v>
      </c>
      <c r="AW45" s="36">
        <v>108073</v>
      </c>
      <c r="AX45" s="36">
        <v>20088371</v>
      </c>
      <c r="AY45" s="36">
        <v>243513</v>
      </c>
      <c r="AZ45" s="36">
        <v>161827</v>
      </c>
      <c r="BA45" s="36">
        <v>100763</v>
      </c>
      <c r="BB45" s="36">
        <v>228971</v>
      </c>
      <c r="BC45" s="36">
        <v>174122</v>
      </c>
      <c r="BD45" s="36">
        <v>3241725</v>
      </c>
      <c r="BE45" s="36">
        <v>564966</v>
      </c>
      <c r="BF45" s="36">
        <v>157227</v>
      </c>
      <c r="BG45" s="36">
        <v>29906</v>
      </c>
      <c r="BH45" s="36">
        <v>2066</v>
      </c>
      <c r="BI45" s="36">
        <v>13686586.476</v>
      </c>
      <c r="BJ45" s="36">
        <v>8296520.9400000004</v>
      </c>
      <c r="BK45" s="36">
        <v>215548</v>
      </c>
      <c r="BL45" s="36">
        <v>25193</v>
      </c>
      <c r="BM45" s="36">
        <v>97143</v>
      </c>
      <c r="BN45" s="36">
        <v>174770</v>
      </c>
      <c r="BO45" s="36">
        <v>34164</v>
      </c>
      <c r="BP45" s="36">
        <v>15230306.5</v>
      </c>
      <c r="BQ45" s="36">
        <v>165908</v>
      </c>
      <c r="BR45" s="36">
        <v>303984</v>
      </c>
      <c r="BS45" s="36">
        <v>333768.05</v>
      </c>
      <c r="BT45" s="36">
        <v>815358.85</v>
      </c>
      <c r="BU45" s="36">
        <v>1848647</v>
      </c>
      <c r="BV45" s="36">
        <v>192686</v>
      </c>
      <c r="BW45" s="36">
        <v>170360</v>
      </c>
      <c r="BX45" s="36">
        <v>79648.25</v>
      </c>
      <c r="BY45" s="37">
        <v>48419298.450000003</v>
      </c>
    </row>
    <row r="46" spans="1:77" x14ac:dyDescent="0.2">
      <c r="A46" s="34" t="s">
        <v>209</v>
      </c>
      <c r="B46" s="35" t="s">
        <v>242</v>
      </c>
      <c r="C46" s="34" t="s">
        <v>243</v>
      </c>
      <c r="D46" s="36">
        <v>675136</v>
      </c>
      <c r="E46" s="36">
        <v>0</v>
      </c>
      <c r="F46" s="36">
        <v>1221199.07</v>
      </c>
      <c r="G46" s="36">
        <v>0</v>
      </c>
      <c r="H46" s="36">
        <v>0</v>
      </c>
      <c r="I46" s="36">
        <v>0</v>
      </c>
      <c r="J46" s="36">
        <v>2256539.7999999998</v>
      </c>
      <c r="K46" s="36">
        <v>245776.75</v>
      </c>
      <c r="L46" s="36">
        <v>0</v>
      </c>
      <c r="M46" s="36">
        <v>127488.83</v>
      </c>
      <c r="N46" s="36">
        <v>4486.08</v>
      </c>
      <c r="O46" s="36">
        <v>0</v>
      </c>
      <c r="P46" s="36">
        <v>0</v>
      </c>
      <c r="Q46" s="36">
        <v>52067</v>
      </c>
      <c r="R46" s="36">
        <v>0</v>
      </c>
      <c r="S46" s="36">
        <v>0</v>
      </c>
      <c r="T46" s="36">
        <v>0</v>
      </c>
      <c r="U46" s="36">
        <v>0</v>
      </c>
      <c r="V46" s="36">
        <v>81568.070000000007</v>
      </c>
      <c r="W46" s="36">
        <v>22160</v>
      </c>
      <c r="X46" s="36">
        <v>38213.5</v>
      </c>
      <c r="Y46" s="36">
        <v>147046</v>
      </c>
      <c r="Z46" s="36">
        <v>38281.5</v>
      </c>
      <c r="AA46" s="36">
        <v>93420.78</v>
      </c>
      <c r="AB46" s="36">
        <v>0</v>
      </c>
      <c r="AC46" s="36">
        <v>43172</v>
      </c>
      <c r="AD46" s="36">
        <v>0</v>
      </c>
      <c r="AE46" s="36">
        <v>1409968</v>
      </c>
      <c r="AF46" s="36">
        <v>8655</v>
      </c>
      <c r="AG46" s="36">
        <v>0</v>
      </c>
      <c r="AH46" s="36">
        <v>0</v>
      </c>
      <c r="AI46" s="36">
        <v>4783</v>
      </c>
      <c r="AJ46" s="36">
        <v>75199</v>
      </c>
      <c r="AK46" s="36">
        <v>0</v>
      </c>
      <c r="AL46" s="36">
        <v>3015</v>
      </c>
      <c r="AM46" s="36">
        <v>10248</v>
      </c>
      <c r="AN46" s="36">
        <v>96392</v>
      </c>
      <c r="AO46" s="36">
        <v>19778.5</v>
      </c>
      <c r="AP46" s="36">
        <v>0</v>
      </c>
      <c r="AQ46" s="36">
        <v>1458624.36</v>
      </c>
      <c r="AR46" s="36">
        <v>341172.28</v>
      </c>
      <c r="AS46" s="36">
        <v>6614</v>
      </c>
      <c r="AT46" s="36">
        <v>243793</v>
      </c>
      <c r="AU46" s="36">
        <v>29243</v>
      </c>
      <c r="AV46" s="36">
        <v>5126.6400000000003</v>
      </c>
      <c r="AW46" s="36">
        <v>165257</v>
      </c>
      <c r="AX46" s="36">
        <v>267658.08</v>
      </c>
      <c r="AY46" s="36">
        <v>7120</v>
      </c>
      <c r="AZ46" s="36">
        <v>7102</v>
      </c>
      <c r="BA46" s="36">
        <v>0</v>
      </c>
      <c r="BB46" s="36">
        <v>82627</v>
      </c>
      <c r="BC46" s="36">
        <v>0</v>
      </c>
      <c r="BD46" s="36">
        <v>12509</v>
      </c>
      <c r="BE46" s="36">
        <v>108911</v>
      </c>
      <c r="BF46" s="36">
        <v>11109</v>
      </c>
      <c r="BG46" s="36">
        <v>0</v>
      </c>
      <c r="BH46" s="36">
        <v>0</v>
      </c>
      <c r="BI46" s="36">
        <v>0</v>
      </c>
      <c r="BJ46" s="36">
        <v>29461.919999999998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545554</v>
      </c>
      <c r="BQ46" s="36">
        <v>30628</v>
      </c>
      <c r="BR46" s="36">
        <v>18134</v>
      </c>
      <c r="BS46" s="36">
        <v>17675.75</v>
      </c>
      <c r="BT46" s="36">
        <v>0</v>
      </c>
      <c r="BU46" s="36">
        <v>477780.75</v>
      </c>
      <c r="BV46" s="36">
        <v>0</v>
      </c>
      <c r="BW46" s="36">
        <v>0</v>
      </c>
      <c r="BX46" s="36">
        <v>17932.75</v>
      </c>
      <c r="BY46" s="37">
        <v>12531908.07</v>
      </c>
    </row>
    <row r="47" spans="1:77" x14ac:dyDescent="0.2">
      <c r="A47" s="42" t="s">
        <v>244</v>
      </c>
      <c r="B47" s="43"/>
      <c r="C47" s="44"/>
      <c r="D47" s="40">
        <f>SUM(D30:D46)</f>
        <v>647519553.0200001</v>
      </c>
      <c r="E47" s="40">
        <f t="shared" ref="E47:BP47" si="2">SUM(E30:E46)</f>
        <v>130981441.02000001</v>
      </c>
      <c r="F47" s="40">
        <f t="shared" si="2"/>
        <v>240660390.16000003</v>
      </c>
      <c r="G47" s="40">
        <f t="shared" si="2"/>
        <v>34006142.680000007</v>
      </c>
      <c r="H47" s="40">
        <f t="shared" si="2"/>
        <v>20611290.629999999</v>
      </c>
      <c r="I47" s="40">
        <f t="shared" si="2"/>
        <v>4298601.17</v>
      </c>
      <c r="J47" s="40">
        <f t="shared" si="2"/>
        <v>1221655580.74</v>
      </c>
      <c r="K47" s="40">
        <f t="shared" si="2"/>
        <v>91519764.799999997</v>
      </c>
      <c r="L47" s="40">
        <f t="shared" si="2"/>
        <v>8723904.2899999991</v>
      </c>
      <c r="M47" s="40">
        <f t="shared" si="2"/>
        <v>245307664.63</v>
      </c>
      <c r="N47" s="40">
        <f t="shared" si="2"/>
        <v>8725870.5800000001</v>
      </c>
      <c r="O47" s="40">
        <f t="shared" si="2"/>
        <v>34291899.25</v>
      </c>
      <c r="P47" s="40">
        <f t="shared" si="2"/>
        <v>168811411.38999999</v>
      </c>
      <c r="Q47" s="40">
        <f t="shared" si="2"/>
        <v>122746088.40000001</v>
      </c>
      <c r="R47" s="40">
        <f t="shared" si="2"/>
        <v>1535913.51</v>
      </c>
      <c r="S47" s="40">
        <f t="shared" si="2"/>
        <v>18195209.350000001</v>
      </c>
      <c r="T47" s="40">
        <f t="shared" si="2"/>
        <v>17813909.949999999</v>
      </c>
      <c r="U47" s="40">
        <f t="shared" si="2"/>
        <v>8000480.7600000007</v>
      </c>
      <c r="V47" s="40">
        <f t="shared" si="2"/>
        <v>728159719.19000006</v>
      </c>
      <c r="W47" s="40">
        <f t="shared" si="2"/>
        <v>78130414.530000016</v>
      </c>
      <c r="X47" s="40">
        <f t="shared" si="2"/>
        <v>24145546.810000002</v>
      </c>
      <c r="Y47" s="40">
        <f t="shared" si="2"/>
        <v>147748771.84999999</v>
      </c>
      <c r="Z47" s="40">
        <f t="shared" si="2"/>
        <v>7626365.0199999996</v>
      </c>
      <c r="AA47" s="40">
        <f t="shared" si="2"/>
        <v>19889342.610000003</v>
      </c>
      <c r="AB47" s="40">
        <f t="shared" si="2"/>
        <v>38625932.329999998</v>
      </c>
      <c r="AC47" s="40">
        <f t="shared" si="2"/>
        <v>8762372.4499999993</v>
      </c>
      <c r="AD47" s="40">
        <f t="shared" si="2"/>
        <v>7487677.9800000004</v>
      </c>
      <c r="AE47" s="40">
        <f t="shared" si="2"/>
        <v>1039172063.12</v>
      </c>
      <c r="AF47" s="40">
        <f t="shared" si="2"/>
        <v>9883235.4799999986</v>
      </c>
      <c r="AG47" s="40">
        <f t="shared" si="2"/>
        <v>6142334.1799999997</v>
      </c>
      <c r="AH47" s="40">
        <f t="shared" si="2"/>
        <v>8356296</v>
      </c>
      <c r="AI47" s="40">
        <f t="shared" si="2"/>
        <v>7420934.9499999993</v>
      </c>
      <c r="AJ47" s="40">
        <f t="shared" si="2"/>
        <v>18504708.060000002</v>
      </c>
      <c r="AK47" s="40">
        <f t="shared" si="2"/>
        <v>12212543.729999999</v>
      </c>
      <c r="AL47" s="40">
        <f t="shared" si="2"/>
        <v>9105449</v>
      </c>
      <c r="AM47" s="40">
        <f t="shared" si="2"/>
        <v>23016501.829999998</v>
      </c>
      <c r="AN47" s="40">
        <f t="shared" si="2"/>
        <v>11470971</v>
      </c>
      <c r="AO47" s="40">
        <f t="shared" si="2"/>
        <v>12954159.49</v>
      </c>
      <c r="AP47" s="40">
        <f t="shared" si="2"/>
        <v>8234156.0199999996</v>
      </c>
      <c r="AQ47" s="40">
        <f t="shared" si="2"/>
        <v>275927609.06999999</v>
      </c>
      <c r="AR47" s="40">
        <f t="shared" si="2"/>
        <v>4997495.37</v>
      </c>
      <c r="AS47" s="40">
        <f t="shared" si="2"/>
        <v>6253707.7000000002</v>
      </c>
      <c r="AT47" s="40">
        <f t="shared" si="2"/>
        <v>12663053.32</v>
      </c>
      <c r="AU47" s="40">
        <f t="shared" si="2"/>
        <v>6807384.3699999992</v>
      </c>
      <c r="AV47" s="40">
        <f t="shared" si="2"/>
        <v>543789.65999999992</v>
      </c>
      <c r="AW47" s="40">
        <f t="shared" si="2"/>
        <v>6326956.7300000004</v>
      </c>
      <c r="AX47" s="40">
        <f t="shared" si="2"/>
        <v>706190021.92999995</v>
      </c>
      <c r="AY47" s="40">
        <f t="shared" si="2"/>
        <v>15803950.93</v>
      </c>
      <c r="AZ47" s="40">
        <f t="shared" si="2"/>
        <v>16860665.079999998</v>
      </c>
      <c r="BA47" s="40">
        <f t="shared" si="2"/>
        <v>28315922.32</v>
      </c>
      <c r="BB47" s="40">
        <f t="shared" si="2"/>
        <v>53229586.840000004</v>
      </c>
      <c r="BC47" s="40">
        <f t="shared" si="2"/>
        <v>19812108.780000001</v>
      </c>
      <c r="BD47" s="40">
        <f t="shared" si="2"/>
        <v>93559231</v>
      </c>
      <c r="BE47" s="40">
        <f t="shared" si="2"/>
        <v>67889096.689999998</v>
      </c>
      <c r="BF47" s="40">
        <f t="shared" si="2"/>
        <v>22537245.07</v>
      </c>
      <c r="BG47" s="40">
        <f t="shared" si="2"/>
        <v>4005374.5</v>
      </c>
      <c r="BH47" s="40">
        <f t="shared" si="2"/>
        <v>2853981.2</v>
      </c>
      <c r="BI47" s="40">
        <f t="shared" si="2"/>
        <v>586848231.90999997</v>
      </c>
      <c r="BJ47" s="40">
        <f t="shared" si="2"/>
        <v>159473693.81999996</v>
      </c>
      <c r="BK47" s="40">
        <f t="shared" si="2"/>
        <v>13730459</v>
      </c>
      <c r="BL47" s="40">
        <f t="shared" si="2"/>
        <v>7006475</v>
      </c>
      <c r="BM47" s="40">
        <f t="shared" si="2"/>
        <v>4949321.5599999996</v>
      </c>
      <c r="BN47" s="40">
        <f t="shared" si="2"/>
        <v>14037990</v>
      </c>
      <c r="BO47" s="40">
        <f t="shared" si="2"/>
        <v>6665825.1699999999</v>
      </c>
      <c r="BP47" s="40">
        <f t="shared" si="2"/>
        <v>558122237.53999996</v>
      </c>
      <c r="BQ47" s="40">
        <f t="shared" ref="BQ47:BX47" si="3">SUM(BQ30:BQ46)</f>
        <v>15397869.42</v>
      </c>
      <c r="BR47" s="40">
        <f t="shared" si="3"/>
        <v>13776238.299999999</v>
      </c>
      <c r="BS47" s="40">
        <f t="shared" si="3"/>
        <v>22361898.880000003</v>
      </c>
      <c r="BT47" s="40">
        <f t="shared" si="3"/>
        <v>36713801.530000001</v>
      </c>
      <c r="BU47" s="40">
        <f t="shared" si="3"/>
        <v>104821998.88</v>
      </c>
      <c r="BV47" s="40">
        <f t="shared" si="3"/>
        <v>14816808.359999999</v>
      </c>
      <c r="BW47" s="40">
        <f t="shared" si="3"/>
        <v>10118231.17</v>
      </c>
      <c r="BX47" s="40">
        <f t="shared" si="3"/>
        <v>5135085.8000000007</v>
      </c>
      <c r="BY47" s="41">
        <f>SUM(BY30:BY46)</f>
        <v>4379941155.9802999</v>
      </c>
    </row>
    <row r="48" spans="1:77" x14ac:dyDescent="0.2">
      <c r="A48" s="34" t="s">
        <v>245</v>
      </c>
      <c r="B48" s="35" t="s">
        <v>246</v>
      </c>
      <c r="C48" s="34" t="s">
        <v>247</v>
      </c>
      <c r="D48" s="36">
        <v>199992715.03</v>
      </c>
      <c r="E48" s="36">
        <v>62675911.25</v>
      </c>
      <c r="F48" s="36">
        <v>67791322.849999994</v>
      </c>
      <c r="G48" s="36">
        <v>38436323.240000002</v>
      </c>
      <c r="H48" s="36">
        <v>29955695.77</v>
      </c>
      <c r="I48" s="36">
        <v>8731025.1199999992</v>
      </c>
      <c r="J48" s="36">
        <v>377723870.41000003</v>
      </c>
      <c r="K48" s="36">
        <v>44710157</v>
      </c>
      <c r="L48" s="36">
        <v>20493350</v>
      </c>
      <c r="M48" s="36">
        <v>108053197.73999999</v>
      </c>
      <c r="N48" s="36">
        <v>15500670.67</v>
      </c>
      <c r="O48" s="36">
        <v>41311678.390000001</v>
      </c>
      <c r="P48" s="36">
        <v>82479925.010000005</v>
      </c>
      <c r="Q48" s="36">
        <v>66511427.600000001</v>
      </c>
      <c r="R48" s="36">
        <v>10594265.609999999</v>
      </c>
      <c r="S48" s="36">
        <v>37993956.090000004</v>
      </c>
      <c r="T48" s="36">
        <v>28747487.170000002</v>
      </c>
      <c r="U48" s="36">
        <v>9555560</v>
      </c>
      <c r="V48" s="36">
        <v>257385898.81</v>
      </c>
      <c r="W48" s="36">
        <v>82094392.120000005</v>
      </c>
      <c r="X48" s="36">
        <v>39009636</v>
      </c>
      <c r="Y48" s="36">
        <v>77874900.319999993</v>
      </c>
      <c r="Z48" s="36">
        <v>19485230</v>
      </c>
      <c r="AA48" s="36">
        <v>39120694.200000003</v>
      </c>
      <c r="AB48" s="36">
        <v>27506109.670000002</v>
      </c>
      <c r="AC48" s="36">
        <v>13516679.32</v>
      </c>
      <c r="AD48" s="36">
        <v>11213938.91</v>
      </c>
      <c r="AE48" s="36">
        <v>318859333.67000002</v>
      </c>
      <c r="AF48" s="36">
        <v>27674733.870000001</v>
      </c>
      <c r="AG48" s="36">
        <v>17817368.120000001</v>
      </c>
      <c r="AH48" s="36">
        <v>16172518.710000001</v>
      </c>
      <c r="AI48" s="36">
        <v>16924500</v>
      </c>
      <c r="AJ48" s="36">
        <v>26849882.600000001</v>
      </c>
      <c r="AK48" s="36">
        <v>20700729.84</v>
      </c>
      <c r="AL48" s="36">
        <v>22690480.75</v>
      </c>
      <c r="AM48" s="36">
        <v>30833710</v>
      </c>
      <c r="AN48" s="36">
        <v>14505657.42</v>
      </c>
      <c r="AO48" s="36">
        <v>18820280.32</v>
      </c>
      <c r="AP48" s="36">
        <v>16163195.48</v>
      </c>
      <c r="AQ48" s="36">
        <v>146129682.58000001</v>
      </c>
      <c r="AR48" s="36">
        <v>13097249.039999999</v>
      </c>
      <c r="AS48" s="36">
        <v>23533548</v>
      </c>
      <c r="AT48" s="36">
        <v>20360660</v>
      </c>
      <c r="AU48" s="36">
        <v>22928625.16</v>
      </c>
      <c r="AV48" s="36">
        <v>6973540</v>
      </c>
      <c r="AW48" s="36">
        <v>11473315</v>
      </c>
      <c r="AX48" s="36">
        <v>264771816.02000001</v>
      </c>
      <c r="AY48" s="36">
        <v>20547817.460000001</v>
      </c>
      <c r="AZ48" s="36">
        <v>28988410.149999999</v>
      </c>
      <c r="BA48" s="36">
        <v>45027850</v>
      </c>
      <c r="BB48" s="36">
        <v>41122180</v>
      </c>
      <c r="BC48" s="36">
        <v>30576009.399999999</v>
      </c>
      <c r="BD48" s="36">
        <v>48391282.479999997</v>
      </c>
      <c r="BE48" s="36">
        <v>45778710.509999998</v>
      </c>
      <c r="BF48" s="36">
        <v>23470880</v>
      </c>
      <c r="BG48" s="36">
        <v>12837788.800000001</v>
      </c>
      <c r="BH48" s="36">
        <v>5570911.0700000003</v>
      </c>
      <c r="BI48" s="36">
        <v>212255063.08000001</v>
      </c>
      <c r="BJ48" s="36">
        <v>81898003.140000001</v>
      </c>
      <c r="BK48" s="36">
        <v>24804469.780000001</v>
      </c>
      <c r="BL48" s="36">
        <v>17741520.32</v>
      </c>
      <c r="BM48" s="36">
        <v>30602198.710000001</v>
      </c>
      <c r="BN48" s="36">
        <v>37615300.32</v>
      </c>
      <c r="BO48" s="36">
        <v>20094454.510000002</v>
      </c>
      <c r="BP48" s="36">
        <v>121779375.54000001</v>
      </c>
      <c r="BQ48" s="36">
        <v>18114758.670000002</v>
      </c>
      <c r="BR48" s="36">
        <v>17840305.170000002</v>
      </c>
      <c r="BS48" s="36">
        <v>32930193.550000001</v>
      </c>
      <c r="BT48" s="36">
        <v>32082674.199999999</v>
      </c>
      <c r="BU48" s="36">
        <v>55343066.689999998</v>
      </c>
      <c r="BV48" s="36">
        <v>19381779.039999999</v>
      </c>
      <c r="BW48" s="36">
        <v>7780743.4199999999</v>
      </c>
      <c r="BX48" s="36">
        <v>7626897.6399999997</v>
      </c>
      <c r="BY48" s="37">
        <v>2179784348.2399993</v>
      </c>
    </row>
    <row r="49" spans="1:77" x14ac:dyDescent="0.2">
      <c r="A49" s="34" t="s">
        <v>245</v>
      </c>
      <c r="B49" s="35" t="s">
        <v>248</v>
      </c>
      <c r="C49" s="34" t="s">
        <v>249</v>
      </c>
      <c r="D49" s="36">
        <v>20803100</v>
      </c>
      <c r="E49" s="36">
        <v>987300</v>
      </c>
      <c r="F49" s="36">
        <v>1958556.45</v>
      </c>
      <c r="G49" s="36">
        <v>926050</v>
      </c>
      <c r="H49" s="36">
        <v>1583795.4</v>
      </c>
      <c r="I49" s="36">
        <v>556743.32999999996</v>
      </c>
      <c r="J49" s="36">
        <v>27768815.710000001</v>
      </c>
      <c r="K49" s="36">
        <v>8689100</v>
      </c>
      <c r="L49" s="36">
        <v>767910</v>
      </c>
      <c r="M49" s="36">
        <v>3372320</v>
      </c>
      <c r="N49" s="36">
        <v>2801110</v>
      </c>
      <c r="O49" s="36">
        <v>3408740</v>
      </c>
      <c r="P49" s="36">
        <v>3364195.33</v>
      </c>
      <c r="Q49" s="36">
        <v>6696909.6799999997</v>
      </c>
      <c r="R49" s="36">
        <v>732200</v>
      </c>
      <c r="S49" s="36">
        <v>4359080</v>
      </c>
      <c r="T49" s="36">
        <v>1414320</v>
      </c>
      <c r="U49" s="36">
        <v>0</v>
      </c>
      <c r="V49" s="36">
        <v>16890950</v>
      </c>
      <c r="W49" s="36">
        <v>4102938.16</v>
      </c>
      <c r="X49" s="36">
        <v>2345560</v>
      </c>
      <c r="Y49" s="36">
        <v>4762229.3600000003</v>
      </c>
      <c r="Z49" s="36">
        <v>1204690</v>
      </c>
      <c r="AA49" s="36">
        <v>2120500</v>
      </c>
      <c r="AB49" s="36">
        <v>942925.16</v>
      </c>
      <c r="AC49" s="36">
        <v>261716.61</v>
      </c>
      <c r="AD49" s="36">
        <v>0</v>
      </c>
      <c r="AE49" s="36">
        <v>27045654.559999999</v>
      </c>
      <c r="AF49" s="36">
        <v>0</v>
      </c>
      <c r="AG49" s="36">
        <v>0</v>
      </c>
      <c r="AH49" s="36">
        <v>684620</v>
      </c>
      <c r="AI49" s="36">
        <v>874050</v>
      </c>
      <c r="AJ49" s="36">
        <v>3544641.27</v>
      </c>
      <c r="AK49" s="36">
        <v>1900370</v>
      </c>
      <c r="AL49" s="36">
        <v>2475480</v>
      </c>
      <c r="AM49" s="36">
        <v>1799658.06</v>
      </c>
      <c r="AN49" s="36">
        <v>659570</v>
      </c>
      <c r="AO49" s="36">
        <v>927060</v>
      </c>
      <c r="AP49" s="36">
        <v>3660212.58</v>
      </c>
      <c r="AQ49" s="36">
        <v>15598380.67</v>
      </c>
      <c r="AR49" s="36">
        <v>13689833.220000001</v>
      </c>
      <c r="AS49" s="36">
        <v>1017700</v>
      </c>
      <c r="AT49" s="36">
        <v>961055.1</v>
      </c>
      <c r="AU49" s="36">
        <v>678787.42</v>
      </c>
      <c r="AV49" s="36">
        <v>755360</v>
      </c>
      <c r="AW49" s="36">
        <v>887830</v>
      </c>
      <c r="AX49" s="36">
        <v>0</v>
      </c>
      <c r="AY49" s="36">
        <v>0</v>
      </c>
      <c r="AZ49" s="36">
        <v>656852.38</v>
      </c>
      <c r="BA49" s="36">
        <v>0</v>
      </c>
      <c r="BB49" s="36">
        <v>2017660</v>
      </c>
      <c r="BC49" s="36">
        <v>0</v>
      </c>
      <c r="BD49" s="36">
        <v>2506960</v>
      </c>
      <c r="BE49" s="36">
        <v>0</v>
      </c>
      <c r="BF49" s="36">
        <v>969370</v>
      </c>
      <c r="BG49" s="36">
        <v>837008.2</v>
      </c>
      <c r="BH49" s="36">
        <v>0</v>
      </c>
      <c r="BI49" s="36">
        <v>24760858.510000002</v>
      </c>
      <c r="BJ49" s="36">
        <v>4738830</v>
      </c>
      <c r="BK49" s="36">
        <v>907687.1</v>
      </c>
      <c r="BL49" s="36">
        <v>2507250</v>
      </c>
      <c r="BM49" s="36">
        <v>0</v>
      </c>
      <c r="BN49" s="36">
        <v>510480</v>
      </c>
      <c r="BO49" s="36">
        <v>0</v>
      </c>
      <c r="BP49" s="36">
        <v>6072480</v>
      </c>
      <c r="BQ49" s="36">
        <v>2068950</v>
      </c>
      <c r="BR49" s="36">
        <v>1226600</v>
      </c>
      <c r="BS49" s="36">
        <v>845473.55</v>
      </c>
      <c r="BT49" s="36">
        <v>2123520</v>
      </c>
      <c r="BU49" s="36">
        <v>3311431.49</v>
      </c>
      <c r="BV49" s="36">
        <v>1069300</v>
      </c>
      <c r="BW49" s="36">
        <v>272699.03000000003</v>
      </c>
      <c r="BX49" s="36">
        <v>0</v>
      </c>
      <c r="BY49" s="37">
        <v>151674327.83000001</v>
      </c>
    </row>
    <row r="50" spans="1:77" x14ac:dyDescent="0.2">
      <c r="A50" s="34" t="s">
        <v>245</v>
      </c>
      <c r="B50" s="35" t="s">
        <v>250</v>
      </c>
      <c r="C50" s="34" t="s">
        <v>251</v>
      </c>
      <c r="D50" s="36">
        <v>100000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100000</v>
      </c>
      <c r="K50" s="36">
        <v>0</v>
      </c>
      <c r="L50" s="36">
        <v>0</v>
      </c>
      <c r="M50" s="36">
        <v>100000</v>
      </c>
      <c r="N50" s="36">
        <v>0</v>
      </c>
      <c r="O50" s="36">
        <v>35000</v>
      </c>
      <c r="P50" s="36">
        <v>843135.3</v>
      </c>
      <c r="Q50" s="36">
        <v>0</v>
      </c>
      <c r="R50" s="36">
        <v>0</v>
      </c>
      <c r="S50" s="36">
        <v>0</v>
      </c>
      <c r="T50" s="36">
        <v>0</v>
      </c>
      <c r="U50" s="36">
        <v>167200</v>
      </c>
      <c r="V50" s="36">
        <v>346000</v>
      </c>
      <c r="W50" s="36">
        <v>0</v>
      </c>
      <c r="X50" s="36">
        <v>0</v>
      </c>
      <c r="Y50" s="36">
        <v>110000</v>
      </c>
      <c r="Z50" s="36">
        <v>84000</v>
      </c>
      <c r="AA50" s="36">
        <v>0</v>
      </c>
      <c r="AB50" s="36">
        <v>0</v>
      </c>
      <c r="AC50" s="36">
        <v>0</v>
      </c>
      <c r="AD50" s="36">
        <v>0</v>
      </c>
      <c r="AE50" s="36">
        <v>90000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92064.52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123800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90000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100000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7">
        <v>2760656.45</v>
      </c>
    </row>
    <row r="51" spans="1:77" x14ac:dyDescent="0.2">
      <c r="A51" s="34" t="s">
        <v>245</v>
      </c>
      <c r="B51" s="35" t="s">
        <v>252</v>
      </c>
      <c r="C51" s="34" t="s">
        <v>253</v>
      </c>
      <c r="D51" s="36">
        <v>12784986.24</v>
      </c>
      <c r="E51" s="36">
        <v>3285843.54</v>
      </c>
      <c r="F51" s="36">
        <v>2815529.55</v>
      </c>
      <c r="G51" s="36">
        <v>2451193.54</v>
      </c>
      <c r="H51" s="36">
        <v>1407700</v>
      </c>
      <c r="I51" s="36">
        <v>126000</v>
      </c>
      <c r="J51" s="36">
        <v>17017216.57</v>
      </c>
      <c r="K51" s="36">
        <v>2476800</v>
      </c>
      <c r="L51" s="36">
        <v>800800</v>
      </c>
      <c r="M51" s="36">
        <v>4147515.06</v>
      </c>
      <c r="N51" s="36">
        <v>920266.67</v>
      </c>
      <c r="O51" s="36">
        <v>1781500</v>
      </c>
      <c r="P51" s="36">
        <v>4083309.68</v>
      </c>
      <c r="Q51" s="36">
        <v>3578859.9</v>
      </c>
      <c r="R51" s="36">
        <v>0</v>
      </c>
      <c r="S51" s="36">
        <v>2413300</v>
      </c>
      <c r="T51" s="36">
        <v>1239000</v>
      </c>
      <c r="U51" s="36">
        <v>174700</v>
      </c>
      <c r="V51" s="36">
        <v>15265282.470000001</v>
      </c>
      <c r="W51" s="36">
        <v>2650343.41</v>
      </c>
      <c r="X51" s="36">
        <v>2516500</v>
      </c>
      <c r="Y51" s="36">
        <v>3975708.71</v>
      </c>
      <c r="Z51" s="36">
        <v>634200</v>
      </c>
      <c r="AA51" s="36">
        <v>2163000</v>
      </c>
      <c r="AB51" s="36">
        <v>1033900</v>
      </c>
      <c r="AC51" s="36">
        <v>128800</v>
      </c>
      <c r="AD51" s="36">
        <v>132277.42000000001</v>
      </c>
      <c r="AE51" s="36">
        <v>17641626.719999999</v>
      </c>
      <c r="AF51" s="36">
        <v>1554303.33</v>
      </c>
      <c r="AG51" s="36">
        <v>896000</v>
      </c>
      <c r="AH51" s="36">
        <v>917000</v>
      </c>
      <c r="AI51" s="36">
        <v>871500</v>
      </c>
      <c r="AJ51" s="36">
        <v>1344000</v>
      </c>
      <c r="AK51" s="36">
        <v>0</v>
      </c>
      <c r="AL51" s="36">
        <v>1074500</v>
      </c>
      <c r="AM51" s="36">
        <v>1498000</v>
      </c>
      <c r="AN51" s="36">
        <v>532000</v>
      </c>
      <c r="AO51" s="36">
        <v>1036116.67</v>
      </c>
      <c r="AP51" s="36">
        <v>997500</v>
      </c>
      <c r="AQ51" s="36">
        <v>10133309.91</v>
      </c>
      <c r="AR51" s="36">
        <v>1388800</v>
      </c>
      <c r="AS51" s="36">
        <v>1396387.1</v>
      </c>
      <c r="AT51" s="36">
        <v>1176466.67</v>
      </c>
      <c r="AU51" s="36">
        <v>1255822.6000000001</v>
      </c>
      <c r="AV51" s="36">
        <v>280000</v>
      </c>
      <c r="AW51" s="36">
        <v>548100</v>
      </c>
      <c r="AX51" s="36">
        <v>14121312.57</v>
      </c>
      <c r="AY51" s="36">
        <v>672000</v>
      </c>
      <c r="AZ51" s="36">
        <v>1476500</v>
      </c>
      <c r="BA51" s="36">
        <v>1901348.4</v>
      </c>
      <c r="BB51" s="36">
        <v>2388500</v>
      </c>
      <c r="BC51" s="36">
        <v>1109775.28</v>
      </c>
      <c r="BD51" s="36">
        <v>2261710</v>
      </c>
      <c r="BE51" s="36">
        <v>2056077.42</v>
      </c>
      <c r="BF51" s="36">
        <v>1201200</v>
      </c>
      <c r="BG51" s="36">
        <v>658000</v>
      </c>
      <c r="BH51" s="36">
        <v>335825.8</v>
      </c>
      <c r="BI51" s="36">
        <v>13282116.119999999</v>
      </c>
      <c r="BJ51" s="36">
        <v>0</v>
      </c>
      <c r="BK51" s="36">
        <v>1099000</v>
      </c>
      <c r="BL51" s="36">
        <v>1165846.23</v>
      </c>
      <c r="BM51" s="36">
        <v>1732383.33</v>
      </c>
      <c r="BN51" s="36">
        <v>1946903.23</v>
      </c>
      <c r="BO51" s="36">
        <v>1043000</v>
      </c>
      <c r="BP51" s="36">
        <v>7446546.6600000001</v>
      </c>
      <c r="BQ51" s="36">
        <v>1141000</v>
      </c>
      <c r="BR51" s="36">
        <v>942064.52</v>
      </c>
      <c r="BS51" s="36">
        <v>1354500</v>
      </c>
      <c r="BT51" s="36">
        <v>1348900</v>
      </c>
      <c r="BU51" s="36">
        <v>2621705.4900000002</v>
      </c>
      <c r="BV51" s="36">
        <v>1043970.97</v>
      </c>
      <c r="BW51" s="36">
        <v>190150</v>
      </c>
      <c r="BX51" s="36">
        <v>141150</v>
      </c>
      <c r="BY51" s="37">
        <v>114332020.61000001</v>
      </c>
    </row>
    <row r="52" spans="1:77" x14ac:dyDescent="0.2">
      <c r="A52" s="34" t="s">
        <v>245</v>
      </c>
      <c r="B52" s="35" t="s">
        <v>254</v>
      </c>
      <c r="C52" s="34" t="s">
        <v>255</v>
      </c>
      <c r="D52" s="36">
        <v>1469396.77</v>
      </c>
      <c r="E52" s="36">
        <v>136990.31</v>
      </c>
      <c r="F52" s="36">
        <v>100100</v>
      </c>
      <c r="G52" s="36">
        <v>49293.54</v>
      </c>
      <c r="H52" s="36">
        <v>158480.65</v>
      </c>
      <c r="I52" s="36">
        <v>99000</v>
      </c>
      <c r="J52" s="36">
        <v>3683111.93</v>
      </c>
      <c r="K52" s="36">
        <v>0</v>
      </c>
      <c r="L52" s="36">
        <v>0</v>
      </c>
      <c r="M52" s="36">
        <v>198000</v>
      </c>
      <c r="N52" s="36">
        <v>100800</v>
      </c>
      <c r="O52" s="36">
        <v>422000</v>
      </c>
      <c r="P52" s="36">
        <v>0</v>
      </c>
      <c r="Q52" s="36">
        <v>534600</v>
      </c>
      <c r="R52" s="36">
        <v>329000</v>
      </c>
      <c r="S52" s="36">
        <v>0</v>
      </c>
      <c r="T52" s="36">
        <v>0</v>
      </c>
      <c r="U52" s="36">
        <v>0</v>
      </c>
      <c r="V52" s="36">
        <v>3950761.51</v>
      </c>
      <c r="W52" s="36">
        <v>297000</v>
      </c>
      <c r="X52" s="36">
        <v>198000</v>
      </c>
      <c r="Y52" s="36">
        <v>257400</v>
      </c>
      <c r="Z52" s="36">
        <v>0</v>
      </c>
      <c r="AA52" s="36">
        <v>99000</v>
      </c>
      <c r="AB52" s="36">
        <v>0</v>
      </c>
      <c r="AC52" s="36">
        <v>0</v>
      </c>
      <c r="AD52" s="36">
        <v>0</v>
      </c>
      <c r="AE52" s="36">
        <v>1648187.1</v>
      </c>
      <c r="AF52" s="36">
        <v>108900</v>
      </c>
      <c r="AG52" s="36">
        <v>56000</v>
      </c>
      <c r="AH52" s="36">
        <v>0</v>
      </c>
      <c r="AI52" s="36">
        <v>0</v>
      </c>
      <c r="AJ52" s="36">
        <v>0</v>
      </c>
      <c r="AK52" s="36">
        <v>1183466.67</v>
      </c>
      <c r="AL52" s="36">
        <v>99000</v>
      </c>
      <c r="AM52" s="36">
        <v>99000</v>
      </c>
      <c r="AN52" s="36">
        <v>0</v>
      </c>
      <c r="AO52" s="36">
        <v>0</v>
      </c>
      <c r="AP52" s="36">
        <v>0</v>
      </c>
      <c r="AQ52" s="36">
        <v>71860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1207800</v>
      </c>
      <c r="AY52" s="36">
        <v>112000</v>
      </c>
      <c r="AZ52" s="36">
        <v>79200</v>
      </c>
      <c r="BA52" s="36">
        <v>219800</v>
      </c>
      <c r="BB52" s="36">
        <v>557600</v>
      </c>
      <c r="BC52" s="36">
        <v>19800</v>
      </c>
      <c r="BD52" s="36">
        <v>216600</v>
      </c>
      <c r="BE52" s="36">
        <v>79200</v>
      </c>
      <c r="BF52" s="36">
        <v>89100</v>
      </c>
      <c r="BG52" s="36">
        <v>99000</v>
      </c>
      <c r="BH52" s="36">
        <v>0</v>
      </c>
      <c r="BI52" s="36">
        <v>1136290</v>
      </c>
      <c r="BJ52" s="36">
        <v>4930300.53</v>
      </c>
      <c r="BK52" s="36">
        <v>0</v>
      </c>
      <c r="BL52" s="36">
        <v>112000</v>
      </c>
      <c r="BM52" s="36">
        <v>112000</v>
      </c>
      <c r="BN52" s="36">
        <v>0</v>
      </c>
      <c r="BO52" s="36">
        <v>168000</v>
      </c>
      <c r="BP52" s="36">
        <v>396000</v>
      </c>
      <c r="BQ52" s="36">
        <v>0</v>
      </c>
      <c r="BR52" s="36">
        <v>0</v>
      </c>
      <c r="BS52" s="36">
        <v>99000</v>
      </c>
      <c r="BT52" s="36">
        <v>0</v>
      </c>
      <c r="BU52" s="36">
        <v>198000</v>
      </c>
      <c r="BV52" s="36">
        <v>0</v>
      </c>
      <c r="BW52" s="36">
        <v>0</v>
      </c>
      <c r="BX52" s="36">
        <v>0</v>
      </c>
      <c r="BY52" s="37">
        <v>16402450.790000001</v>
      </c>
    </row>
    <row r="53" spans="1:77" x14ac:dyDescent="0.2">
      <c r="A53" s="34" t="s">
        <v>245</v>
      </c>
      <c r="B53" s="35" t="s">
        <v>256</v>
      </c>
      <c r="C53" s="34" t="s">
        <v>257</v>
      </c>
      <c r="D53" s="36">
        <v>0</v>
      </c>
      <c r="E53" s="36">
        <v>0</v>
      </c>
      <c r="F53" s="36">
        <v>0</v>
      </c>
      <c r="G53" s="36">
        <v>0</v>
      </c>
      <c r="H53" s="36">
        <v>533680.65</v>
      </c>
      <c r="I53" s="36">
        <v>0</v>
      </c>
      <c r="J53" s="36">
        <v>122054.24</v>
      </c>
      <c r="K53" s="36">
        <v>658464</v>
      </c>
      <c r="L53" s="36">
        <v>0</v>
      </c>
      <c r="M53" s="36">
        <v>14271.66</v>
      </c>
      <c r="N53" s="36">
        <v>0</v>
      </c>
      <c r="O53" s="36">
        <v>19916.419999999998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70193.100000000006</v>
      </c>
      <c r="W53" s="36">
        <v>0</v>
      </c>
      <c r="X53" s="36">
        <v>0</v>
      </c>
      <c r="Y53" s="36">
        <v>9441.24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22540.14</v>
      </c>
      <c r="AM53" s="36">
        <v>19856.82</v>
      </c>
      <c r="AN53" s="36">
        <v>0</v>
      </c>
      <c r="AO53" s="36">
        <v>0</v>
      </c>
      <c r="AP53" s="36">
        <v>0</v>
      </c>
      <c r="AQ53" s="36">
        <v>15724.47</v>
      </c>
      <c r="AR53" s="36">
        <v>0</v>
      </c>
      <c r="AS53" s="36">
        <v>0</v>
      </c>
      <c r="AT53" s="36">
        <v>0</v>
      </c>
      <c r="AU53" s="36">
        <v>56000</v>
      </c>
      <c r="AV53" s="36">
        <v>0</v>
      </c>
      <c r="AW53" s="36">
        <v>0</v>
      </c>
      <c r="AX53" s="36">
        <v>49816.15</v>
      </c>
      <c r="AY53" s="36">
        <v>0</v>
      </c>
      <c r="AZ53" s="36">
        <v>0</v>
      </c>
      <c r="BA53" s="36">
        <v>317650.2</v>
      </c>
      <c r="BB53" s="36">
        <v>0</v>
      </c>
      <c r="BC53" s="36">
        <v>0</v>
      </c>
      <c r="BD53" s="36">
        <v>0</v>
      </c>
      <c r="BE53" s="36">
        <v>28026.1</v>
      </c>
      <c r="BF53" s="36">
        <v>0</v>
      </c>
      <c r="BG53" s="36">
        <v>0</v>
      </c>
      <c r="BH53" s="36">
        <v>0</v>
      </c>
      <c r="BI53" s="36">
        <v>75191.62</v>
      </c>
      <c r="BJ53" s="36">
        <v>35000</v>
      </c>
      <c r="BK53" s="36">
        <v>0</v>
      </c>
      <c r="BL53" s="36">
        <v>0</v>
      </c>
      <c r="BM53" s="36">
        <v>19830</v>
      </c>
      <c r="BN53" s="36">
        <v>0</v>
      </c>
      <c r="BO53" s="36">
        <v>0</v>
      </c>
      <c r="BP53" s="36">
        <v>20256.12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96400</v>
      </c>
      <c r="BY53" s="37">
        <v>7212297</v>
      </c>
    </row>
    <row r="54" spans="1:77" x14ac:dyDescent="0.2">
      <c r="A54" s="34" t="s">
        <v>245</v>
      </c>
      <c r="B54" s="35" t="s">
        <v>258</v>
      </c>
      <c r="C54" s="34" t="s">
        <v>259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68900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54617.52</v>
      </c>
      <c r="W54" s="36">
        <v>0</v>
      </c>
      <c r="X54" s="36">
        <v>0</v>
      </c>
      <c r="Y54" s="36">
        <v>1927.28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9758.4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21510.49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7">
        <v>723720.57000000007</v>
      </c>
    </row>
    <row r="55" spans="1:77" x14ac:dyDescent="0.2">
      <c r="A55" s="34" t="s">
        <v>245</v>
      </c>
      <c r="B55" s="35" t="s">
        <v>260</v>
      </c>
      <c r="C55" s="34" t="s">
        <v>261</v>
      </c>
      <c r="D55" s="36">
        <v>51161.4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4650.12</v>
      </c>
      <c r="AG55" s="36">
        <v>1680.8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19516.8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7">
        <v>60952.639999999999</v>
      </c>
    </row>
    <row r="56" spans="1:77" x14ac:dyDescent="0.2">
      <c r="A56" s="34" t="s">
        <v>245</v>
      </c>
      <c r="B56" s="35" t="s">
        <v>262</v>
      </c>
      <c r="C56" s="34" t="s">
        <v>263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1680.8</v>
      </c>
      <c r="Y56" s="36">
        <v>3361.6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7">
        <v>20841.84</v>
      </c>
    </row>
    <row r="57" spans="1:77" x14ac:dyDescent="0.2">
      <c r="A57" s="34" t="s">
        <v>245</v>
      </c>
      <c r="B57" s="35" t="s">
        <v>264</v>
      </c>
      <c r="C57" s="34" t="s">
        <v>265</v>
      </c>
      <c r="D57" s="36">
        <v>8622920</v>
      </c>
      <c r="E57" s="36">
        <v>2227420</v>
      </c>
      <c r="F57" s="36">
        <v>1470900</v>
      </c>
      <c r="G57" s="36">
        <v>1280874</v>
      </c>
      <c r="H57" s="36">
        <v>775240</v>
      </c>
      <c r="I57" s="36">
        <v>0</v>
      </c>
      <c r="J57" s="36">
        <v>14713217.1</v>
      </c>
      <c r="K57" s="36">
        <v>1386140</v>
      </c>
      <c r="L57" s="36">
        <v>1984730</v>
      </c>
      <c r="M57" s="36">
        <v>3390900</v>
      </c>
      <c r="N57" s="36">
        <v>1001160</v>
      </c>
      <c r="O57" s="36">
        <v>1617320</v>
      </c>
      <c r="P57" s="36">
        <v>1868160</v>
      </c>
      <c r="Q57" s="36">
        <v>1864480</v>
      </c>
      <c r="R57" s="36">
        <v>805360</v>
      </c>
      <c r="S57" s="36">
        <v>859260</v>
      </c>
      <c r="T57" s="36">
        <v>1931940</v>
      </c>
      <c r="U57" s="36">
        <v>0</v>
      </c>
      <c r="V57" s="36">
        <v>11534740</v>
      </c>
      <c r="W57" s="36">
        <v>212100</v>
      </c>
      <c r="X57" s="36">
        <v>2000890</v>
      </c>
      <c r="Y57" s="36">
        <v>2938680</v>
      </c>
      <c r="Z57" s="36">
        <v>434040</v>
      </c>
      <c r="AA57" s="36">
        <v>1749400</v>
      </c>
      <c r="AB57" s="36">
        <v>722780</v>
      </c>
      <c r="AC57" s="36">
        <v>0</v>
      </c>
      <c r="AD57" s="36">
        <v>0</v>
      </c>
      <c r="AE57" s="36">
        <v>18614600</v>
      </c>
      <c r="AF57" s="36">
        <v>2385400</v>
      </c>
      <c r="AG57" s="36">
        <v>2490880</v>
      </c>
      <c r="AH57" s="36">
        <v>418200</v>
      </c>
      <c r="AI57" s="36">
        <v>424120</v>
      </c>
      <c r="AJ57" s="36">
        <v>2429370</v>
      </c>
      <c r="AK57" s="36">
        <v>0</v>
      </c>
      <c r="AL57" s="36">
        <v>242280</v>
      </c>
      <c r="AM57" s="36">
        <v>1275640</v>
      </c>
      <c r="AN57" s="36">
        <v>397260</v>
      </c>
      <c r="AO57" s="36">
        <v>662920</v>
      </c>
      <c r="AP57" s="36">
        <v>985820</v>
      </c>
      <c r="AQ57" s="36">
        <v>8070188</v>
      </c>
      <c r="AR57" s="36">
        <v>0</v>
      </c>
      <c r="AS57" s="36">
        <v>1725700</v>
      </c>
      <c r="AT57" s="36">
        <v>1777260</v>
      </c>
      <c r="AU57" s="36">
        <v>406900</v>
      </c>
      <c r="AV57" s="36">
        <v>225680</v>
      </c>
      <c r="AW57" s="36">
        <v>722940</v>
      </c>
      <c r="AX57" s="36">
        <v>18670702.579999998</v>
      </c>
      <c r="AY57" s="36">
        <v>1114900</v>
      </c>
      <c r="AZ57" s="36">
        <v>1156689.6000000001</v>
      </c>
      <c r="BA57" s="36">
        <v>1606050</v>
      </c>
      <c r="BB57" s="36">
        <v>1140600</v>
      </c>
      <c r="BC57" s="36">
        <v>1100940</v>
      </c>
      <c r="BD57" s="36">
        <v>1988850</v>
      </c>
      <c r="BE57" s="36">
        <v>2898800</v>
      </c>
      <c r="BF57" s="36">
        <v>1721070</v>
      </c>
      <c r="BG57" s="36">
        <v>1039630</v>
      </c>
      <c r="BH57" s="36">
        <v>0</v>
      </c>
      <c r="BI57" s="36">
        <v>12553080</v>
      </c>
      <c r="BJ57" s="36">
        <v>1884410</v>
      </c>
      <c r="BK57" s="36">
        <v>1513748.39</v>
      </c>
      <c r="BL57" s="36">
        <v>1046200</v>
      </c>
      <c r="BM57" s="36">
        <v>1062900</v>
      </c>
      <c r="BN57" s="36">
        <v>1972300</v>
      </c>
      <c r="BO57" s="36">
        <v>0</v>
      </c>
      <c r="BP57" s="36">
        <v>3145280</v>
      </c>
      <c r="BQ57" s="36">
        <v>660400</v>
      </c>
      <c r="BR57" s="36">
        <v>1081100</v>
      </c>
      <c r="BS57" s="36">
        <v>1050826.52</v>
      </c>
      <c r="BT57" s="36">
        <v>1435000</v>
      </c>
      <c r="BU57" s="36">
        <v>1749400</v>
      </c>
      <c r="BV57" s="36">
        <v>774680</v>
      </c>
      <c r="BW57" s="36">
        <v>0</v>
      </c>
      <c r="BX57" s="36">
        <v>0</v>
      </c>
      <c r="BY57" s="37">
        <v>6702</v>
      </c>
    </row>
    <row r="58" spans="1:77" x14ac:dyDescent="0.2">
      <c r="A58" s="34" t="s">
        <v>245</v>
      </c>
      <c r="B58" s="35" t="s">
        <v>266</v>
      </c>
      <c r="C58" s="34" t="s">
        <v>267</v>
      </c>
      <c r="D58" s="36">
        <v>10120400</v>
      </c>
      <c r="E58" s="36">
        <v>1462390</v>
      </c>
      <c r="F58" s="36">
        <v>1082900</v>
      </c>
      <c r="G58" s="36">
        <v>470650</v>
      </c>
      <c r="H58" s="36">
        <v>803700</v>
      </c>
      <c r="I58" s="36">
        <v>0</v>
      </c>
      <c r="J58" s="36">
        <v>14814880</v>
      </c>
      <c r="K58" s="36">
        <v>2130740</v>
      </c>
      <c r="L58" s="36">
        <v>212280</v>
      </c>
      <c r="M58" s="36">
        <v>1305700</v>
      </c>
      <c r="N58" s="36">
        <v>1793429.68</v>
      </c>
      <c r="O58" s="36">
        <v>1521420</v>
      </c>
      <c r="P58" s="36">
        <v>1980320</v>
      </c>
      <c r="Q58" s="36">
        <v>1571280</v>
      </c>
      <c r="R58" s="36">
        <v>0</v>
      </c>
      <c r="S58" s="36">
        <v>1946320</v>
      </c>
      <c r="T58" s="36">
        <v>451300</v>
      </c>
      <c r="U58" s="36">
        <v>0</v>
      </c>
      <c r="V58" s="36">
        <v>6429920</v>
      </c>
      <c r="W58" s="36">
        <v>200820</v>
      </c>
      <c r="X58" s="36">
        <v>1578560</v>
      </c>
      <c r="Y58" s="36">
        <v>2770530</v>
      </c>
      <c r="Z58" s="36">
        <v>810270</v>
      </c>
      <c r="AA58" s="36">
        <v>607000</v>
      </c>
      <c r="AB58" s="36">
        <v>463580</v>
      </c>
      <c r="AC58" s="36">
        <v>0</v>
      </c>
      <c r="AD58" s="36">
        <v>0</v>
      </c>
      <c r="AE58" s="36">
        <v>12605210</v>
      </c>
      <c r="AF58" s="36">
        <v>0</v>
      </c>
      <c r="AG58" s="36">
        <v>0</v>
      </c>
      <c r="AH58" s="36">
        <v>1434560</v>
      </c>
      <c r="AI58" s="36">
        <v>0</v>
      </c>
      <c r="AJ58" s="36">
        <v>813470</v>
      </c>
      <c r="AK58" s="36">
        <v>259860</v>
      </c>
      <c r="AL58" s="36">
        <v>1200320</v>
      </c>
      <c r="AM58" s="36">
        <v>665220</v>
      </c>
      <c r="AN58" s="36">
        <v>1148040</v>
      </c>
      <c r="AO58" s="36">
        <v>681860</v>
      </c>
      <c r="AP58" s="36">
        <v>718140</v>
      </c>
      <c r="AQ58" s="36">
        <v>10674820</v>
      </c>
      <c r="AR58" s="36">
        <v>1390180</v>
      </c>
      <c r="AS58" s="36">
        <v>676980</v>
      </c>
      <c r="AT58" s="36">
        <v>460240</v>
      </c>
      <c r="AU58" s="36">
        <v>883340</v>
      </c>
      <c r="AV58" s="36">
        <v>189140</v>
      </c>
      <c r="AW58" s="36">
        <v>204880</v>
      </c>
      <c r="AX58" s="36">
        <v>0</v>
      </c>
      <c r="AY58" s="36">
        <v>0</v>
      </c>
      <c r="AZ58" s="36">
        <v>214305.8</v>
      </c>
      <c r="BA58" s="36">
        <v>0</v>
      </c>
      <c r="BB58" s="36">
        <v>847700</v>
      </c>
      <c r="BC58" s="36">
        <v>0</v>
      </c>
      <c r="BD58" s="36">
        <v>1111650</v>
      </c>
      <c r="BE58" s="36">
        <v>0</v>
      </c>
      <c r="BF58" s="36">
        <v>819630</v>
      </c>
      <c r="BG58" s="36">
        <v>736400</v>
      </c>
      <c r="BH58" s="36">
        <v>0</v>
      </c>
      <c r="BI58" s="36">
        <v>9035700</v>
      </c>
      <c r="BJ58" s="36">
        <v>882704.51</v>
      </c>
      <c r="BK58" s="36">
        <v>526160</v>
      </c>
      <c r="BL58" s="36">
        <v>692900</v>
      </c>
      <c r="BM58" s="36">
        <v>0</v>
      </c>
      <c r="BN58" s="36">
        <v>727700</v>
      </c>
      <c r="BO58" s="36">
        <v>1547800</v>
      </c>
      <c r="BP58" s="36">
        <v>1824880</v>
      </c>
      <c r="BQ58" s="36">
        <v>1600200</v>
      </c>
      <c r="BR58" s="36">
        <v>1185900</v>
      </c>
      <c r="BS58" s="36">
        <v>660700</v>
      </c>
      <c r="BT58" s="36">
        <v>1088700</v>
      </c>
      <c r="BU58" s="36">
        <v>460300</v>
      </c>
      <c r="BV58" s="36">
        <v>409220</v>
      </c>
      <c r="BW58" s="36">
        <v>0</v>
      </c>
      <c r="BX58" s="36">
        <v>0</v>
      </c>
      <c r="BY58" s="37">
        <v>109766975.87</v>
      </c>
    </row>
    <row r="59" spans="1:77" x14ac:dyDescent="0.2">
      <c r="A59" s="34" t="s">
        <v>245</v>
      </c>
      <c r="B59" s="35" t="s">
        <v>268</v>
      </c>
      <c r="C59" s="34" t="s">
        <v>269</v>
      </c>
      <c r="D59" s="36">
        <v>2824921</v>
      </c>
      <c r="E59" s="36">
        <v>0</v>
      </c>
      <c r="F59" s="36">
        <v>298260</v>
      </c>
      <c r="G59" s="36">
        <v>0</v>
      </c>
      <c r="H59" s="36">
        <v>0</v>
      </c>
      <c r="I59" s="36">
        <v>0</v>
      </c>
      <c r="J59" s="36">
        <v>6344502.3899999997</v>
      </c>
      <c r="K59" s="36">
        <v>772100</v>
      </c>
      <c r="L59" s="36">
        <v>0</v>
      </c>
      <c r="M59" s="36">
        <v>1135950</v>
      </c>
      <c r="N59" s="36">
        <v>499320</v>
      </c>
      <c r="O59" s="36">
        <v>202700</v>
      </c>
      <c r="P59" s="36">
        <v>145400</v>
      </c>
      <c r="Q59" s="36">
        <v>385508.06</v>
      </c>
      <c r="R59" s="36">
        <v>0</v>
      </c>
      <c r="S59" s="36">
        <v>0</v>
      </c>
      <c r="T59" s="36">
        <v>203400</v>
      </c>
      <c r="U59" s="36">
        <v>0</v>
      </c>
      <c r="V59" s="36">
        <v>3354374.81</v>
      </c>
      <c r="W59" s="36">
        <v>2065200</v>
      </c>
      <c r="X59" s="36">
        <v>0</v>
      </c>
      <c r="Y59" s="36">
        <v>843780</v>
      </c>
      <c r="Z59" s="36">
        <v>237650</v>
      </c>
      <c r="AA59" s="36">
        <v>0</v>
      </c>
      <c r="AB59" s="36">
        <v>48730</v>
      </c>
      <c r="AC59" s="36">
        <v>820731</v>
      </c>
      <c r="AD59" s="36">
        <v>0</v>
      </c>
      <c r="AE59" s="36">
        <v>6279578.4699999997</v>
      </c>
      <c r="AF59" s="36">
        <v>62030</v>
      </c>
      <c r="AG59" s="36">
        <v>180000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4393881.9400000004</v>
      </c>
      <c r="AR59" s="36">
        <v>0</v>
      </c>
      <c r="AS59" s="36">
        <v>0</v>
      </c>
      <c r="AT59" s="36">
        <v>204400</v>
      </c>
      <c r="AU59" s="36">
        <v>254800</v>
      </c>
      <c r="AV59" s="36">
        <v>0</v>
      </c>
      <c r="AW59" s="36">
        <v>0</v>
      </c>
      <c r="AX59" s="36">
        <v>10418463.25</v>
      </c>
      <c r="AY59" s="36">
        <v>0</v>
      </c>
      <c r="AZ59" s="36">
        <v>185100</v>
      </c>
      <c r="BA59" s="36">
        <v>0</v>
      </c>
      <c r="BB59" s="36">
        <v>180000</v>
      </c>
      <c r="BC59" s="36">
        <v>0</v>
      </c>
      <c r="BD59" s="36">
        <v>187900</v>
      </c>
      <c r="BE59" s="36">
        <v>0</v>
      </c>
      <c r="BF59" s="36">
        <v>0</v>
      </c>
      <c r="BG59" s="36">
        <v>750</v>
      </c>
      <c r="BH59" s="36">
        <v>0</v>
      </c>
      <c r="BI59" s="36">
        <v>3657922.67</v>
      </c>
      <c r="BJ59" s="36">
        <v>674360</v>
      </c>
      <c r="BK59" s="36">
        <v>205340</v>
      </c>
      <c r="BL59" s="36">
        <v>0</v>
      </c>
      <c r="BM59" s="36">
        <v>0</v>
      </c>
      <c r="BN59" s="36">
        <v>464100</v>
      </c>
      <c r="BO59" s="36">
        <v>0</v>
      </c>
      <c r="BP59" s="36">
        <v>1000998</v>
      </c>
      <c r="BQ59" s="36">
        <v>220920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7">
        <v>69548192.680000007</v>
      </c>
    </row>
    <row r="60" spans="1:77" x14ac:dyDescent="0.2">
      <c r="A60" s="34" t="s">
        <v>245</v>
      </c>
      <c r="B60" s="35" t="s">
        <v>270</v>
      </c>
      <c r="C60" s="34" t="s">
        <v>271</v>
      </c>
      <c r="D60" s="36">
        <v>6535970</v>
      </c>
      <c r="E60" s="36">
        <v>557026</v>
      </c>
      <c r="F60" s="36">
        <v>2347500</v>
      </c>
      <c r="G60" s="36">
        <v>597200</v>
      </c>
      <c r="H60" s="36">
        <v>397200</v>
      </c>
      <c r="I60" s="36">
        <v>201850</v>
      </c>
      <c r="J60" s="36">
        <v>7333423.8700000001</v>
      </c>
      <c r="K60" s="36">
        <v>0</v>
      </c>
      <c r="L60" s="36">
        <v>355110</v>
      </c>
      <c r="M60" s="36">
        <v>1435985</v>
      </c>
      <c r="N60" s="36">
        <v>541306.57999999996</v>
      </c>
      <c r="O60" s="36">
        <v>210400</v>
      </c>
      <c r="P60" s="36">
        <v>269500</v>
      </c>
      <c r="Q60" s="36">
        <v>148500</v>
      </c>
      <c r="R60" s="36">
        <v>453400</v>
      </c>
      <c r="S60" s="36">
        <v>447400</v>
      </c>
      <c r="T60" s="36">
        <v>309900</v>
      </c>
      <c r="U60" s="36">
        <v>223100</v>
      </c>
      <c r="V60" s="36">
        <v>5280257.79</v>
      </c>
      <c r="W60" s="36">
        <v>2217883.52</v>
      </c>
      <c r="X60" s="36">
        <v>401900</v>
      </c>
      <c r="Y60" s="36">
        <v>1771330</v>
      </c>
      <c r="Z60" s="36">
        <v>715250</v>
      </c>
      <c r="AA60" s="36">
        <v>0</v>
      </c>
      <c r="AB60" s="36">
        <v>221895.32</v>
      </c>
      <c r="AC60" s="36">
        <v>371032.32000000001</v>
      </c>
      <c r="AD60" s="36">
        <v>480870</v>
      </c>
      <c r="AE60" s="36">
        <v>8648632.2599999998</v>
      </c>
      <c r="AF60" s="36">
        <v>414270</v>
      </c>
      <c r="AG60" s="36">
        <v>0</v>
      </c>
      <c r="AH60" s="36">
        <v>195700</v>
      </c>
      <c r="AI60" s="36">
        <v>242400</v>
      </c>
      <c r="AJ60" s="36">
        <v>457700</v>
      </c>
      <c r="AK60" s="36">
        <v>251900</v>
      </c>
      <c r="AL60" s="36">
        <v>447200</v>
      </c>
      <c r="AM60" s="36">
        <v>792100</v>
      </c>
      <c r="AN60" s="36">
        <v>684000</v>
      </c>
      <c r="AO60" s="36">
        <v>486230</v>
      </c>
      <c r="AP60" s="36">
        <v>508000</v>
      </c>
      <c r="AQ60" s="36">
        <v>4826085.4800000004</v>
      </c>
      <c r="AR60" s="36">
        <v>511100</v>
      </c>
      <c r="AS60" s="36">
        <v>662600</v>
      </c>
      <c r="AT60" s="36">
        <v>678600</v>
      </c>
      <c r="AU60" s="36">
        <v>492100</v>
      </c>
      <c r="AV60" s="36">
        <v>487300</v>
      </c>
      <c r="AW60" s="36">
        <v>602985.23</v>
      </c>
      <c r="AX60" s="36">
        <v>0</v>
      </c>
      <c r="AY60" s="36">
        <v>859700</v>
      </c>
      <c r="AZ60" s="36">
        <v>643900</v>
      </c>
      <c r="BA60" s="36">
        <v>656550</v>
      </c>
      <c r="BB60" s="36">
        <v>441200</v>
      </c>
      <c r="BC60" s="36">
        <v>125080</v>
      </c>
      <c r="BD60" s="36">
        <v>615236</v>
      </c>
      <c r="BE60" s="36">
        <v>515400</v>
      </c>
      <c r="BF60" s="36">
        <v>396450</v>
      </c>
      <c r="BG60" s="36">
        <v>196550</v>
      </c>
      <c r="BH60" s="36">
        <v>225600</v>
      </c>
      <c r="BI60" s="36">
        <v>4071140.64</v>
      </c>
      <c r="BJ60" s="36">
        <v>1793460.87</v>
      </c>
      <c r="BK60" s="36">
        <v>685272.58</v>
      </c>
      <c r="BL60" s="36">
        <v>635200</v>
      </c>
      <c r="BM60" s="36">
        <v>423100</v>
      </c>
      <c r="BN60" s="36">
        <v>608800</v>
      </c>
      <c r="BO60" s="36">
        <v>661900</v>
      </c>
      <c r="BP60" s="36">
        <v>4079439</v>
      </c>
      <c r="BQ60" s="36">
        <v>634240</v>
      </c>
      <c r="BR60" s="36">
        <v>357419.35</v>
      </c>
      <c r="BS60" s="36">
        <v>907743.33</v>
      </c>
      <c r="BT60" s="36">
        <v>697190</v>
      </c>
      <c r="BU60" s="36">
        <v>3093687.09</v>
      </c>
      <c r="BV60" s="36">
        <v>871790</v>
      </c>
      <c r="BW60" s="36">
        <v>180000</v>
      </c>
      <c r="BX60" s="36">
        <v>360000</v>
      </c>
      <c r="BY60" s="37">
        <v>242347449.30999994</v>
      </c>
    </row>
    <row r="61" spans="1:77" x14ac:dyDescent="0.2">
      <c r="A61" s="34" t="s">
        <v>245</v>
      </c>
      <c r="B61" s="35" t="s">
        <v>272</v>
      </c>
      <c r="C61" s="34" t="s">
        <v>273</v>
      </c>
      <c r="D61" s="36">
        <v>34852.74</v>
      </c>
      <c r="E61" s="36">
        <v>2805</v>
      </c>
      <c r="F61" s="36">
        <v>7860</v>
      </c>
      <c r="G61" s="36">
        <v>0</v>
      </c>
      <c r="H61" s="36">
        <v>7605</v>
      </c>
      <c r="I61" s="36">
        <v>7199.5</v>
      </c>
      <c r="J61" s="36">
        <v>31435.16</v>
      </c>
      <c r="K61" s="36">
        <v>0</v>
      </c>
      <c r="L61" s="36">
        <v>11200</v>
      </c>
      <c r="M61" s="36">
        <v>3990</v>
      </c>
      <c r="N61" s="36">
        <v>0</v>
      </c>
      <c r="O61" s="36">
        <v>0</v>
      </c>
      <c r="P61" s="36">
        <v>0</v>
      </c>
      <c r="Q61" s="36">
        <v>25110</v>
      </c>
      <c r="R61" s="36">
        <v>0</v>
      </c>
      <c r="S61" s="36">
        <v>418200</v>
      </c>
      <c r="T61" s="36">
        <v>0</v>
      </c>
      <c r="U61" s="36">
        <v>0</v>
      </c>
      <c r="V61" s="36">
        <v>1625</v>
      </c>
      <c r="W61" s="36">
        <v>0</v>
      </c>
      <c r="X61" s="36">
        <v>0</v>
      </c>
      <c r="Y61" s="36">
        <v>19297.759999999998</v>
      </c>
      <c r="Z61" s="36">
        <v>0</v>
      </c>
      <c r="AA61" s="36">
        <v>15580</v>
      </c>
      <c r="AB61" s="36">
        <v>0</v>
      </c>
      <c r="AC61" s="36">
        <v>0</v>
      </c>
      <c r="AD61" s="36">
        <v>4440</v>
      </c>
      <c r="AE61" s="36">
        <v>6650</v>
      </c>
      <c r="AF61" s="36">
        <v>383006.67</v>
      </c>
      <c r="AG61" s="36">
        <v>0</v>
      </c>
      <c r="AH61" s="36">
        <v>8349.19</v>
      </c>
      <c r="AI61" s="36">
        <v>7790</v>
      </c>
      <c r="AJ61" s="36">
        <v>0</v>
      </c>
      <c r="AK61" s="36">
        <v>58310</v>
      </c>
      <c r="AL61" s="36">
        <v>23111</v>
      </c>
      <c r="AM61" s="36">
        <v>0</v>
      </c>
      <c r="AN61" s="36">
        <v>0</v>
      </c>
      <c r="AO61" s="36">
        <v>168000</v>
      </c>
      <c r="AP61" s="36">
        <v>4590</v>
      </c>
      <c r="AQ61" s="36">
        <v>0</v>
      </c>
      <c r="AR61" s="36">
        <v>0</v>
      </c>
      <c r="AS61" s="36">
        <v>0</v>
      </c>
      <c r="AT61" s="36">
        <v>4280</v>
      </c>
      <c r="AU61" s="36">
        <v>0</v>
      </c>
      <c r="AV61" s="36">
        <v>0</v>
      </c>
      <c r="AW61" s="36">
        <v>840</v>
      </c>
      <c r="AX61" s="36">
        <v>19984.5</v>
      </c>
      <c r="AY61" s="36">
        <v>3390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6270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129.03</v>
      </c>
      <c r="BS61" s="36">
        <v>317.33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7">
        <v>62632374.909999989</v>
      </c>
    </row>
    <row r="62" spans="1:77" x14ac:dyDescent="0.2">
      <c r="A62" s="34" t="s">
        <v>245</v>
      </c>
      <c r="B62" s="35" t="s">
        <v>274</v>
      </c>
      <c r="C62" s="34" t="s">
        <v>275</v>
      </c>
      <c r="D62" s="36">
        <v>0</v>
      </c>
      <c r="E62" s="36">
        <v>0</v>
      </c>
      <c r="F62" s="36">
        <v>660</v>
      </c>
      <c r="G62" s="36">
        <v>0</v>
      </c>
      <c r="H62" s="36">
        <v>0</v>
      </c>
      <c r="I62" s="36">
        <v>5500</v>
      </c>
      <c r="J62" s="36">
        <v>0</v>
      </c>
      <c r="K62" s="36">
        <v>0</v>
      </c>
      <c r="L62" s="36">
        <v>0</v>
      </c>
      <c r="M62" s="36">
        <v>735</v>
      </c>
      <c r="N62" s="36">
        <v>0</v>
      </c>
      <c r="O62" s="36">
        <v>0</v>
      </c>
      <c r="P62" s="36">
        <v>10800</v>
      </c>
      <c r="Q62" s="36">
        <v>267.42</v>
      </c>
      <c r="R62" s="36">
        <v>0</v>
      </c>
      <c r="S62" s="36">
        <v>158570</v>
      </c>
      <c r="T62" s="36">
        <v>0</v>
      </c>
      <c r="U62" s="36">
        <v>0</v>
      </c>
      <c r="V62" s="36">
        <v>0</v>
      </c>
      <c r="W62" s="36">
        <v>37078.800000000003</v>
      </c>
      <c r="X62" s="36">
        <v>0</v>
      </c>
      <c r="Y62" s="36">
        <v>0</v>
      </c>
      <c r="Z62" s="36">
        <v>972.1</v>
      </c>
      <c r="AA62" s="36">
        <v>0</v>
      </c>
      <c r="AB62" s="36">
        <v>0</v>
      </c>
      <c r="AC62" s="36">
        <v>9647.83</v>
      </c>
      <c r="AD62" s="36">
        <v>0</v>
      </c>
      <c r="AE62" s="36">
        <v>20781.5</v>
      </c>
      <c r="AF62" s="36">
        <v>0</v>
      </c>
      <c r="AG62" s="36">
        <v>0</v>
      </c>
      <c r="AH62" s="36">
        <v>0</v>
      </c>
      <c r="AI62" s="36">
        <v>0</v>
      </c>
      <c r="AJ62" s="36">
        <v>12623.71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26376.67</v>
      </c>
      <c r="AR62" s="36">
        <v>0</v>
      </c>
      <c r="AS62" s="36">
        <v>0</v>
      </c>
      <c r="AT62" s="36">
        <v>1972.18</v>
      </c>
      <c r="AU62" s="36">
        <v>0</v>
      </c>
      <c r="AV62" s="36">
        <v>0</v>
      </c>
      <c r="AW62" s="36">
        <v>5265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1096.46</v>
      </c>
      <c r="BL62" s="36">
        <v>0</v>
      </c>
      <c r="BM62" s="36">
        <v>0</v>
      </c>
      <c r="BN62" s="36">
        <v>0</v>
      </c>
      <c r="BO62" s="36">
        <v>13123.71</v>
      </c>
      <c r="BP62" s="36">
        <v>0</v>
      </c>
      <c r="BQ62" s="36">
        <v>0</v>
      </c>
      <c r="BR62" s="36">
        <v>0</v>
      </c>
      <c r="BS62" s="36">
        <v>0</v>
      </c>
      <c r="BT62" s="36">
        <v>620</v>
      </c>
      <c r="BU62" s="36">
        <v>19159.52</v>
      </c>
      <c r="BV62" s="36">
        <v>0</v>
      </c>
      <c r="BW62" s="36">
        <v>0</v>
      </c>
      <c r="BX62" s="36">
        <v>0</v>
      </c>
      <c r="BY62" s="37">
        <v>394225783.77999997</v>
      </c>
    </row>
    <row r="63" spans="1:77" x14ac:dyDescent="0.2">
      <c r="A63" s="34" t="s">
        <v>245</v>
      </c>
      <c r="B63" s="35" t="s">
        <v>276</v>
      </c>
      <c r="C63" s="34" t="s">
        <v>277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8382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7">
        <v>145801394.29000005</v>
      </c>
    </row>
    <row r="64" spans="1:77" x14ac:dyDescent="0.2">
      <c r="A64" s="34" t="s">
        <v>245</v>
      </c>
      <c r="B64" s="35" t="s">
        <v>278</v>
      </c>
      <c r="C64" s="34" t="s">
        <v>279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355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7">
        <v>14396472.370000001</v>
      </c>
    </row>
    <row r="65" spans="1:77" x14ac:dyDescent="0.2">
      <c r="A65" s="34" t="s">
        <v>245</v>
      </c>
      <c r="B65" s="35" t="s">
        <v>280</v>
      </c>
      <c r="C65" s="34" t="s">
        <v>281</v>
      </c>
      <c r="D65" s="36">
        <v>40680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366233.63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105033.33</v>
      </c>
      <c r="W65" s="36">
        <v>8000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280152.34000000003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60774.2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148040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25216</v>
      </c>
      <c r="BJ65" s="36">
        <v>41219.519999999997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10000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7">
        <v>2201211.6</v>
      </c>
    </row>
    <row r="66" spans="1:77" x14ac:dyDescent="0.2">
      <c r="A66" s="34" t="s">
        <v>245</v>
      </c>
      <c r="B66" s="35" t="s">
        <v>282</v>
      </c>
      <c r="C66" s="34" t="s">
        <v>283</v>
      </c>
      <c r="D66" s="36">
        <v>111495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59650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15450</v>
      </c>
      <c r="BJ66" s="36">
        <v>0</v>
      </c>
      <c r="BK66" s="36">
        <v>0</v>
      </c>
      <c r="BL66" s="36">
        <v>400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7">
        <v>24849359.140000001</v>
      </c>
    </row>
    <row r="67" spans="1:77" x14ac:dyDescent="0.2">
      <c r="A67" s="34" t="s">
        <v>245</v>
      </c>
      <c r="B67" s="35" t="s">
        <v>284</v>
      </c>
      <c r="C67" s="34" t="s">
        <v>285</v>
      </c>
      <c r="D67" s="36">
        <v>5106669.8600000003</v>
      </c>
      <c r="E67" s="36">
        <v>513296.77</v>
      </c>
      <c r="F67" s="36">
        <v>702912.9</v>
      </c>
      <c r="G67" s="36">
        <v>0</v>
      </c>
      <c r="H67" s="36">
        <v>0</v>
      </c>
      <c r="I67" s="36">
        <v>155000</v>
      </c>
      <c r="J67" s="36">
        <v>7597793.6600000001</v>
      </c>
      <c r="K67" s="36">
        <v>0</v>
      </c>
      <c r="L67" s="36">
        <v>89600</v>
      </c>
      <c r="M67" s="36">
        <v>1279987.1000000001</v>
      </c>
      <c r="N67" s="36">
        <v>0</v>
      </c>
      <c r="O67" s="36">
        <v>0</v>
      </c>
      <c r="P67" s="36">
        <v>0</v>
      </c>
      <c r="Q67" s="36">
        <v>1277906.67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939627.1</v>
      </c>
      <c r="X67" s="36">
        <v>478000</v>
      </c>
      <c r="Y67" s="36">
        <v>972386.68</v>
      </c>
      <c r="Z67" s="36">
        <v>16800</v>
      </c>
      <c r="AA67" s="36">
        <v>267000</v>
      </c>
      <c r="AB67" s="36">
        <v>181810</v>
      </c>
      <c r="AC67" s="36">
        <v>373800</v>
      </c>
      <c r="AD67" s="36">
        <v>33600</v>
      </c>
      <c r="AE67" s="36">
        <v>6155907.0899999999</v>
      </c>
      <c r="AF67" s="36">
        <v>0</v>
      </c>
      <c r="AG67" s="36">
        <v>0</v>
      </c>
      <c r="AH67" s="36">
        <v>112000</v>
      </c>
      <c r="AI67" s="36">
        <v>168000</v>
      </c>
      <c r="AJ67" s="36">
        <v>112000</v>
      </c>
      <c r="AK67" s="36">
        <v>63000</v>
      </c>
      <c r="AL67" s="36">
        <v>155000</v>
      </c>
      <c r="AM67" s="36">
        <v>267000</v>
      </c>
      <c r="AN67" s="36">
        <v>112000</v>
      </c>
      <c r="AO67" s="36">
        <v>0</v>
      </c>
      <c r="AP67" s="36">
        <v>112300</v>
      </c>
      <c r="AQ67" s="36">
        <v>1656697.86</v>
      </c>
      <c r="AR67" s="36">
        <v>0</v>
      </c>
      <c r="AS67" s="36">
        <v>56000</v>
      </c>
      <c r="AT67" s="36">
        <v>56000</v>
      </c>
      <c r="AU67" s="36">
        <v>0</v>
      </c>
      <c r="AV67" s="36">
        <v>56000</v>
      </c>
      <c r="AW67" s="36">
        <v>145600</v>
      </c>
      <c r="AX67" s="36">
        <v>3934174.66</v>
      </c>
      <c r="AY67" s="36">
        <v>0</v>
      </c>
      <c r="AZ67" s="36">
        <v>635200</v>
      </c>
      <c r="BA67" s="36">
        <v>0</v>
      </c>
      <c r="BB67" s="36">
        <v>0</v>
      </c>
      <c r="BC67" s="36">
        <v>750911.83</v>
      </c>
      <c r="BD67" s="36">
        <v>132600</v>
      </c>
      <c r="BE67" s="36">
        <v>414406.45</v>
      </c>
      <c r="BF67" s="36">
        <v>240300</v>
      </c>
      <c r="BG67" s="36">
        <v>267000</v>
      </c>
      <c r="BH67" s="36">
        <v>0</v>
      </c>
      <c r="BI67" s="36">
        <v>3431244.84</v>
      </c>
      <c r="BJ67" s="36">
        <v>0</v>
      </c>
      <c r="BK67" s="36">
        <v>0</v>
      </c>
      <c r="BL67" s="36">
        <v>0</v>
      </c>
      <c r="BM67" s="36">
        <v>0</v>
      </c>
      <c r="BN67" s="36">
        <v>224000</v>
      </c>
      <c r="BO67" s="36">
        <v>0</v>
      </c>
      <c r="BP67" s="36">
        <v>1589313.34</v>
      </c>
      <c r="BQ67" s="36">
        <v>56000</v>
      </c>
      <c r="BR67" s="36">
        <v>168000</v>
      </c>
      <c r="BS67" s="36">
        <v>155000</v>
      </c>
      <c r="BT67" s="36">
        <v>168000</v>
      </c>
      <c r="BU67" s="36">
        <v>599279.15</v>
      </c>
      <c r="BV67" s="36">
        <v>56000</v>
      </c>
      <c r="BW67" s="36">
        <v>163052.42000000001</v>
      </c>
      <c r="BX67" s="36">
        <v>0</v>
      </c>
      <c r="BY67" s="37">
        <v>42803226.359999999</v>
      </c>
    </row>
    <row r="68" spans="1:77" x14ac:dyDescent="0.2">
      <c r="A68" s="34" t="s">
        <v>245</v>
      </c>
      <c r="B68" s="35" t="s">
        <v>286</v>
      </c>
      <c r="C68" s="34" t="s">
        <v>287</v>
      </c>
      <c r="D68" s="36">
        <v>70000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119000</v>
      </c>
      <c r="K68" s="36">
        <v>0</v>
      </c>
      <c r="L68" s="36">
        <v>0</v>
      </c>
      <c r="M68" s="36">
        <v>35000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1250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141693.54999999999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153533.32999999999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128709.68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91000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52966.67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7">
        <v>8532687.7300000004</v>
      </c>
    </row>
    <row r="69" spans="1:77" x14ac:dyDescent="0.2">
      <c r="A69" s="34" t="s">
        <v>245</v>
      </c>
      <c r="B69" s="35" t="s">
        <v>288</v>
      </c>
      <c r="C69" s="34" t="s">
        <v>289</v>
      </c>
      <c r="D69" s="36">
        <v>18866600.09</v>
      </c>
      <c r="E69" s="36">
        <v>8046068.0800000001</v>
      </c>
      <c r="F69" s="36">
        <v>12898648.85</v>
      </c>
      <c r="G69" s="36">
        <v>5243365.92</v>
      </c>
      <c r="H69" s="36">
        <v>2595800.44</v>
      </c>
      <c r="I69" s="36">
        <v>3758218.77</v>
      </c>
      <c r="J69" s="36">
        <v>66511769.229999997</v>
      </c>
      <c r="K69" s="36">
        <v>2695850.52</v>
      </c>
      <c r="L69" s="36">
        <v>1377828</v>
      </c>
      <c r="M69" s="36">
        <v>41572112.700000003</v>
      </c>
      <c r="N69" s="36">
        <v>550050</v>
      </c>
      <c r="O69" s="36">
        <v>1178625.3700000001</v>
      </c>
      <c r="P69" s="36">
        <v>8914826.5</v>
      </c>
      <c r="Q69" s="36">
        <v>9484060.25</v>
      </c>
      <c r="R69" s="36">
        <v>63840</v>
      </c>
      <c r="S69" s="36">
        <v>680435.78</v>
      </c>
      <c r="T69" s="36">
        <v>1209985.45</v>
      </c>
      <c r="U69" s="36">
        <v>2363711.84</v>
      </c>
      <c r="V69" s="36">
        <v>8962114.1799999997</v>
      </c>
      <c r="W69" s="36">
        <v>12015612.869999999</v>
      </c>
      <c r="X69" s="36">
        <v>2298689.64</v>
      </c>
      <c r="Y69" s="36">
        <v>10761856.310000001</v>
      </c>
      <c r="Z69" s="36">
        <v>2285505.5099999998</v>
      </c>
      <c r="AA69" s="36">
        <v>2260276</v>
      </c>
      <c r="AB69" s="36">
        <v>4416087.4000000004</v>
      </c>
      <c r="AC69" s="36">
        <v>2471410.52</v>
      </c>
      <c r="AD69" s="36">
        <v>2124290</v>
      </c>
      <c r="AE69" s="36">
        <v>41782531</v>
      </c>
      <c r="AF69" s="36">
        <v>3351804.89</v>
      </c>
      <c r="AG69" s="36">
        <v>2767368.28</v>
      </c>
      <c r="AH69" s="36">
        <v>1463745.78</v>
      </c>
      <c r="AI69" s="36">
        <v>1128046.48</v>
      </c>
      <c r="AJ69" s="36">
        <v>2886845.86</v>
      </c>
      <c r="AK69" s="36">
        <v>2269293.52</v>
      </c>
      <c r="AL69" s="36">
        <v>2076712.06</v>
      </c>
      <c r="AM69" s="36">
        <v>3573285.51</v>
      </c>
      <c r="AN69" s="36">
        <v>919164.01</v>
      </c>
      <c r="AO69" s="36">
        <v>2124513.9700000002</v>
      </c>
      <c r="AP69" s="36">
        <v>2197756</v>
      </c>
      <c r="AQ69" s="36">
        <v>10998955.4</v>
      </c>
      <c r="AR69" s="36">
        <v>979130</v>
      </c>
      <c r="AS69" s="36">
        <v>1718394</v>
      </c>
      <c r="AT69" s="36">
        <v>1335685</v>
      </c>
      <c r="AU69" s="36">
        <v>839200</v>
      </c>
      <c r="AV69" s="36">
        <v>486388</v>
      </c>
      <c r="AW69" s="36">
        <v>812482</v>
      </c>
      <c r="AX69" s="36">
        <v>12090056.25</v>
      </c>
      <c r="AY69" s="36">
        <v>2304156.35</v>
      </c>
      <c r="AZ69" s="36">
        <v>0</v>
      </c>
      <c r="BA69" s="36">
        <v>7409059</v>
      </c>
      <c r="BB69" s="36">
        <v>3363693.67</v>
      </c>
      <c r="BC69" s="36">
        <v>2061397</v>
      </c>
      <c r="BD69" s="36">
        <v>8012237.8899999997</v>
      </c>
      <c r="BE69" s="36">
        <v>6712492</v>
      </c>
      <c r="BF69" s="36">
        <v>2060819</v>
      </c>
      <c r="BG69" s="36">
        <v>1129801</v>
      </c>
      <c r="BH69" s="36">
        <v>574040.44999999995</v>
      </c>
      <c r="BI69" s="36">
        <v>19665543</v>
      </c>
      <c r="BJ69" s="36">
        <v>8102364.5999999996</v>
      </c>
      <c r="BK69" s="36">
        <v>4578492.5199999996</v>
      </c>
      <c r="BL69" s="36">
        <v>930204</v>
      </c>
      <c r="BM69" s="36">
        <v>511804</v>
      </c>
      <c r="BN69" s="36">
        <v>782141.79</v>
      </c>
      <c r="BO69" s="36">
        <v>0</v>
      </c>
      <c r="BP69" s="36">
        <v>1238612</v>
      </c>
      <c r="BQ69" s="36">
        <v>909090.27</v>
      </c>
      <c r="BR69" s="36">
        <v>1904313</v>
      </c>
      <c r="BS69" s="36">
        <v>3547444</v>
      </c>
      <c r="BT69" s="36">
        <v>7242562.4100000001</v>
      </c>
      <c r="BU69" s="36">
        <v>10391999.800000001</v>
      </c>
      <c r="BV69" s="36">
        <v>2871687.47</v>
      </c>
      <c r="BW69" s="36">
        <v>2261410</v>
      </c>
      <c r="BX69" s="36">
        <v>4011840</v>
      </c>
      <c r="BY69" s="37">
        <v>343562.39</v>
      </c>
    </row>
    <row r="70" spans="1:77" x14ac:dyDescent="0.2">
      <c r="A70" s="34" t="s">
        <v>245</v>
      </c>
      <c r="B70" s="35" t="s">
        <v>290</v>
      </c>
      <c r="C70" s="34" t="s">
        <v>291</v>
      </c>
      <c r="D70" s="36">
        <v>0</v>
      </c>
      <c r="E70" s="36">
        <v>861482.02</v>
      </c>
      <c r="F70" s="36">
        <v>1080375.51</v>
      </c>
      <c r="G70" s="36">
        <v>0</v>
      </c>
      <c r="H70" s="36">
        <v>287079</v>
      </c>
      <c r="I70" s="36">
        <v>2044596.93</v>
      </c>
      <c r="J70" s="36">
        <v>20949041.870000001</v>
      </c>
      <c r="K70" s="36">
        <v>157820</v>
      </c>
      <c r="L70" s="36">
        <v>841768</v>
      </c>
      <c r="M70" s="36">
        <v>466300</v>
      </c>
      <c r="N70" s="36">
        <v>0</v>
      </c>
      <c r="O70" s="36">
        <v>687011.77</v>
      </c>
      <c r="P70" s="36">
        <v>1732474</v>
      </c>
      <c r="Q70" s="36">
        <v>1448230.46</v>
      </c>
      <c r="R70" s="36">
        <v>31920</v>
      </c>
      <c r="S70" s="36">
        <v>28019</v>
      </c>
      <c r="T70" s="36">
        <v>0</v>
      </c>
      <c r="U70" s="36">
        <v>1350031</v>
      </c>
      <c r="V70" s="36">
        <v>739162.98</v>
      </c>
      <c r="W70" s="36">
        <v>485602.7</v>
      </c>
      <c r="X70" s="36">
        <v>307209.55</v>
      </c>
      <c r="Y70" s="36">
        <v>2830391.49</v>
      </c>
      <c r="Z70" s="36">
        <v>1390482.71</v>
      </c>
      <c r="AA70" s="36">
        <v>288765</v>
      </c>
      <c r="AB70" s="36">
        <v>1969393</v>
      </c>
      <c r="AC70" s="36">
        <v>815264.1</v>
      </c>
      <c r="AD70" s="36">
        <v>288890</v>
      </c>
      <c r="AE70" s="36">
        <v>7671120</v>
      </c>
      <c r="AF70" s="36">
        <v>0</v>
      </c>
      <c r="AG70" s="36">
        <v>0</v>
      </c>
      <c r="AH70" s="36">
        <v>1520430.45</v>
      </c>
      <c r="AI70" s="36">
        <v>58532.6</v>
      </c>
      <c r="AJ70" s="36">
        <v>875666.08</v>
      </c>
      <c r="AK70" s="36">
        <v>703366.27</v>
      </c>
      <c r="AL70" s="36">
        <v>1095867.29</v>
      </c>
      <c r="AM70" s="36">
        <v>826372.5</v>
      </c>
      <c r="AN70" s="36">
        <v>858254.51</v>
      </c>
      <c r="AO70" s="36">
        <v>347559.78</v>
      </c>
      <c r="AP70" s="36">
        <v>458536</v>
      </c>
      <c r="AQ70" s="36">
        <v>2297354.9</v>
      </c>
      <c r="AR70" s="36">
        <v>2017015</v>
      </c>
      <c r="AS70" s="36">
        <v>752552</v>
      </c>
      <c r="AT70" s="36">
        <v>1157915</v>
      </c>
      <c r="AU70" s="36">
        <v>558721.39</v>
      </c>
      <c r="AV70" s="36">
        <v>527954</v>
      </c>
      <c r="AW70" s="36">
        <v>642368</v>
      </c>
      <c r="AX70" s="36">
        <v>0</v>
      </c>
      <c r="AY70" s="36">
        <v>524183.29</v>
      </c>
      <c r="AZ70" s="36">
        <v>1172411.6200000001</v>
      </c>
      <c r="BA70" s="36">
        <v>0</v>
      </c>
      <c r="BB70" s="36">
        <v>0</v>
      </c>
      <c r="BC70" s="36">
        <v>3752</v>
      </c>
      <c r="BD70" s="36">
        <v>2084766.3798</v>
      </c>
      <c r="BE70" s="36">
        <v>0</v>
      </c>
      <c r="BF70" s="36">
        <v>1810145</v>
      </c>
      <c r="BG70" s="36">
        <v>0</v>
      </c>
      <c r="BH70" s="36">
        <v>434827</v>
      </c>
      <c r="BI70" s="36">
        <v>8550977.4000000004</v>
      </c>
      <c r="BJ70" s="36">
        <v>1107881.32</v>
      </c>
      <c r="BK70" s="36">
        <v>1498310</v>
      </c>
      <c r="BL70" s="36">
        <v>159566</v>
      </c>
      <c r="BM70" s="36">
        <v>0</v>
      </c>
      <c r="BN70" s="36">
        <v>603760</v>
      </c>
      <c r="BO70" s="36">
        <v>872570.6</v>
      </c>
      <c r="BP70" s="36">
        <v>6414764</v>
      </c>
      <c r="BQ70" s="36">
        <v>1514100.83</v>
      </c>
      <c r="BR70" s="36">
        <v>2259928</v>
      </c>
      <c r="BS70" s="36">
        <v>3374000</v>
      </c>
      <c r="BT70" s="36">
        <v>2084661.7</v>
      </c>
      <c r="BU70" s="36">
        <v>376967</v>
      </c>
      <c r="BV70" s="36">
        <v>1330932</v>
      </c>
      <c r="BW70" s="36">
        <v>2799527</v>
      </c>
      <c r="BX70" s="36">
        <v>438408</v>
      </c>
      <c r="BY70" s="37">
        <v>7769.2</v>
      </c>
    </row>
    <row r="71" spans="1:77" x14ac:dyDescent="0.2">
      <c r="A71" s="34" t="s">
        <v>245</v>
      </c>
      <c r="B71" s="35" t="s">
        <v>292</v>
      </c>
      <c r="C71" s="34" t="s">
        <v>293</v>
      </c>
      <c r="D71" s="36">
        <v>57725938</v>
      </c>
      <c r="E71" s="36">
        <v>11354459.4</v>
      </c>
      <c r="F71" s="36">
        <v>15006968.75</v>
      </c>
      <c r="G71" s="36">
        <v>7826660.9000000004</v>
      </c>
      <c r="H71" s="36">
        <v>5460858.54</v>
      </c>
      <c r="I71" s="36">
        <v>736933.49</v>
      </c>
      <c r="J71" s="36">
        <v>56961266.520000003</v>
      </c>
      <c r="K71" s="36">
        <v>9644136.3499999996</v>
      </c>
      <c r="L71" s="36">
        <v>769147</v>
      </c>
      <c r="M71" s="36">
        <v>27946850</v>
      </c>
      <c r="N71" s="36">
        <v>3398940.84</v>
      </c>
      <c r="O71" s="36">
        <v>8194283.0999999996</v>
      </c>
      <c r="P71" s="36">
        <v>18381903</v>
      </c>
      <c r="Q71" s="36">
        <v>9565753.7599999998</v>
      </c>
      <c r="R71" s="36">
        <v>1531780</v>
      </c>
      <c r="S71" s="36">
        <v>3901658.02</v>
      </c>
      <c r="T71" s="36">
        <v>5763322.7599999998</v>
      </c>
      <c r="U71" s="36">
        <v>893608</v>
      </c>
      <c r="V71" s="36">
        <v>42916145.780000001</v>
      </c>
      <c r="W71" s="36">
        <v>10589866.939999999</v>
      </c>
      <c r="X71" s="36">
        <v>5467343.1600000001</v>
      </c>
      <c r="Y71" s="36">
        <v>11596959</v>
      </c>
      <c r="Z71" s="36">
        <v>3052937.52</v>
      </c>
      <c r="AA71" s="36">
        <v>6605990</v>
      </c>
      <c r="AB71" s="36">
        <v>5018394</v>
      </c>
      <c r="AC71" s="36">
        <v>2527687.15</v>
      </c>
      <c r="AD71" s="36">
        <v>2034029</v>
      </c>
      <c r="AE71" s="36">
        <v>61280575</v>
      </c>
      <c r="AF71" s="36">
        <v>4848369.43</v>
      </c>
      <c r="AG71" s="36">
        <v>2493714.25</v>
      </c>
      <c r="AH71" s="36">
        <v>1603423.05</v>
      </c>
      <c r="AI71" s="36">
        <v>2861673.02</v>
      </c>
      <c r="AJ71" s="36">
        <v>3101649</v>
      </c>
      <c r="AK71" s="36">
        <v>3150312.87</v>
      </c>
      <c r="AL71" s="36">
        <v>1914300.84</v>
      </c>
      <c r="AM71" s="36">
        <v>4323151.8600000003</v>
      </c>
      <c r="AN71" s="36">
        <v>2570730.9700000002</v>
      </c>
      <c r="AO71" s="36">
        <v>2605032.09</v>
      </c>
      <c r="AP71" s="36">
        <v>1770054.79</v>
      </c>
      <c r="AQ71" s="36">
        <v>16935919.890000001</v>
      </c>
      <c r="AR71" s="36">
        <v>553876</v>
      </c>
      <c r="AS71" s="36">
        <v>2694953.94</v>
      </c>
      <c r="AT71" s="36">
        <v>2441112</v>
      </c>
      <c r="AU71" s="36">
        <v>2664290.9700000002</v>
      </c>
      <c r="AV71" s="36">
        <v>332724</v>
      </c>
      <c r="AW71" s="36">
        <v>3283830</v>
      </c>
      <c r="AX71" s="36">
        <v>53668737.18</v>
      </c>
      <c r="AY71" s="36">
        <v>4583288.6500000004</v>
      </c>
      <c r="AZ71" s="36">
        <v>4437135.4800000004</v>
      </c>
      <c r="BA71" s="36">
        <v>11305005</v>
      </c>
      <c r="BB71" s="36">
        <v>10381653.449999999</v>
      </c>
      <c r="BC71" s="36">
        <v>4820068</v>
      </c>
      <c r="BD71" s="36">
        <v>7451970.6200000001</v>
      </c>
      <c r="BE71" s="36">
        <v>9088190</v>
      </c>
      <c r="BF71" s="36">
        <v>3073054</v>
      </c>
      <c r="BG71" s="36">
        <v>1491500.2</v>
      </c>
      <c r="BH71" s="36">
        <v>822005</v>
      </c>
      <c r="BI71" s="36">
        <v>15560273.529999999</v>
      </c>
      <c r="BJ71" s="36">
        <v>20301861.52</v>
      </c>
      <c r="BK71" s="36">
        <v>0</v>
      </c>
      <c r="BL71" s="36">
        <v>1206953</v>
      </c>
      <c r="BM71" s="36">
        <v>3577100.9</v>
      </c>
      <c r="BN71" s="36">
        <v>3377530.84</v>
      </c>
      <c r="BO71" s="36">
        <v>0</v>
      </c>
      <c r="BP71" s="36">
        <v>43433678.740000002</v>
      </c>
      <c r="BQ71" s="36">
        <v>1393417.2</v>
      </c>
      <c r="BR71" s="36">
        <v>1782740</v>
      </c>
      <c r="BS71" s="36">
        <v>482909.7</v>
      </c>
      <c r="BT71" s="36">
        <v>3301112.19</v>
      </c>
      <c r="BU71" s="36">
        <v>9739476.1999999993</v>
      </c>
      <c r="BV71" s="36">
        <v>2363680</v>
      </c>
      <c r="BW71" s="36">
        <v>0</v>
      </c>
      <c r="BX71" s="36">
        <v>434117</v>
      </c>
      <c r="BY71" s="37">
        <v>316916.2</v>
      </c>
    </row>
    <row r="72" spans="1:77" x14ac:dyDescent="0.2">
      <c r="A72" s="34" t="s">
        <v>245</v>
      </c>
      <c r="B72" s="35" t="s">
        <v>294</v>
      </c>
      <c r="C72" s="34" t="s">
        <v>295</v>
      </c>
      <c r="D72" s="36">
        <v>20887950</v>
      </c>
      <c r="E72" s="36">
        <v>4859404.74</v>
      </c>
      <c r="F72" s="36">
        <v>3910414.09</v>
      </c>
      <c r="G72" s="36">
        <v>1465083</v>
      </c>
      <c r="H72" s="36">
        <v>1438538.86</v>
      </c>
      <c r="I72" s="36">
        <v>444986.5</v>
      </c>
      <c r="J72" s="36">
        <v>35546122.68</v>
      </c>
      <c r="K72" s="36">
        <v>5409195</v>
      </c>
      <c r="L72" s="36">
        <v>3023851</v>
      </c>
      <c r="M72" s="36">
        <v>0</v>
      </c>
      <c r="N72" s="36">
        <v>1773162</v>
      </c>
      <c r="O72" s="36">
        <v>6786511.5099999998</v>
      </c>
      <c r="P72" s="36">
        <v>6801985</v>
      </c>
      <c r="Q72" s="36">
        <v>6616180</v>
      </c>
      <c r="R72" s="36">
        <v>625340</v>
      </c>
      <c r="S72" s="36">
        <v>2076539.82</v>
      </c>
      <c r="T72" s="36">
        <v>607000</v>
      </c>
      <c r="U72" s="36">
        <v>460556</v>
      </c>
      <c r="V72" s="36">
        <v>20282263.73</v>
      </c>
      <c r="W72" s="36">
        <v>1636677.27</v>
      </c>
      <c r="X72" s="36">
        <v>1813524.44</v>
      </c>
      <c r="Y72" s="36">
        <v>5354006</v>
      </c>
      <c r="Z72" s="36">
        <v>2151178.38</v>
      </c>
      <c r="AA72" s="36">
        <v>736570</v>
      </c>
      <c r="AB72" s="36">
        <v>2098323.44</v>
      </c>
      <c r="AC72" s="36">
        <v>615269.57999999996</v>
      </c>
      <c r="AD72" s="36">
        <v>1440456</v>
      </c>
      <c r="AE72" s="36">
        <v>21606285</v>
      </c>
      <c r="AF72" s="36">
        <v>0</v>
      </c>
      <c r="AG72" s="36">
        <v>0</v>
      </c>
      <c r="AH72" s="36">
        <v>1378099.55</v>
      </c>
      <c r="AI72" s="36">
        <v>968953.21</v>
      </c>
      <c r="AJ72" s="36">
        <v>1808093.21</v>
      </c>
      <c r="AK72" s="36">
        <v>2792681.9</v>
      </c>
      <c r="AL72" s="36">
        <v>2073944</v>
      </c>
      <c r="AM72" s="36">
        <v>2081700</v>
      </c>
      <c r="AN72" s="36">
        <v>2033181.06</v>
      </c>
      <c r="AO72" s="36">
        <v>1644700.31</v>
      </c>
      <c r="AP72" s="36">
        <v>1340050.21</v>
      </c>
      <c r="AQ72" s="36">
        <v>11601017.119999999</v>
      </c>
      <c r="AR72" s="36">
        <v>3306273</v>
      </c>
      <c r="AS72" s="36">
        <v>1855434.43</v>
      </c>
      <c r="AT72" s="36">
        <v>1747511.22</v>
      </c>
      <c r="AU72" s="36">
        <v>1853442.25</v>
      </c>
      <c r="AV72" s="36">
        <v>1896161</v>
      </c>
      <c r="AW72" s="36">
        <v>857205.87</v>
      </c>
      <c r="AX72" s="36">
        <v>0</v>
      </c>
      <c r="AY72" s="36">
        <v>2518823.08</v>
      </c>
      <c r="AZ72" s="36">
        <v>1888150</v>
      </c>
      <c r="BA72" s="36">
        <v>0</v>
      </c>
      <c r="BB72" s="36">
        <v>0</v>
      </c>
      <c r="BC72" s="36">
        <v>0</v>
      </c>
      <c r="BD72" s="36">
        <v>3897460.91</v>
      </c>
      <c r="BE72" s="36">
        <v>0</v>
      </c>
      <c r="BF72" s="36">
        <v>2207338</v>
      </c>
      <c r="BG72" s="36">
        <v>794883.67</v>
      </c>
      <c r="BH72" s="36">
        <v>921140</v>
      </c>
      <c r="BI72" s="36">
        <v>18710489.469999999</v>
      </c>
      <c r="BJ72" s="36">
        <v>7486808.6600000001</v>
      </c>
      <c r="BK72" s="36">
        <v>0</v>
      </c>
      <c r="BL72" s="36">
        <v>1607093</v>
      </c>
      <c r="BM72" s="36">
        <v>1998818</v>
      </c>
      <c r="BN72" s="36">
        <v>3932232.48</v>
      </c>
      <c r="BO72" s="36">
        <v>2750942.43</v>
      </c>
      <c r="BP72" s="36">
        <v>11578663.4</v>
      </c>
      <c r="BQ72" s="36">
        <v>2131786.2000000002</v>
      </c>
      <c r="BR72" s="36">
        <v>1649030</v>
      </c>
      <c r="BS72" s="36">
        <v>5144107.8099999996</v>
      </c>
      <c r="BT72" s="36">
        <v>1377724.7</v>
      </c>
      <c r="BU72" s="36">
        <v>1613896</v>
      </c>
      <c r="BV72" s="36">
        <v>1685490</v>
      </c>
      <c r="BW72" s="36">
        <v>271860</v>
      </c>
      <c r="BX72" s="36">
        <v>163500</v>
      </c>
      <c r="BY72" s="37">
        <v>705726.44</v>
      </c>
    </row>
    <row r="73" spans="1:77" x14ac:dyDescent="0.2">
      <c r="A73" s="34" t="s">
        <v>245</v>
      </c>
      <c r="B73" s="35" t="s">
        <v>296</v>
      </c>
      <c r="C73" s="34" t="s">
        <v>297</v>
      </c>
      <c r="D73" s="36">
        <v>0</v>
      </c>
      <c r="E73" s="36">
        <v>2788901</v>
      </c>
      <c r="F73" s="36">
        <v>30024</v>
      </c>
      <c r="G73" s="36">
        <v>2685790</v>
      </c>
      <c r="H73" s="36">
        <v>230080</v>
      </c>
      <c r="I73" s="36">
        <v>0</v>
      </c>
      <c r="J73" s="36">
        <v>1272033</v>
      </c>
      <c r="K73" s="36">
        <v>6257718</v>
      </c>
      <c r="L73" s="36">
        <v>531310</v>
      </c>
      <c r="M73" s="36">
        <v>0</v>
      </c>
      <c r="N73" s="36">
        <v>416550</v>
      </c>
      <c r="O73" s="36">
        <v>3258300</v>
      </c>
      <c r="P73" s="36">
        <v>2435265</v>
      </c>
      <c r="Q73" s="36">
        <v>1312650</v>
      </c>
      <c r="R73" s="36">
        <v>0</v>
      </c>
      <c r="S73" s="36">
        <v>1364686.13</v>
      </c>
      <c r="T73" s="36">
        <v>0</v>
      </c>
      <c r="U73" s="36">
        <v>1551724</v>
      </c>
      <c r="V73" s="36">
        <v>5757912.4800000004</v>
      </c>
      <c r="W73" s="36">
        <v>1398685.1</v>
      </c>
      <c r="X73" s="36">
        <v>0</v>
      </c>
      <c r="Y73" s="36">
        <v>165869</v>
      </c>
      <c r="Z73" s="36">
        <v>10000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384875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25200</v>
      </c>
      <c r="AO73" s="36">
        <v>524160</v>
      </c>
      <c r="AP73" s="36">
        <v>0</v>
      </c>
      <c r="AQ73" s="36">
        <v>2337090</v>
      </c>
      <c r="AR73" s="36">
        <v>1350534</v>
      </c>
      <c r="AS73" s="36">
        <v>832835</v>
      </c>
      <c r="AT73" s="36">
        <v>899380</v>
      </c>
      <c r="AU73" s="36">
        <v>2235510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8400</v>
      </c>
      <c r="BD73" s="36">
        <v>0</v>
      </c>
      <c r="BE73" s="36">
        <v>0</v>
      </c>
      <c r="BF73" s="36">
        <v>0</v>
      </c>
      <c r="BG73" s="36">
        <v>0</v>
      </c>
      <c r="BH73" s="36">
        <v>85800</v>
      </c>
      <c r="BI73" s="36">
        <v>1692</v>
      </c>
      <c r="BJ73" s="36">
        <v>0</v>
      </c>
      <c r="BK73" s="36">
        <v>0</v>
      </c>
      <c r="BL73" s="36">
        <v>87900</v>
      </c>
      <c r="BM73" s="36">
        <v>198600</v>
      </c>
      <c r="BN73" s="36">
        <v>0</v>
      </c>
      <c r="BO73" s="36">
        <v>0</v>
      </c>
      <c r="BP73" s="36">
        <v>684785</v>
      </c>
      <c r="BQ73" s="36">
        <v>0</v>
      </c>
      <c r="BR73" s="36">
        <v>0</v>
      </c>
      <c r="BS73" s="36">
        <v>0</v>
      </c>
      <c r="BT73" s="36">
        <v>0</v>
      </c>
      <c r="BU73" s="36">
        <v>173625</v>
      </c>
      <c r="BV73" s="36">
        <v>0</v>
      </c>
      <c r="BW73" s="36">
        <v>0</v>
      </c>
      <c r="BX73" s="36">
        <v>0</v>
      </c>
      <c r="BY73" s="37">
        <v>471780.51</v>
      </c>
    </row>
    <row r="74" spans="1:77" x14ac:dyDescent="0.2">
      <c r="A74" s="34" t="s">
        <v>245</v>
      </c>
      <c r="B74" s="35" t="s">
        <v>298</v>
      </c>
      <c r="C74" s="34" t="s">
        <v>299</v>
      </c>
      <c r="D74" s="36">
        <v>0</v>
      </c>
      <c r="E74" s="36">
        <v>2797300.69</v>
      </c>
      <c r="F74" s="36">
        <v>0</v>
      </c>
      <c r="G74" s="36">
        <v>400470</v>
      </c>
      <c r="H74" s="36">
        <v>0</v>
      </c>
      <c r="I74" s="36">
        <v>0</v>
      </c>
      <c r="J74" s="36">
        <v>1126309.3600000001</v>
      </c>
      <c r="K74" s="36">
        <v>2688861</v>
      </c>
      <c r="L74" s="36">
        <v>56931.5</v>
      </c>
      <c r="M74" s="36">
        <v>0</v>
      </c>
      <c r="N74" s="36">
        <v>972150</v>
      </c>
      <c r="O74" s="36">
        <v>0</v>
      </c>
      <c r="P74" s="36">
        <v>393700</v>
      </c>
      <c r="Q74" s="36">
        <v>1429800</v>
      </c>
      <c r="R74" s="36">
        <v>0</v>
      </c>
      <c r="S74" s="36">
        <v>0</v>
      </c>
      <c r="T74" s="36">
        <v>0</v>
      </c>
      <c r="U74" s="36">
        <v>730898</v>
      </c>
      <c r="V74" s="36">
        <v>17650</v>
      </c>
      <c r="W74" s="36">
        <v>113231.1</v>
      </c>
      <c r="X74" s="36">
        <v>50490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158001.74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67470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107800</v>
      </c>
      <c r="BJ74" s="36">
        <v>0</v>
      </c>
      <c r="BK74" s="36">
        <v>0</v>
      </c>
      <c r="BL74" s="36">
        <v>30150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72000</v>
      </c>
      <c r="BV74" s="36">
        <v>0</v>
      </c>
      <c r="BW74" s="36">
        <v>0</v>
      </c>
      <c r="BX74" s="36">
        <v>0</v>
      </c>
      <c r="BY74" s="37">
        <v>18397702.359999999</v>
      </c>
    </row>
    <row r="75" spans="1:77" x14ac:dyDescent="0.2">
      <c r="A75" s="34" t="s">
        <v>245</v>
      </c>
      <c r="B75" s="35" t="s">
        <v>300</v>
      </c>
      <c r="C75" s="34" t="s">
        <v>301</v>
      </c>
      <c r="D75" s="36">
        <v>0</v>
      </c>
      <c r="E75" s="36">
        <v>93642</v>
      </c>
      <c r="F75" s="36">
        <v>1885405</v>
      </c>
      <c r="G75" s="36">
        <v>504243</v>
      </c>
      <c r="H75" s="36">
        <v>205968.88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3114421.96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310620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575845</v>
      </c>
      <c r="AF75" s="36">
        <v>1440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1139840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148520</v>
      </c>
      <c r="BA75" s="36">
        <v>0</v>
      </c>
      <c r="BB75" s="36">
        <v>0</v>
      </c>
      <c r="BC75" s="36">
        <v>7695047</v>
      </c>
      <c r="BD75" s="36">
        <v>0</v>
      </c>
      <c r="BE75" s="36">
        <v>0</v>
      </c>
      <c r="BF75" s="36">
        <v>187630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26048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103205</v>
      </c>
      <c r="BU75" s="36">
        <v>972540</v>
      </c>
      <c r="BV75" s="36">
        <v>0</v>
      </c>
      <c r="BW75" s="36">
        <v>0</v>
      </c>
      <c r="BX75" s="36">
        <v>0</v>
      </c>
      <c r="BY75" s="37">
        <v>399451.58999999997</v>
      </c>
    </row>
    <row r="76" spans="1:77" x14ac:dyDescent="0.2">
      <c r="A76" s="34" t="s">
        <v>245</v>
      </c>
      <c r="B76" s="35" t="s">
        <v>302</v>
      </c>
      <c r="C76" s="34" t="s">
        <v>303</v>
      </c>
      <c r="D76" s="36">
        <v>9725010</v>
      </c>
      <c r="E76" s="36">
        <v>2057887.75</v>
      </c>
      <c r="F76" s="36">
        <v>3141300</v>
      </c>
      <c r="G76" s="36">
        <v>7775185.5</v>
      </c>
      <c r="H76" s="36">
        <v>0</v>
      </c>
      <c r="I76" s="36">
        <v>0</v>
      </c>
      <c r="J76" s="36">
        <v>28556835</v>
      </c>
      <c r="K76" s="36">
        <v>2098845</v>
      </c>
      <c r="L76" s="36">
        <v>699900</v>
      </c>
      <c r="M76" s="36">
        <v>11077165</v>
      </c>
      <c r="N76" s="36">
        <v>636900</v>
      </c>
      <c r="O76" s="36">
        <v>1111050</v>
      </c>
      <c r="P76" s="36">
        <v>3853585</v>
      </c>
      <c r="Q76" s="36">
        <v>3297225</v>
      </c>
      <c r="R76" s="36">
        <v>402900</v>
      </c>
      <c r="S76" s="36">
        <v>1457775</v>
      </c>
      <c r="T76" s="36">
        <v>928800</v>
      </c>
      <c r="U76" s="36">
        <v>561940</v>
      </c>
      <c r="V76" s="36">
        <v>13632445</v>
      </c>
      <c r="W76" s="36">
        <v>3626400</v>
      </c>
      <c r="X76" s="36">
        <v>1032980</v>
      </c>
      <c r="Y76" s="36">
        <v>378060</v>
      </c>
      <c r="Z76" s="36">
        <v>557160</v>
      </c>
      <c r="AA76" s="36">
        <v>1251920</v>
      </c>
      <c r="AB76" s="36">
        <v>0</v>
      </c>
      <c r="AC76" s="36">
        <v>513840</v>
      </c>
      <c r="AD76" s="36">
        <v>364320</v>
      </c>
      <c r="AE76" s="36">
        <v>18342900</v>
      </c>
      <c r="AF76" s="36">
        <v>810866.66</v>
      </c>
      <c r="AG76" s="36">
        <v>0</v>
      </c>
      <c r="AH76" s="36">
        <v>619680</v>
      </c>
      <c r="AI76" s="36">
        <v>453660</v>
      </c>
      <c r="AJ76" s="36">
        <v>861880</v>
      </c>
      <c r="AK76" s="36">
        <v>399420</v>
      </c>
      <c r="AL76" s="36">
        <v>499280</v>
      </c>
      <c r="AM76" s="36">
        <v>937700</v>
      </c>
      <c r="AN76" s="36">
        <v>582560</v>
      </c>
      <c r="AO76" s="36">
        <v>714040</v>
      </c>
      <c r="AP76" s="36">
        <v>397920</v>
      </c>
      <c r="AQ76" s="36">
        <v>9010670</v>
      </c>
      <c r="AR76" s="36">
        <v>2440348.5</v>
      </c>
      <c r="AS76" s="36">
        <v>824160</v>
      </c>
      <c r="AT76" s="36">
        <v>707520</v>
      </c>
      <c r="AU76" s="36">
        <v>462720</v>
      </c>
      <c r="AV76" s="36">
        <v>1711675</v>
      </c>
      <c r="AW76" s="36">
        <v>301980</v>
      </c>
      <c r="AX76" s="36">
        <v>12314700</v>
      </c>
      <c r="AY76" s="36">
        <v>658830</v>
      </c>
      <c r="AZ76" s="36">
        <v>0</v>
      </c>
      <c r="BA76" s="36">
        <v>0</v>
      </c>
      <c r="BB76" s="36">
        <v>12185737.4</v>
      </c>
      <c r="BC76" s="36">
        <v>0</v>
      </c>
      <c r="BD76" s="36">
        <v>2136690</v>
      </c>
      <c r="BE76" s="36">
        <v>1371930</v>
      </c>
      <c r="BF76" s="36">
        <v>378420</v>
      </c>
      <c r="BG76" s="36">
        <v>264360</v>
      </c>
      <c r="BH76" s="36">
        <v>153360</v>
      </c>
      <c r="BI76" s="36">
        <v>11847223</v>
      </c>
      <c r="BJ76" s="36">
        <v>27664517.25</v>
      </c>
      <c r="BK76" s="36">
        <v>873000</v>
      </c>
      <c r="BL76" s="36">
        <v>508200</v>
      </c>
      <c r="BM76" s="36">
        <v>762120</v>
      </c>
      <c r="BN76" s="36">
        <v>394740</v>
      </c>
      <c r="BO76" s="36">
        <v>448980</v>
      </c>
      <c r="BP76" s="36">
        <v>7848684.71</v>
      </c>
      <c r="BQ76" s="36">
        <v>536760</v>
      </c>
      <c r="BR76" s="36">
        <v>545040</v>
      </c>
      <c r="BS76" s="36">
        <v>0</v>
      </c>
      <c r="BT76" s="36">
        <v>1202640</v>
      </c>
      <c r="BU76" s="36">
        <v>3615783</v>
      </c>
      <c r="BV76" s="36">
        <v>276000</v>
      </c>
      <c r="BW76" s="36">
        <v>0</v>
      </c>
      <c r="BX76" s="36">
        <v>407040</v>
      </c>
      <c r="BY76" s="37">
        <v>111026364.62</v>
      </c>
    </row>
    <row r="77" spans="1:77" x14ac:dyDescent="0.2">
      <c r="A77" s="34" t="s">
        <v>245</v>
      </c>
      <c r="B77" s="35" t="s">
        <v>304</v>
      </c>
      <c r="C77" s="34" t="s">
        <v>305</v>
      </c>
      <c r="D77" s="36">
        <v>18537698</v>
      </c>
      <c r="E77" s="36">
        <v>2977661.29</v>
      </c>
      <c r="F77" s="36">
        <v>6026111.9299999997</v>
      </c>
      <c r="G77" s="36">
        <v>2230000</v>
      </c>
      <c r="H77" s="36">
        <v>1135500</v>
      </c>
      <c r="I77" s="36">
        <v>607360.06000000006</v>
      </c>
      <c r="J77" s="36">
        <v>20229499</v>
      </c>
      <c r="K77" s="36">
        <v>4043349</v>
      </c>
      <c r="L77" s="36">
        <v>1044578</v>
      </c>
      <c r="M77" s="36">
        <v>8735107</v>
      </c>
      <c r="N77" s="36">
        <v>866931.39</v>
      </c>
      <c r="O77" s="36">
        <v>2875661</v>
      </c>
      <c r="P77" s="36">
        <v>6170365</v>
      </c>
      <c r="Q77" s="36">
        <v>5068897</v>
      </c>
      <c r="R77" s="36">
        <v>333466</v>
      </c>
      <c r="S77" s="36">
        <v>1816346</v>
      </c>
      <c r="T77" s="36">
        <v>1501838</v>
      </c>
      <c r="U77" s="36">
        <v>1062183</v>
      </c>
      <c r="V77" s="36">
        <v>18654124</v>
      </c>
      <c r="W77" s="36">
        <v>5860963</v>
      </c>
      <c r="X77" s="36">
        <v>1820303</v>
      </c>
      <c r="Y77" s="36">
        <v>4593506</v>
      </c>
      <c r="Z77" s="36">
        <v>1078171</v>
      </c>
      <c r="AA77" s="36">
        <v>0</v>
      </c>
      <c r="AB77" s="36">
        <v>1352400</v>
      </c>
      <c r="AC77" s="36">
        <v>824500</v>
      </c>
      <c r="AD77" s="36">
        <v>644883</v>
      </c>
      <c r="AE77" s="36">
        <v>22409181</v>
      </c>
      <c r="AF77" s="36">
        <v>1143500</v>
      </c>
      <c r="AG77" s="36">
        <v>785096</v>
      </c>
      <c r="AH77" s="36">
        <v>952489</v>
      </c>
      <c r="AI77" s="36">
        <v>834500</v>
      </c>
      <c r="AJ77" s="36">
        <v>115000</v>
      </c>
      <c r="AK77" s="36">
        <v>0</v>
      </c>
      <c r="AL77" s="36">
        <v>1013500</v>
      </c>
      <c r="AM77" s="36">
        <v>1661986</v>
      </c>
      <c r="AN77" s="36">
        <v>936902</v>
      </c>
      <c r="AO77" s="36">
        <v>1290964</v>
      </c>
      <c r="AP77" s="36">
        <v>970013</v>
      </c>
      <c r="AQ77" s="36">
        <v>8604110.4800000004</v>
      </c>
      <c r="AR77" s="36">
        <v>955500</v>
      </c>
      <c r="AS77" s="36">
        <v>1066780.6499999999</v>
      </c>
      <c r="AT77" s="36">
        <v>850000</v>
      </c>
      <c r="AU77" s="36">
        <v>972000</v>
      </c>
      <c r="AV77" s="36">
        <v>409500</v>
      </c>
      <c r="AW77" s="36">
        <v>578411.44999999995</v>
      </c>
      <c r="AX77" s="36">
        <v>18124174.23</v>
      </c>
      <c r="AY77" s="36">
        <v>1124868</v>
      </c>
      <c r="AZ77" s="36">
        <v>1899880</v>
      </c>
      <c r="BA77" s="36">
        <v>2267719</v>
      </c>
      <c r="BB77" s="36">
        <v>1661657</v>
      </c>
      <c r="BC77" s="36">
        <v>285224</v>
      </c>
      <c r="BD77" s="36">
        <v>3302748</v>
      </c>
      <c r="BE77" s="36">
        <v>1340978</v>
      </c>
      <c r="BF77" s="36">
        <v>1244997</v>
      </c>
      <c r="BG77" s="36">
        <v>799677</v>
      </c>
      <c r="BH77" s="36">
        <v>625306</v>
      </c>
      <c r="BI77" s="36">
        <v>20708943</v>
      </c>
      <c r="BJ77" s="36">
        <v>5683385</v>
      </c>
      <c r="BK77" s="36">
        <v>1385047</v>
      </c>
      <c r="BL77" s="36">
        <v>848000</v>
      </c>
      <c r="BM77" s="36">
        <v>1065085</v>
      </c>
      <c r="BN77" s="36">
        <v>1903616</v>
      </c>
      <c r="BO77" s="36">
        <v>737490</v>
      </c>
      <c r="BP77" s="36">
        <v>11107922</v>
      </c>
      <c r="BQ77" s="36">
        <v>794000</v>
      </c>
      <c r="BR77" s="36">
        <v>885000</v>
      </c>
      <c r="BS77" s="36">
        <v>1106500</v>
      </c>
      <c r="BT77" s="36">
        <v>1191500</v>
      </c>
      <c r="BU77" s="36">
        <v>2827691</v>
      </c>
      <c r="BV77" s="36">
        <v>1088733.8700000001</v>
      </c>
      <c r="BW77" s="36">
        <v>666000</v>
      </c>
      <c r="BX77" s="36">
        <v>426500</v>
      </c>
      <c r="BY77" s="37">
        <v>746775.55</v>
      </c>
    </row>
    <row r="78" spans="1:77" x14ac:dyDescent="0.2">
      <c r="A78" s="34" t="s">
        <v>245</v>
      </c>
      <c r="B78" s="35" t="s">
        <v>306</v>
      </c>
      <c r="C78" s="34" t="s">
        <v>307</v>
      </c>
      <c r="D78" s="36">
        <v>1811304</v>
      </c>
      <c r="E78" s="36">
        <v>1129000</v>
      </c>
      <c r="F78" s="36">
        <v>511500</v>
      </c>
      <c r="G78" s="36">
        <v>367100</v>
      </c>
      <c r="H78" s="36">
        <v>150977</v>
      </c>
      <c r="I78" s="36">
        <v>101000</v>
      </c>
      <c r="J78" s="36">
        <v>2389924</v>
      </c>
      <c r="K78" s="36">
        <v>326788</v>
      </c>
      <c r="L78" s="36">
        <v>43000</v>
      </c>
      <c r="M78" s="36">
        <v>1755548.48</v>
      </c>
      <c r="N78" s="36">
        <v>84800</v>
      </c>
      <c r="O78" s="36">
        <v>135000</v>
      </c>
      <c r="P78" s="36">
        <v>520000</v>
      </c>
      <c r="Q78" s="36">
        <v>575000</v>
      </c>
      <c r="R78" s="36">
        <v>10000</v>
      </c>
      <c r="S78" s="36">
        <v>90000</v>
      </c>
      <c r="T78" s="36">
        <v>97999.83</v>
      </c>
      <c r="U78" s="36">
        <v>55000</v>
      </c>
      <c r="V78" s="36">
        <v>561314</v>
      </c>
      <c r="W78" s="36">
        <v>917700</v>
      </c>
      <c r="X78" s="36">
        <v>221500</v>
      </c>
      <c r="Y78" s="36">
        <v>1232443</v>
      </c>
      <c r="Z78" s="36">
        <v>292906</v>
      </c>
      <c r="AA78" s="36">
        <v>308000</v>
      </c>
      <c r="AB78" s="36">
        <v>445624</v>
      </c>
      <c r="AC78" s="36">
        <v>225616</v>
      </c>
      <c r="AD78" s="36">
        <v>157350</v>
      </c>
      <c r="AE78" s="36">
        <v>2944329</v>
      </c>
      <c r="AF78" s="36">
        <v>97462.34</v>
      </c>
      <c r="AG78" s="36">
        <v>145686.26</v>
      </c>
      <c r="AH78" s="36">
        <v>143600</v>
      </c>
      <c r="AI78" s="36">
        <v>80000</v>
      </c>
      <c r="AJ78" s="36">
        <v>77000</v>
      </c>
      <c r="AK78" s="36">
        <v>88372</v>
      </c>
      <c r="AL78" s="36">
        <v>55581</v>
      </c>
      <c r="AM78" s="36">
        <v>114952</v>
      </c>
      <c r="AN78" s="36">
        <v>67000</v>
      </c>
      <c r="AO78" s="36">
        <v>147904</v>
      </c>
      <c r="AP78" s="36">
        <v>84404</v>
      </c>
      <c r="AQ78" s="36">
        <v>515834</v>
      </c>
      <c r="AR78" s="36">
        <v>225000</v>
      </c>
      <c r="AS78" s="36">
        <v>172000</v>
      </c>
      <c r="AT78" s="36">
        <v>109433.24</v>
      </c>
      <c r="AU78" s="36">
        <v>193000</v>
      </c>
      <c r="AV78" s="36">
        <v>9915</v>
      </c>
      <c r="AW78" s="36">
        <v>93038.55</v>
      </c>
      <c r="AX78" s="36">
        <v>2482605</v>
      </c>
      <c r="AY78" s="36">
        <v>54145</v>
      </c>
      <c r="AZ78" s="36">
        <v>97350</v>
      </c>
      <c r="BA78" s="36">
        <v>117145</v>
      </c>
      <c r="BB78" s="36">
        <v>196500</v>
      </c>
      <c r="BC78" s="36">
        <v>299000</v>
      </c>
      <c r="BD78" s="36">
        <v>429812.2</v>
      </c>
      <c r="BE78" s="36">
        <v>323352</v>
      </c>
      <c r="BF78" s="36">
        <v>72000</v>
      </c>
      <c r="BG78" s="36">
        <v>54145</v>
      </c>
      <c r="BH78" s="36">
        <v>18870</v>
      </c>
      <c r="BI78" s="36">
        <v>1469097</v>
      </c>
      <c r="BJ78" s="36">
        <v>984000</v>
      </c>
      <c r="BK78" s="36">
        <v>460287</v>
      </c>
      <c r="BL78" s="36">
        <v>6000</v>
      </c>
      <c r="BM78" s="36">
        <v>242896</v>
      </c>
      <c r="BN78" s="36">
        <v>42250</v>
      </c>
      <c r="BO78" s="36">
        <v>152274.31</v>
      </c>
      <c r="BP78" s="36">
        <v>1306500</v>
      </c>
      <c r="BQ78" s="36">
        <v>177274.19</v>
      </c>
      <c r="BR78" s="36">
        <v>68500</v>
      </c>
      <c r="BS78" s="36">
        <v>853000</v>
      </c>
      <c r="BT78" s="36">
        <v>269500</v>
      </c>
      <c r="BU78" s="36">
        <v>533138</v>
      </c>
      <c r="BV78" s="36">
        <v>154258</v>
      </c>
      <c r="BW78" s="36">
        <v>1000500</v>
      </c>
      <c r="BX78" s="36">
        <v>287500</v>
      </c>
      <c r="BY78" s="37"/>
    </row>
    <row r="79" spans="1:77" x14ac:dyDescent="0.2">
      <c r="A79" s="34" t="s">
        <v>245</v>
      </c>
      <c r="B79" s="35" t="s">
        <v>308</v>
      </c>
      <c r="C79" s="34" t="s">
        <v>309</v>
      </c>
      <c r="D79" s="36">
        <v>27228081.940000001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8182884</v>
      </c>
      <c r="K79" s="36">
        <v>0</v>
      </c>
      <c r="L79" s="36">
        <v>0</v>
      </c>
      <c r="M79" s="36">
        <v>2050755.4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361121</v>
      </c>
      <c r="T79" s="36">
        <v>0</v>
      </c>
      <c r="U79" s="36">
        <v>0</v>
      </c>
      <c r="V79" s="36">
        <v>35494639.280000001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8668989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3984196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21667435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66990</v>
      </c>
      <c r="BP79" s="36">
        <v>5634897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7">
        <v>35632709.469999991</v>
      </c>
    </row>
    <row r="80" spans="1:77" x14ac:dyDescent="0.2">
      <c r="A80" s="34" t="s">
        <v>245</v>
      </c>
      <c r="B80" s="35" t="s">
        <v>310</v>
      </c>
      <c r="C80" s="34" t="s">
        <v>311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615916</v>
      </c>
      <c r="K80" s="36">
        <v>0</v>
      </c>
      <c r="L80" s="36">
        <v>0</v>
      </c>
      <c r="M80" s="36">
        <v>223543.49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2748017.93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657041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341674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3768430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221546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7">
        <v>52951041.100000001</v>
      </c>
    </row>
    <row r="81" spans="1:77" x14ac:dyDescent="0.2">
      <c r="A81" s="34" t="s">
        <v>245</v>
      </c>
      <c r="B81" s="35" t="s">
        <v>312</v>
      </c>
      <c r="C81" s="34" t="s">
        <v>313</v>
      </c>
      <c r="D81" s="36">
        <v>0</v>
      </c>
      <c r="E81" s="36">
        <v>4674200</v>
      </c>
      <c r="F81" s="36">
        <v>0</v>
      </c>
      <c r="G81" s="36">
        <v>2341900</v>
      </c>
      <c r="H81" s="36">
        <v>2047800</v>
      </c>
      <c r="I81" s="36">
        <v>452800</v>
      </c>
      <c r="J81" s="36">
        <v>0</v>
      </c>
      <c r="K81" s="36">
        <v>46300</v>
      </c>
      <c r="L81" s="36">
        <v>1594476.69</v>
      </c>
      <c r="M81" s="36">
        <v>0</v>
      </c>
      <c r="N81" s="36">
        <v>3700000</v>
      </c>
      <c r="O81" s="36">
        <v>3101445.46</v>
      </c>
      <c r="P81" s="36">
        <v>5776763.2999999998</v>
      </c>
      <c r="Q81" s="36">
        <v>3836700</v>
      </c>
      <c r="R81" s="36">
        <v>256500</v>
      </c>
      <c r="S81" s="36">
        <v>6014000</v>
      </c>
      <c r="T81" s="36">
        <v>0</v>
      </c>
      <c r="U81" s="36">
        <v>377300</v>
      </c>
      <c r="V81" s="36">
        <v>0</v>
      </c>
      <c r="W81" s="36">
        <v>5571570</v>
      </c>
      <c r="X81" s="36">
        <v>1000200</v>
      </c>
      <c r="Y81" s="36">
        <v>5324216.8899999997</v>
      </c>
      <c r="Z81" s="36">
        <v>0</v>
      </c>
      <c r="AA81" s="36">
        <v>0</v>
      </c>
      <c r="AB81" s="36">
        <v>1034099</v>
      </c>
      <c r="AC81" s="36">
        <v>5019723.9400000004</v>
      </c>
      <c r="AD81" s="36">
        <v>0</v>
      </c>
      <c r="AE81" s="36">
        <v>0</v>
      </c>
      <c r="AF81" s="36">
        <v>2153300</v>
      </c>
      <c r="AG81" s="36">
        <v>1222850</v>
      </c>
      <c r="AH81" s="36">
        <v>1858372</v>
      </c>
      <c r="AI81" s="36">
        <v>766380</v>
      </c>
      <c r="AJ81" s="36">
        <v>1731733</v>
      </c>
      <c r="AK81" s="36">
        <v>0</v>
      </c>
      <c r="AL81" s="36">
        <v>1574700</v>
      </c>
      <c r="AM81" s="36">
        <v>1346766</v>
      </c>
      <c r="AN81" s="36">
        <v>480300</v>
      </c>
      <c r="AO81" s="36">
        <v>1797936</v>
      </c>
      <c r="AP81" s="36">
        <v>898039</v>
      </c>
      <c r="AQ81" s="36">
        <v>0</v>
      </c>
      <c r="AR81" s="36">
        <v>1874300</v>
      </c>
      <c r="AS81" s="36">
        <v>1019300</v>
      </c>
      <c r="AT81" s="36">
        <v>661660</v>
      </c>
      <c r="AU81" s="36">
        <v>873700</v>
      </c>
      <c r="AV81" s="36">
        <v>1034400</v>
      </c>
      <c r="AW81" s="36">
        <v>828700</v>
      </c>
      <c r="AX81" s="36">
        <v>0</v>
      </c>
      <c r="AY81" s="36">
        <v>1484700</v>
      </c>
      <c r="AZ81" s="36">
        <v>1415271.66</v>
      </c>
      <c r="BA81" s="36">
        <v>857300</v>
      </c>
      <c r="BB81" s="36">
        <v>0</v>
      </c>
      <c r="BC81" s="36">
        <v>0</v>
      </c>
      <c r="BD81" s="36">
        <v>3043500</v>
      </c>
      <c r="BE81" s="36">
        <v>8268123.5199999996</v>
      </c>
      <c r="BF81" s="36">
        <v>1335114.0900000001</v>
      </c>
      <c r="BG81" s="36">
        <v>1966570.76</v>
      </c>
      <c r="BH81" s="36">
        <v>697400</v>
      </c>
      <c r="BI81" s="36">
        <v>0</v>
      </c>
      <c r="BJ81" s="36">
        <v>20958400</v>
      </c>
      <c r="BK81" s="36">
        <v>1239000</v>
      </c>
      <c r="BL81" s="36">
        <v>1527600</v>
      </c>
      <c r="BM81" s="36">
        <v>3735560.12</v>
      </c>
      <c r="BN81" s="36">
        <v>6409300</v>
      </c>
      <c r="BO81" s="36">
        <v>2872000</v>
      </c>
      <c r="BP81" s="36">
        <v>0</v>
      </c>
      <c r="BQ81" s="36">
        <v>1319200</v>
      </c>
      <c r="BR81" s="36">
        <v>1565400</v>
      </c>
      <c r="BS81" s="36">
        <v>1915954</v>
      </c>
      <c r="BT81" s="36">
        <v>3383800</v>
      </c>
      <c r="BU81" s="36">
        <v>2395740</v>
      </c>
      <c r="BV81" s="36">
        <v>1248300</v>
      </c>
      <c r="BW81" s="36">
        <v>614335</v>
      </c>
      <c r="BX81" s="36">
        <v>733600</v>
      </c>
      <c r="BY81" s="37">
        <v>4362912.2800000021</v>
      </c>
    </row>
    <row r="82" spans="1:77" x14ac:dyDescent="0.2">
      <c r="A82" s="34" t="s">
        <v>245</v>
      </c>
      <c r="B82" s="35" t="s">
        <v>314</v>
      </c>
      <c r="C82" s="34" t="s">
        <v>315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79500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1278400</v>
      </c>
      <c r="S82" s="36">
        <v>0</v>
      </c>
      <c r="T82" s="36">
        <v>0</v>
      </c>
      <c r="U82" s="36">
        <v>203200</v>
      </c>
      <c r="V82" s="36">
        <v>0</v>
      </c>
      <c r="W82" s="36">
        <v>0</v>
      </c>
      <c r="X82" s="36">
        <v>0</v>
      </c>
      <c r="Y82" s="36">
        <v>456000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43200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933700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187200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167100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7">
        <v>44750627.140000001</v>
      </c>
    </row>
    <row r="83" spans="1:77" x14ac:dyDescent="0.2">
      <c r="A83" s="34" t="s">
        <v>245</v>
      </c>
      <c r="B83" s="35" t="s">
        <v>316</v>
      </c>
      <c r="C83" s="34" t="s">
        <v>317</v>
      </c>
      <c r="D83" s="36">
        <v>14626953.890000001</v>
      </c>
      <c r="E83" s="36">
        <v>0</v>
      </c>
      <c r="F83" s="36">
        <v>3280000</v>
      </c>
      <c r="G83" s="36">
        <v>0</v>
      </c>
      <c r="H83" s="36">
        <v>0</v>
      </c>
      <c r="I83" s="36">
        <v>0</v>
      </c>
      <c r="J83" s="36">
        <v>53642794.75</v>
      </c>
      <c r="K83" s="36">
        <v>4009245.6</v>
      </c>
      <c r="L83" s="36">
        <v>0</v>
      </c>
      <c r="M83" s="36">
        <v>20126102.829999998</v>
      </c>
      <c r="N83" s="36">
        <v>641368.44999999995</v>
      </c>
      <c r="O83" s="36">
        <v>3083330</v>
      </c>
      <c r="P83" s="36">
        <v>2856156</v>
      </c>
      <c r="Q83" s="36">
        <v>0</v>
      </c>
      <c r="R83" s="36">
        <v>0</v>
      </c>
      <c r="S83" s="36">
        <v>0</v>
      </c>
      <c r="T83" s="36">
        <v>0</v>
      </c>
      <c r="U83" s="36">
        <v>17171</v>
      </c>
      <c r="V83" s="36">
        <v>11121170.41</v>
      </c>
      <c r="W83" s="36">
        <v>0</v>
      </c>
      <c r="X83" s="36">
        <v>600000</v>
      </c>
      <c r="Y83" s="36">
        <v>0</v>
      </c>
      <c r="Z83" s="36">
        <v>131250</v>
      </c>
      <c r="AA83" s="36">
        <v>1260007.6399999999</v>
      </c>
      <c r="AB83" s="36">
        <v>0</v>
      </c>
      <c r="AC83" s="36">
        <v>396096.7</v>
      </c>
      <c r="AD83" s="36">
        <v>441256</v>
      </c>
      <c r="AE83" s="36">
        <v>53223636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6707590.4299999997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36150526.75</v>
      </c>
      <c r="AY83" s="36">
        <v>0</v>
      </c>
      <c r="AZ83" s="36">
        <v>1274425</v>
      </c>
      <c r="BA83" s="36">
        <v>0</v>
      </c>
      <c r="BB83" s="36">
        <v>2846119.76</v>
      </c>
      <c r="BC83" s="36">
        <v>0</v>
      </c>
      <c r="BD83" s="36">
        <v>4628230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23716416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7">
        <v>365639.83999999997</v>
      </c>
    </row>
    <row r="84" spans="1:77" x14ac:dyDescent="0.2">
      <c r="A84" s="34" t="s">
        <v>245</v>
      </c>
      <c r="B84" s="35" t="s">
        <v>318</v>
      </c>
      <c r="C84" s="34" t="s">
        <v>319</v>
      </c>
      <c r="D84" s="36">
        <v>4405443.29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4037716.25</v>
      </c>
      <c r="K84" s="36">
        <v>0</v>
      </c>
      <c r="L84" s="36">
        <v>0</v>
      </c>
      <c r="M84" s="36">
        <v>2206411.91</v>
      </c>
      <c r="N84" s="36">
        <v>0</v>
      </c>
      <c r="O84" s="36">
        <v>0</v>
      </c>
      <c r="P84" s="36">
        <v>192635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1794827.25</v>
      </c>
      <c r="W84" s="36">
        <v>0</v>
      </c>
      <c r="X84" s="36">
        <v>90000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6831265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1157638.57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1250000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7">
        <v>4451734.669999999</v>
      </c>
    </row>
    <row r="85" spans="1:77" x14ac:dyDescent="0.2">
      <c r="A85" s="34" t="s">
        <v>245</v>
      </c>
      <c r="B85" s="35" t="s">
        <v>320</v>
      </c>
      <c r="C85" s="34" t="s">
        <v>321</v>
      </c>
      <c r="D85" s="36">
        <v>0</v>
      </c>
      <c r="E85" s="36">
        <v>9741600</v>
      </c>
      <c r="F85" s="36">
        <v>10344100</v>
      </c>
      <c r="G85" s="36">
        <v>4110200</v>
      </c>
      <c r="H85" s="36">
        <v>4296900</v>
      </c>
      <c r="I85" s="36">
        <v>2005200</v>
      </c>
      <c r="J85" s="36">
        <v>0</v>
      </c>
      <c r="K85" s="36">
        <v>9958583.3000000007</v>
      </c>
      <c r="L85" s="36">
        <v>2374478.31</v>
      </c>
      <c r="M85" s="36">
        <v>0</v>
      </c>
      <c r="N85" s="36">
        <v>0</v>
      </c>
      <c r="O85" s="36">
        <v>5501954.54</v>
      </c>
      <c r="P85" s="36">
        <v>12703600</v>
      </c>
      <c r="Q85" s="36">
        <v>8924900</v>
      </c>
      <c r="R85" s="36">
        <v>1044100</v>
      </c>
      <c r="S85" s="36">
        <v>0</v>
      </c>
      <c r="T85" s="36">
        <v>4581400</v>
      </c>
      <c r="U85" s="36">
        <v>3120400</v>
      </c>
      <c r="V85" s="36">
        <v>0</v>
      </c>
      <c r="W85" s="36">
        <v>7010730</v>
      </c>
      <c r="X85" s="36">
        <v>4027165</v>
      </c>
      <c r="Y85" s="36">
        <v>518618.66</v>
      </c>
      <c r="Z85" s="36">
        <v>4504367</v>
      </c>
      <c r="AA85" s="36">
        <v>5123444.6900000004</v>
      </c>
      <c r="AB85" s="36">
        <v>3315401</v>
      </c>
      <c r="AC85" s="36">
        <v>0</v>
      </c>
      <c r="AD85" s="36">
        <v>1391100</v>
      </c>
      <c r="AE85" s="36">
        <v>2245000</v>
      </c>
      <c r="AF85" s="36">
        <v>1221033</v>
      </c>
      <c r="AG85" s="36">
        <v>1915350</v>
      </c>
      <c r="AH85" s="36">
        <v>1513428</v>
      </c>
      <c r="AI85" s="36">
        <v>2420220</v>
      </c>
      <c r="AJ85" s="36">
        <v>3620687</v>
      </c>
      <c r="AK85" s="36">
        <v>2481678</v>
      </c>
      <c r="AL85" s="36">
        <v>1587100</v>
      </c>
      <c r="AM85" s="36">
        <v>2693934</v>
      </c>
      <c r="AN85" s="36">
        <v>2452300</v>
      </c>
      <c r="AO85" s="36">
        <v>2284864</v>
      </c>
      <c r="AP85" s="36">
        <v>2213407</v>
      </c>
      <c r="AQ85" s="36">
        <v>0</v>
      </c>
      <c r="AR85" s="36">
        <v>758500</v>
      </c>
      <c r="AS85" s="36">
        <v>1417600</v>
      </c>
      <c r="AT85" s="36">
        <v>2196940</v>
      </c>
      <c r="AU85" s="36">
        <v>1879100</v>
      </c>
      <c r="AV85" s="36">
        <v>903900</v>
      </c>
      <c r="AW85" s="36">
        <v>1962300</v>
      </c>
      <c r="AX85" s="36">
        <v>0</v>
      </c>
      <c r="AY85" s="36">
        <v>4043600</v>
      </c>
      <c r="AZ85" s="36">
        <v>2593973.5</v>
      </c>
      <c r="BA85" s="36">
        <v>5935300</v>
      </c>
      <c r="BB85" s="36">
        <v>1531000</v>
      </c>
      <c r="BC85" s="36">
        <v>4267100</v>
      </c>
      <c r="BD85" s="36">
        <v>5665834.9501</v>
      </c>
      <c r="BE85" s="36">
        <v>826876.48</v>
      </c>
      <c r="BF85" s="36">
        <v>2067185.91</v>
      </c>
      <c r="BG85" s="36">
        <v>436929.24</v>
      </c>
      <c r="BH85" s="36">
        <v>1183600</v>
      </c>
      <c r="BI85" s="36">
        <v>0</v>
      </c>
      <c r="BJ85" s="36">
        <v>0</v>
      </c>
      <c r="BK85" s="36">
        <v>3128100</v>
      </c>
      <c r="BL85" s="36">
        <v>404200</v>
      </c>
      <c r="BM85" s="36">
        <v>0</v>
      </c>
      <c r="BN85" s="36">
        <v>0</v>
      </c>
      <c r="BO85" s="36">
        <v>0</v>
      </c>
      <c r="BP85" s="36">
        <v>0</v>
      </c>
      <c r="BQ85" s="36">
        <v>4994039</v>
      </c>
      <c r="BR85" s="36">
        <v>3241400</v>
      </c>
      <c r="BS85" s="36">
        <v>1233846</v>
      </c>
      <c r="BT85" s="36">
        <v>2690300</v>
      </c>
      <c r="BU85" s="36">
        <v>6328633</v>
      </c>
      <c r="BV85" s="36">
        <v>2505900</v>
      </c>
      <c r="BW85" s="36">
        <v>1730000</v>
      </c>
      <c r="BX85" s="36">
        <v>746500</v>
      </c>
      <c r="BY85" s="37">
        <v>123565504.26000001</v>
      </c>
    </row>
    <row r="86" spans="1:77" x14ac:dyDescent="0.2">
      <c r="A86" s="45" t="s">
        <v>245</v>
      </c>
      <c r="B86" s="46" t="s">
        <v>322</v>
      </c>
      <c r="C86" s="45" t="s">
        <v>323</v>
      </c>
      <c r="D86" s="36">
        <v>0</v>
      </c>
      <c r="E86" s="36">
        <v>1458600</v>
      </c>
      <c r="F86" s="36">
        <v>0</v>
      </c>
      <c r="G86" s="36">
        <v>236000</v>
      </c>
      <c r="H86" s="36">
        <v>500000</v>
      </c>
      <c r="I86" s="36">
        <v>357800</v>
      </c>
      <c r="J86" s="36">
        <v>0</v>
      </c>
      <c r="K86" s="36">
        <v>0</v>
      </c>
      <c r="L86" s="36">
        <v>262000</v>
      </c>
      <c r="M86" s="36">
        <v>0</v>
      </c>
      <c r="N86" s="36">
        <v>0</v>
      </c>
      <c r="O86" s="36">
        <v>0</v>
      </c>
      <c r="P86" s="36">
        <v>57800</v>
      </c>
      <c r="Q86" s="36">
        <v>0</v>
      </c>
      <c r="R86" s="36">
        <v>0</v>
      </c>
      <c r="S86" s="36">
        <v>0</v>
      </c>
      <c r="T86" s="36">
        <v>953700</v>
      </c>
      <c r="U86" s="36">
        <v>156800</v>
      </c>
      <c r="V86" s="36">
        <v>0</v>
      </c>
      <c r="W86" s="36">
        <v>0</v>
      </c>
      <c r="X86" s="36">
        <v>0</v>
      </c>
      <c r="Y86" s="36">
        <v>0</v>
      </c>
      <c r="Z86" s="36">
        <v>271400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859400</v>
      </c>
      <c r="AI86" s="36">
        <v>0</v>
      </c>
      <c r="AJ86" s="36">
        <v>283480</v>
      </c>
      <c r="AK86" s="36">
        <v>766685</v>
      </c>
      <c r="AL86" s="36">
        <v>523200</v>
      </c>
      <c r="AM86" s="36">
        <v>498500</v>
      </c>
      <c r="AN86" s="36">
        <v>607200</v>
      </c>
      <c r="AO86" s="36">
        <v>655600</v>
      </c>
      <c r="AP86" s="36">
        <v>381000</v>
      </c>
      <c r="AQ86" s="36">
        <v>0</v>
      </c>
      <c r="AR86" s="36">
        <v>1302300</v>
      </c>
      <c r="AS86" s="36">
        <v>724200</v>
      </c>
      <c r="AT86" s="36">
        <v>798600</v>
      </c>
      <c r="AU86" s="36">
        <v>714400</v>
      </c>
      <c r="AV86" s="36">
        <v>570800</v>
      </c>
      <c r="AW86" s="36">
        <v>504400</v>
      </c>
      <c r="AX86" s="36">
        <v>0</v>
      </c>
      <c r="AY86" s="36">
        <v>343200</v>
      </c>
      <c r="AZ86" s="36">
        <v>1020000</v>
      </c>
      <c r="BA86" s="36">
        <v>0</v>
      </c>
      <c r="BB86" s="36">
        <v>682400</v>
      </c>
      <c r="BC86" s="36">
        <v>0</v>
      </c>
      <c r="BD86" s="36">
        <v>812100</v>
      </c>
      <c r="BE86" s="36">
        <v>0</v>
      </c>
      <c r="BF86" s="36">
        <v>369300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271400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7"/>
    </row>
    <row r="87" spans="1:77" x14ac:dyDescent="0.2">
      <c r="A87" s="45" t="s">
        <v>245</v>
      </c>
      <c r="B87" s="46" t="s">
        <v>324</v>
      </c>
      <c r="C87" s="45" t="s">
        <v>325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5600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5800</v>
      </c>
      <c r="AY87" s="36">
        <v>0</v>
      </c>
      <c r="AZ87" s="36">
        <v>0</v>
      </c>
      <c r="BA87" s="36">
        <v>16900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7"/>
    </row>
    <row r="88" spans="1:77" x14ac:dyDescent="0.2">
      <c r="A88" s="34" t="s">
        <v>245</v>
      </c>
      <c r="B88" s="35" t="s">
        <v>326</v>
      </c>
      <c r="C88" s="34" t="s">
        <v>327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7600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13400</v>
      </c>
      <c r="R88" s="36">
        <v>0</v>
      </c>
      <c r="S88" s="36">
        <v>0</v>
      </c>
      <c r="T88" s="36">
        <v>0</v>
      </c>
      <c r="U88" s="36">
        <v>0</v>
      </c>
      <c r="V88" s="36">
        <v>172930.42</v>
      </c>
      <c r="W88" s="36">
        <v>12000</v>
      </c>
      <c r="X88" s="36">
        <v>0</v>
      </c>
      <c r="Y88" s="36">
        <v>12500</v>
      </c>
      <c r="Z88" s="36">
        <v>0</v>
      </c>
      <c r="AA88" s="36">
        <v>0</v>
      </c>
      <c r="AB88" s="36">
        <v>18040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4000</v>
      </c>
      <c r="AK88" s="36">
        <v>0</v>
      </c>
      <c r="AL88" s="36">
        <v>0</v>
      </c>
      <c r="AM88" s="36">
        <v>2800</v>
      </c>
      <c r="AN88" s="36">
        <v>0</v>
      </c>
      <c r="AO88" s="36">
        <v>0</v>
      </c>
      <c r="AP88" s="36">
        <v>0</v>
      </c>
      <c r="AQ88" s="36">
        <v>9900</v>
      </c>
      <c r="AR88" s="36">
        <v>6200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16500</v>
      </c>
      <c r="BN88" s="36">
        <v>0</v>
      </c>
      <c r="BO88" s="36">
        <v>0</v>
      </c>
      <c r="BP88" s="36">
        <v>21000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7">
        <v>17509668.450000003</v>
      </c>
    </row>
    <row r="89" spans="1:77" x14ac:dyDescent="0.2">
      <c r="A89" s="34" t="s">
        <v>245</v>
      </c>
      <c r="B89" s="35" t="s">
        <v>328</v>
      </c>
      <c r="C89" s="34" t="s">
        <v>329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7">
        <v>197891638.76999998</v>
      </c>
    </row>
    <row r="90" spans="1:77" x14ac:dyDescent="0.2">
      <c r="A90" s="34" t="s">
        <v>245</v>
      </c>
      <c r="B90" s="35" t="s">
        <v>330</v>
      </c>
      <c r="C90" s="34" t="s">
        <v>331</v>
      </c>
      <c r="D90" s="36">
        <v>89494005.670000002</v>
      </c>
      <c r="E90" s="36">
        <v>27585591.210000001</v>
      </c>
      <c r="F90" s="36">
        <v>40663955</v>
      </c>
      <c r="G90" s="36">
        <v>11045018</v>
      </c>
      <c r="H90" s="36">
        <v>15814997.460000001</v>
      </c>
      <c r="I90" s="36">
        <v>6393158.5</v>
      </c>
      <c r="J90" s="36">
        <v>137193152</v>
      </c>
      <c r="K90" s="36">
        <v>20465145</v>
      </c>
      <c r="L90" s="36">
        <v>7042099.3899999997</v>
      </c>
      <c r="M90" s="36">
        <v>71658857.420000002</v>
      </c>
      <c r="N90" s="36">
        <v>5238605.7</v>
      </c>
      <c r="O90" s="36">
        <v>14837755.529999999</v>
      </c>
      <c r="P90" s="36">
        <v>29425319.5</v>
      </c>
      <c r="Q90" s="36">
        <v>25448847.739999998</v>
      </c>
      <c r="R90" s="36">
        <v>4827719</v>
      </c>
      <c r="S90" s="36">
        <v>9217228.3100000005</v>
      </c>
      <c r="T90" s="36">
        <v>9803630.1300000008</v>
      </c>
      <c r="U90" s="36">
        <v>6938674.75</v>
      </c>
      <c r="V90" s="36">
        <v>85955711.280000001</v>
      </c>
      <c r="W90" s="36">
        <v>21351865.170000002</v>
      </c>
      <c r="X90" s="36">
        <v>6336060</v>
      </c>
      <c r="Y90" s="36">
        <v>31066852</v>
      </c>
      <c r="Z90" s="36">
        <v>5614645</v>
      </c>
      <c r="AA90" s="36">
        <v>5181470</v>
      </c>
      <c r="AB90" s="36">
        <v>10484687</v>
      </c>
      <c r="AC90" s="36">
        <v>3639640.5</v>
      </c>
      <c r="AD90" s="36">
        <v>3647065</v>
      </c>
      <c r="AE90" s="36">
        <v>96268072</v>
      </c>
      <c r="AF90" s="36">
        <v>7271120.0499999998</v>
      </c>
      <c r="AG90" s="36">
        <v>4199534</v>
      </c>
      <c r="AH90" s="36">
        <v>3508466</v>
      </c>
      <c r="AI90" s="36">
        <v>3155133</v>
      </c>
      <c r="AJ90" s="36">
        <v>6132566.25</v>
      </c>
      <c r="AK90" s="36">
        <v>5525553</v>
      </c>
      <c r="AL90" s="36">
        <v>4510305</v>
      </c>
      <c r="AM90" s="36">
        <v>8963869.5</v>
      </c>
      <c r="AN90" s="36">
        <v>6559724</v>
      </c>
      <c r="AO90" s="36">
        <v>5251138.75</v>
      </c>
      <c r="AP90" s="36">
        <v>4297722</v>
      </c>
      <c r="AQ90" s="36">
        <v>27059376</v>
      </c>
      <c r="AR90" s="36">
        <v>1496404</v>
      </c>
      <c r="AS90" s="36">
        <v>3659599</v>
      </c>
      <c r="AT90" s="36">
        <v>4650541</v>
      </c>
      <c r="AU90" s="36">
        <v>3452718.1</v>
      </c>
      <c r="AV90" s="36">
        <v>1739288</v>
      </c>
      <c r="AW90" s="36">
        <v>4245319.38</v>
      </c>
      <c r="AX90" s="36">
        <v>96038615.25</v>
      </c>
      <c r="AY90" s="36">
        <v>7364384</v>
      </c>
      <c r="AZ90" s="36">
        <v>8820875.75</v>
      </c>
      <c r="BA90" s="36">
        <v>15247017</v>
      </c>
      <c r="BB90" s="36">
        <v>0</v>
      </c>
      <c r="BC90" s="36">
        <v>0</v>
      </c>
      <c r="BD90" s="36">
        <v>20048250.5</v>
      </c>
      <c r="BE90" s="36">
        <v>12034902.25</v>
      </c>
      <c r="BF90" s="36">
        <v>6319477</v>
      </c>
      <c r="BG90" s="36">
        <v>4484369.5</v>
      </c>
      <c r="BH90" s="36">
        <v>2607752</v>
      </c>
      <c r="BI90" s="36">
        <v>62661839.359999999</v>
      </c>
      <c r="BJ90" s="36">
        <v>13947777.75</v>
      </c>
      <c r="BK90" s="36">
        <v>6324261.1299999999</v>
      </c>
      <c r="BL90" s="36">
        <v>3736567.5</v>
      </c>
      <c r="BM90" s="36">
        <v>3880272</v>
      </c>
      <c r="BN90" s="36">
        <v>8305611.75</v>
      </c>
      <c r="BO90" s="36">
        <v>4239878.13</v>
      </c>
      <c r="BP90" s="36">
        <v>65442431</v>
      </c>
      <c r="BQ90" s="36">
        <v>4762606.5</v>
      </c>
      <c r="BR90" s="36">
        <v>5391010</v>
      </c>
      <c r="BS90" s="36">
        <v>9729665.5</v>
      </c>
      <c r="BT90" s="36">
        <v>6597122</v>
      </c>
      <c r="BU90" s="36">
        <v>18498708</v>
      </c>
      <c r="BV90" s="36">
        <v>6294871</v>
      </c>
      <c r="BW90" s="36">
        <v>3706600</v>
      </c>
      <c r="BX90" s="36">
        <v>3570900</v>
      </c>
      <c r="BY90" s="37">
        <v>14986212.75</v>
      </c>
    </row>
    <row r="91" spans="1:77" x14ac:dyDescent="0.2">
      <c r="A91" s="34" t="s">
        <v>245</v>
      </c>
      <c r="B91" s="35" t="s">
        <v>332</v>
      </c>
      <c r="C91" s="34" t="s">
        <v>333</v>
      </c>
      <c r="D91" s="36">
        <v>10044309.49</v>
      </c>
      <c r="E91" s="36">
        <v>3250381.36</v>
      </c>
      <c r="F91" s="36">
        <v>3047857</v>
      </c>
      <c r="G91" s="36">
        <v>0</v>
      </c>
      <c r="H91" s="36">
        <v>429969.56</v>
      </c>
      <c r="I91" s="36">
        <v>0</v>
      </c>
      <c r="J91" s="36">
        <v>38052007</v>
      </c>
      <c r="K91" s="36">
        <v>3804025</v>
      </c>
      <c r="L91" s="36">
        <v>615116.25</v>
      </c>
      <c r="M91" s="36">
        <v>1760007.19</v>
      </c>
      <c r="N91" s="36">
        <v>561747.4</v>
      </c>
      <c r="O91" s="36">
        <v>4198759.4400000004</v>
      </c>
      <c r="P91" s="36">
        <v>4070228.5</v>
      </c>
      <c r="Q91" s="36">
        <v>0</v>
      </c>
      <c r="R91" s="36">
        <v>42080</v>
      </c>
      <c r="S91" s="36">
        <v>0</v>
      </c>
      <c r="T91" s="36">
        <v>59640</v>
      </c>
      <c r="U91" s="36">
        <v>740300</v>
      </c>
      <c r="V91" s="36">
        <v>14242605.84</v>
      </c>
      <c r="W91" s="36">
        <v>831310</v>
      </c>
      <c r="X91" s="36">
        <v>9160</v>
      </c>
      <c r="Y91" s="36">
        <v>2152692</v>
      </c>
      <c r="Z91" s="36">
        <v>187990</v>
      </c>
      <c r="AA91" s="36">
        <v>0</v>
      </c>
      <c r="AB91" s="36">
        <v>1954063</v>
      </c>
      <c r="AC91" s="36">
        <v>260300</v>
      </c>
      <c r="AD91" s="36">
        <v>303420</v>
      </c>
      <c r="AE91" s="36">
        <v>7609301.5</v>
      </c>
      <c r="AF91" s="36">
        <v>40410</v>
      </c>
      <c r="AG91" s="36">
        <v>0</v>
      </c>
      <c r="AH91" s="36">
        <v>204015</v>
      </c>
      <c r="AI91" s="36">
        <v>20232</v>
      </c>
      <c r="AJ91" s="36">
        <v>1351264.75</v>
      </c>
      <c r="AK91" s="36">
        <v>1352959</v>
      </c>
      <c r="AL91" s="36">
        <v>77724</v>
      </c>
      <c r="AM91" s="36">
        <v>2034981.98</v>
      </c>
      <c r="AN91" s="36">
        <v>436576</v>
      </c>
      <c r="AO91" s="36">
        <v>934291.5</v>
      </c>
      <c r="AP91" s="36">
        <v>106212</v>
      </c>
      <c r="AQ91" s="36">
        <v>4442519</v>
      </c>
      <c r="AR91" s="36">
        <v>3021929.25</v>
      </c>
      <c r="AS91" s="36">
        <v>614191</v>
      </c>
      <c r="AT91" s="36">
        <v>581002.5</v>
      </c>
      <c r="AU91" s="36">
        <v>174094</v>
      </c>
      <c r="AV91" s="36">
        <v>965822.5</v>
      </c>
      <c r="AW91" s="36">
        <v>16380</v>
      </c>
      <c r="AX91" s="36">
        <v>0</v>
      </c>
      <c r="AY91" s="36">
        <v>964192</v>
      </c>
      <c r="AZ91" s="36">
        <v>0</v>
      </c>
      <c r="BA91" s="36">
        <v>0</v>
      </c>
      <c r="BB91" s="36">
        <v>0</v>
      </c>
      <c r="BC91" s="36">
        <v>0</v>
      </c>
      <c r="BD91" s="36">
        <v>566814</v>
      </c>
      <c r="BE91" s="36">
        <v>0</v>
      </c>
      <c r="BF91" s="36">
        <v>1250022</v>
      </c>
      <c r="BG91" s="36">
        <v>0</v>
      </c>
      <c r="BH91" s="36">
        <v>0</v>
      </c>
      <c r="BI91" s="36">
        <v>12266415.1</v>
      </c>
      <c r="BJ91" s="36">
        <v>578595.5</v>
      </c>
      <c r="BK91" s="36">
        <v>0</v>
      </c>
      <c r="BL91" s="36">
        <v>88800</v>
      </c>
      <c r="BM91" s="36">
        <v>265498.75</v>
      </c>
      <c r="BN91" s="36">
        <v>1302215</v>
      </c>
      <c r="BO91" s="36">
        <v>226000</v>
      </c>
      <c r="BP91" s="36">
        <v>7529132.9800000004</v>
      </c>
      <c r="BQ91" s="36">
        <v>737875</v>
      </c>
      <c r="BR91" s="36">
        <v>1205900</v>
      </c>
      <c r="BS91" s="36">
        <v>2100020</v>
      </c>
      <c r="BT91" s="36">
        <v>506054</v>
      </c>
      <c r="BU91" s="36">
        <v>0</v>
      </c>
      <c r="BV91" s="36">
        <v>1282014</v>
      </c>
      <c r="BW91" s="36">
        <v>1650627</v>
      </c>
      <c r="BX91" s="36">
        <v>59925</v>
      </c>
      <c r="BY91" s="37">
        <v>14025699.23</v>
      </c>
    </row>
    <row r="92" spans="1:77" x14ac:dyDescent="0.2">
      <c r="A92" s="34" t="s">
        <v>245</v>
      </c>
      <c r="B92" s="35" t="s">
        <v>334</v>
      </c>
      <c r="C92" s="34" t="s">
        <v>335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9624933</v>
      </c>
      <c r="K92" s="36">
        <v>1362300</v>
      </c>
      <c r="L92" s="36">
        <v>0</v>
      </c>
      <c r="M92" s="36">
        <v>0</v>
      </c>
      <c r="N92" s="36">
        <v>0</v>
      </c>
      <c r="O92" s="36">
        <v>0</v>
      </c>
      <c r="P92" s="36">
        <v>813040</v>
      </c>
      <c r="Q92" s="36">
        <v>4112312.5</v>
      </c>
      <c r="R92" s="36">
        <v>0</v>
      </c>
      <c r="S92" s="36">
        <v>0</v>
      </c>
      <c r="T92" s="36">
        <v>0</v>
      </c>
      <c r="U92" s="36">
        <v>0</v>
      </c>
      <c r="V92" s="36">
        <v>470360</v>
      </c>
      <c r="W92" s="36">
        <v>102530</v>
      </c>
      <c r="X92" s="36">
        <v>191300</v>
      </c>
      <c r="Y92" s="36">
        <v>0</v>
      </c>
      <c r="Z92" s="36">
        <v>57790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259322</v>
      </c>
      <c r="AL92" s="36">
        <v>0</v>
      </c>
      <c r="AM92" s="36">
        <v>95260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5028791.5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554246</v>
      </c>
      <c r="BE92" s="36">
        <v>0</v>
      </c>
      <c r="BF92" s="36">
        <v>436385</v>
      </c>
      <c r="BG92" s="36">
        <v>0</v>
      </c>
      <c r="BH92" s="36">
        <v>0</v>
      </c>
      <c r="BI92" s="36">
        <v>1961285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3209655.54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7">
        <v>238430</v>
      </c>
    </row>
    <row r="93" spans="1:77" x14ac:dyDescent="0.2">
      <c r="A93" s="34" t="s">
        <v>245</v>
      </c>
      <c r="B93" s="35" t="s">
        <v>336</v>
      </c>
      <c r="C93" s="34" t="s">
        <v>337</v>
      </c>
      <c r="D93" s="36">
        <v>228000</v>
      </c>
      <c r="E93" s="36">
        <v>0</v>
      </c>
      <c r="F93" s="36">
        <v>379250</v>
      </c>
      <c r="G93" s="36">
        <v>36750</v>
      </c>
      <c r="H93" s="36">
        <v>45275</v>
      </c>
      <c r="I93" s="36">
        <v>12000</v>
      </c>
      <c r="J93" s="36">
        <v>1372575</v>
      </c>
      <c r="K93" s="36">
        <v>103350</v>
      </c>
      <c r="L93" s="36">
        <v>10050</v>
      </c>
      <c r="M93" s="36">
        <v>510450</v>
      </c>
      <c r="N93" s="36">
        <v>0</v>
      </c>
      <c r="O93" s="36">
        <v>35250</v>
      </c>
      <c r="P93" s="36">
        <v>73950</v>
      </c>
      <c r="Q93" s="36">
        <v>80000</v>
      </c>
      <c r="R93" s="36">
        <v>11550</v>
      </c>
      <c r="S93" s="36">
        <v>34950</v>
      </c>
      <c r="T93" s="36">
        <v>31800</v>
      </c>
      <c r="U93" s="36">
        <v>0</v>
      </c>
      <c r="V93" s="36">
        <v>737000</v>
      </c>
      <c r="W93" s="36">
        <v>13500</v>
      </c>
      <c r="X93" s="36">
        <v>0</v>
      </c>
      <c r="Y93" s="36">
        <v>20500</v>
      </c>
      <c r="Z93" s="36">
        <v>52650</v>
      </c>
      <c r="AA93" s="36">
        <v>0</v>
      </c>
      <c r="AB93" s="36">
        <v>33650</v>
      </c>
      <c r="AC93" s="36">
        <v>2400</v>
      </c>
      <c r="AD93" s="36">
        <v>0</v>
      </c>
      <c r="AE93" s="36">
        <v>295000</v>
      </c>
      <c r="AF93" s="36">
        <v>17166.669999999998</v>
      </c>
      <c r="AG93" s="36">
        <v>9000</v>
      </c>
      <c r="AH93" s="36">
        <v>1500</v>
      </c>
      <c r="AI93" s="36">
        <v>0</v>
      </c>
      <c r="AJ93" s="36">
        <v>15000</v>
      </c>
      <c r="AK93" s="36">
        <v>14750</v>
      </c>
      <c r="AL93" s="36">
        <v>13650</v>
      </c>
      <c r="AM93" s="36">
        <v>0</v>
      </c>
      <c r="AN93" s="36">
        <v>18600</v>
      </c>
      <c r="AO93" s="36">
        <v>38700</v>
      </c>
      <c r="AP93" s="36">
        <v>0</v>
      </c>
      <c r="AQ93" s="36">
        <v>21300</v>
      </c>
      <c r="AR93" s="36">
        <v>0</v>
      </c>
      <c r="AS93" s="36">
        <v>0</v>
      </c>
      <c r="AT93" s="36">
        <v>7450</v>
      </c>
      <c r="AU93" s="36">
        <v>2800</v>
      </c>
      <c r="AV93" s="36">
        <v>0</v>
      </c>
      <c r="AW93" s="36">
        <v>0</v>
      </c>
      <c r="AX93" s="36">
        <v>330675</v>
      </c>
      <c r="AY93" s="36">
        <v>0</v>
      </c>
      <c r="AZ93" s="36">
        <v>19700</v>
      </c>
      <c r="BA93" s="36">
        <v>0</v>
      </c>
      <c r="BB93" s="36">
        <v>0</v>
      </c>
      <c r="BC93" s="36">
        <v>0</v>
      </c>
      <c r="BD93" s="36">
        <v>42600</v>
      </c>
      <c r="BE93" s="36">
        <v>13050</v>
      </c>
      <c r="BF93" s="36">
        <v>0</v>
      </c>
      <c r="BG93" s="36">
        <v>2400</v>
      </c>
      <c r="BH93" s="36">
        <v>0</v>
      </c>
      <c r="BI93" s="36">
        <v>426000</v>
      </c>
      <c r="BJ93" s="36">
        <v>238000</v>
      </c>
      <c r="BK93" s="36">
        <v>24500</v>
      </c>
      <c r="BL93" s="36">
        <v>0</v>
      </c>
      <c r="BM93" s="36">
        <v>18150</v>
      </c>
      <c r="BN93" s="36">
        <v>26500</v>
      </c>
      <c r="BO93" s="36">
        <v>13200</v>
      </c>
      <c r="BP93" s="36">
        <v>77700</v>
      </c>
      <c r="BQ93" s="36">
        <v>12450</v>
      </c>
      <c r="BR93" s="36">
        <v>4500</v>
      </c>
      <c r="BS93" s="36">
        <v>0</v>
      </c>
      <c r="BT93" s="36">
        <v>0</v>
      </c>
      <c r="BU93" s="36">
        <v>15000</v>
      </c>
      <c r="BV93" s="36">
        <v>9600</v>
      </c>
      <c r="BW93" s="36">
        <v>19900</v>
      </c>
      <c r="BX93" s="36">
        <v>10800</v>
      </c>
      <c r="BY93" s="37">
        <v>171437666</v>
      </c>
    </row>
    <row r="94" spans="1:77" x14ac:dyDescent="0.2">
      <c r="A94" s="34" t="s">
        <v>245</v>
      </c>
      <c r="B94" s="35" t="s">
        <v>338</v>
      </c>
      <c r="C94" s="34" t="s">
        <v>339</v>
      </c>
      <c r="D94" s="36">
        <v>0</v>
      </c>
      <c r="E94" s="36">
        <v>951600</v>
      </c>
      <c r="F94" s="36">
        <v>0</v>
      </c>
      <c r="G94" s="36">
        <v>0</v>
      </c>
      <c r="H94" s="36">
        <v>0</v>
      </c>
      <c r="I94" s="36">
        <v>0</v>
      </c>
      <c r="J94" s="36">
        <v>1220000</v>
      </c>
      <c r="K94" s="36">
        <v>0</v>
      </c>
      <c r="L94" s="36">
        <v>0</v>
      </c>
      <c r="M94" s="36">
        <v>205000</v>
      </c>
      <c r="N94" s="36">
        <v>0</v>
      </c>
      <c r="O94" s="36">
        <v>0</v>
      </c>
      <c r="P94" s="36">
        <v>90000</v>
      </c>
      <c r="Q94" s="36">
        <v>50000</v>
      </c>
      <c r="R94" s="36">
        <v>0</v>
      </c>
      <c r="S94" s="36">
        <v>0</v>
      </c>
      <c r="T94" s="36">
        <v>0</v>
      </c>
      <c r="U94" s="36">
        <v>0</v>
      </c>
      <c r="V94" s="36">
        <v>165000</v>
      </c>
      <c r="W94" s="36">
        <v>0</v>
      </c>
      <c r="X94" s="36">
        <v>0</v>
      </c>
      <c r="Y94" s="36">
        <v>60200</v>
      </c>
      <c r="Z94" s="36">
        <v>46500</v>
      </c>
      <c r="AA94" s="36">
        <v>0</v>
      </c>
      <c r="AB94" s="36">
        <v>0</v>
      </c>
      <c r="AC94" s="36">
        <v>0</v>
      </c>
      <c r="AD94" s="36">
        <v>0</v>
      </c>
      <c r="AE94" s="36">
        <v>250000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300000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400000</v>
      </c>
      <c r="AY94" s="36">
        <v>0</v>
      </c>
      <c r="AZ94" s="36">
        <v>0</v>
      </c>
      <c r="BA94" s="36">
        <v>50000</v>
      </c>
      <c r="BB94" s="36">
        <v>0</v>
      </c>
      <c r="BC94" s="36">
        <v>0</v>
      </c>
      <c r="BD94" s="36">
        <v>0</v>
      </c>
      <c r="BE94" s="36">
        <v>325000</v>
      </c>
      <c r="BF94" s="36">
        <v>0</v>
      </c>
      <c r="BG94" s="36">
        <v>0</v>
      </c>
      <c r="BH94" s="36">
        <v>71840</v>
      </c>
      <c r="BI94" s="36">
        <v>40000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12500</v>
      </c>
      <c r="BP94" s="36">
        <v>861666.67</v>
      </c>
      <c r="BQ94" s="36">
        <v>0</v>
      </c>
      <c r="BR94" s="36">
        <v>0</v>
      </c>
      <c r="BS94" s="36">
        <v>0</v>
      </c>
      <c r="BT94" s="36">
        <v>50000</v>
      </c>
      <c r="BU94" s="36">
        <v>0</v>
      </c>
      <c r="BV94" s="36">
        <v>0</v>
      </c>
      <c r="BW94" s="36">
        <v>0</v>
      </c>
      <c r="BX94" s="36">
        <v>0</v>
      </c>
      <c r="BY94" s="37">
        <v>6702290</v>
      </c>
    </row>
    <row r="95" spans="1:77" x14ac:dyDescent="0.2">
      <c r="A95" s="34" t="s">
        <v>245</v>
      </c>
      <c r="B95" s="35" t="s">
        <v>340</v>
      </c>
      <c r="C95" s="34" t="s">
        <v>341</v>
      </c>
      <c r="D95" s="36">
        <v>4420000</v>
      </c>
      <c r="E95" s="36">
        <v>690000</v>
      </c>
      <c r="F95" s="36">
        <v>790000</v>
      </c>
      <c r="G95" s="36">
        <v>530000</v>
      </c>
      <c r="H95" s="36">
        <v>470000</v>
      </c>
      <c r="I95" s="36">
        <v>370000</v>
      </c>
      <c r="J95" s="36">
        <v>9310000</v>
      </c>
      <c r="K95" s="36">
        <v>787516</v>
      </c>
      <c r="L95" s="36">
        <v>380000</v>
      </c>
      <c r="M95" s="36">
        <v>3530000</v>
      </c>
      <c r="N95" s="36">
        <v>320000</v>
      </c>
      <c r="O95" s="36">
        <v>710000</v>
      </c>
      <c r="P95" s="36">
        <v>1260000</v>
      </c>
      <c r="Q95" s="36">
        <v>1090000</v>
      </c>
      <c r="R95" s="36">
        <v>170000</v>
      </c>
      <c r="S95" s="36">
        <v>460000</v>
      </c>
      <c r="T95" s="36">
        <v>400000</v>
      </c>
      <c r="U95" s="36">
        <v>490000</v>
      </c>
      <c r="V95" s="36">
        <v>3170000</v>
      </c>
      <c r="W95" s="36">
        <v>630000</v>
      </c>
      <c r="X95" s="36">
        <v>300000</v>
      </c>
      <c r="Y95" s="36">
        <v>1230000</v>
      </c>
      <c r="Z95" s="36">
        <v>340000</v>
      </c>
      <c r="AA95" s="36">
        <v>400000</v>
      </c>
      <c r="AB95" s="36">
        <v>10000</v>
      </c>
      <c r="AC95" s="36">
        <v>500000</v>
      </c>
      <c r="AD95" s="36">
        <v>200000</v>
      </c>
      <c r="AE95" s="36">
        <v>6840000</v>
      </c>
      <c r="AF95" s="36">
        <v>416166.67</v>
      </c>
      <c r="AG95" s="36">
        <v>190000</v>
      </c>
      <c r="AH95" s="36">
        <v>420000</v>
      </c>
      <c r="AI95" s="36">
        <v>240000</v>
      </c>
      <c r="AJ95" s="36">
        <v>250000</v>
      </c>
      <c r="AK95" s="36">
        <v>450000</v>
      </c>
      <c r="AL95" s="36">
        <v>290000</v>
      </c>
      <c r="AM95" s="36">
        <v>320000</v>
      </c>
      <c r="AN95" s="36">
        <v>440000</v>
      </c>
      <c r="AO95" s="36">
        <v>460000</v>
      </c>
      <c r="AP95" s="36">
        <v>380000</v>
      </c>
      <c r="AQ95" s="36">
        <v>1900000</v>
      </c>
      <c r="AR95" s="36">
        <v>330000</v>
      </c>
      <c r="AS95" s="36">
        <v>230000</v>
      </c>
      <c r="AT95" s="36">
        <v>340000</v>
      </c>
      <c r="AU95" s="36">
        <v>350000</v>
      </c>
      <c r="AV95" s="36">
        <v>210000</v>
      </c>
      <c r="AW95" s="36">
        <v>130000</v>
      </c>
      <c r="AX95" s="36">
        <v>5850000</v>
      </c>
      <c r="AY95" s="36">
        <v>610000</v>
      </c>
      <c r="AZ95" s="36">
        <v>740000</v>
      </c>
      <c r="BA95" s="36">
        <v>800000</v>
      </c>
      <c r="BB95" s="36">
        <v>0</v>
      </c>
      <c r="BC95" s="36">
        <v>500000</v>
      </c>
      <c r="BD95" s="36">
        <v>900000</v>
      </c>
      <c r="BE95" s="36">
        <v>870000</v>
      </c>
      <c r="BF95" s="36">
        <v>240000</v>
      </c>
      <c r="BG95" s="36">
        <v>200000</v>
      </c>
      <c r="BH95" s="36">
        <v>290000</v>
      </c>
      <c r="BI95" s="36">
        <v>5110000</v>
      </c>
      <c r="BJ95" s="36">
        <v>1700000</v>
      </c>
      <c r="BK95" s="36">
        <v>570000</v>
      </c>
      <c r="BL95" s="36">
        <v>230000</v>
      </c>
      <c r="BM95" s="36">
        <v>200000</v>
      </c>
      <c r="BN95" s="36">
        <v>640000</v>
      </c>
      <c r="BO95" s="36">
        <v>310000</v>
      </c>
      <c r="BP95" s="36">
        <v>3200000</v>
      </c>
      <c r="BQ95" s="36">
        <v>420000</v>
      </c>
      <c r="BR95" s="36">
        <v>400000</v>
      </c>
      <c r="BS95" s="36">
        <v>585000</v>
      </c>
      <c r="BT95" s="36">
        <v>680000</v>
      </c>
      <c r="BU95" s="36">
        <v>1310000</v>
      </c>
      <c r="BV95" s="36">
        <v>490000</v>
      </c>
      <c r="BW95" s="36">
        <v>230000</v>
      </c>
      <c r="BX95" s="36">
        <v>235000</v>
      </c>
      <c r="BY95" s="37">
        <v>16980</v>
      </c>
    </row>
    <row r="96" spans="1:77" x14ac:dyDescent="0.2">
      <c r="A96" s="34" t="s">
        <v>245</v>
      </c>
      <c r="B96" s="35" t="s">
        <v>342</v>
      </c>
      <c r="C96" s="34" t="s">
        <v>343</v>
      </c>
      <c r="D96" s="36">
        <v>570000</v>
      </c>
      <c r="E96" s="36">
        <v>40000</v>
      </c>
      <c r="F96" s="36">
        <v>300000</v>
      </c>
      <c r="G96" s="36">
        <v>150000</v>
      </c>
      <c r="H96" s="36">
        <v>200000</v>
      </c>
      <c r="I96" s="36">
        <v>130000</v>
      </c>
      <c r="J96" s="36">
        <v>200000</v>
      </c>
      <c r="K96" s="36">
        <v>80000</v>
      </c>
      <c r="L96" s="36">
        <v>30000</v>
      </c>
      <c r="M96" s="36">
        <v>0</v>
      </c>
      <c r="N96" s="36">
        <v>0</v>
      </c>
      <c r="O96" s="36">
        <v>100000</v>
      </c>
      <c r="P96" s="36">
        <v>190000</v>
      </c>
      <c r="Q96" s="36">
        <v>225000</v>
      </c>
      <c r="R96" s="36">
        <v>30000</v>
      </c>
      <c r="S96" s="36">
        <v>200000</v>
      </c>
      <c r="T96" s="36">
        <v>30000</v>
      </c>
      <c r="U96" s="36">
        <v>0</v>
      </c>
      <c r="V96" s="36">
        <v>95000</v>
      </c>
      <c r="W96" s="36">
        <v>0</v>
      </c>
      <c r="X96" s="36">
        <v>0</v>
      </c>
      <c r="Y96" s="36">
        <v>0</v>
      </c>
      <c r="Z96" s="36">
        <v>110000</v>
      </c>
      <c r="AA96" s="36">
        <v>100000</v>
      </c>
      <c r="AB96" s="36">
        <v>90000</v>
      </c>
      <c r="AC96" s="36">
        <v>100000</v>
      </c>
      <c r="AD96" s="36">
        <v>0</v>
      </c>
      <c r="AE96" s="36">
        <v>460000</v>
      </c>
      <c r="AF96" s="36">
        <v>0</v>
      </c>
      <c r="AG96" s="36">
        <v>105000</v>
      </c>
      <c r="AH96" s="36">
        <v>0</v>
      </c>
      <c r="AI96" s="36">
        <v>0</v>
      </c>
      <c r="AJ96" s="36">
        <v>200000</v>
      </c>
      <c r="AK96" s="36">
        <v>200000</v>
      </c>
      <c r="AL96" s="36">
        <v>0</v>
      </c>
      <c r="AM96" s="36">
        <v>90000</v>
      </c>
      <c r="AN96" s="36">
        <v>110000</v>
      </c>
      <c r="AO96" s="36">
        <v>200000</v>
      </c>
      <c r="AP96" s="36">
        <v>200000</v>
      </c>
      <c r="AQ96" s="36">
        <v>610000</v>
      </c>
      <c r="AR96" s="36">
        <v>300000</v>
      </c>
      <c r="AS96" s="36">
        <v>0</v>
      </c>
      <c r="AT96" s="36">
        <v>230000</v>
      </c>
      <c r="AU96" s="36">
        <v>10000</v>
      </c>
      <c r="AV96" s="36">
        <v>100000</v>
      </c>
      <c r="AW96" s="36">
        <v>200000</v>
      </c>
      <c r="AX96" s="36">
        <v>200000</v>
      </c>
      <c r="AY96" s="36">
        <v>70000</v>
      </c>
      <c r="AZ96" s="36">
        <v>0</v>
      </c>
      <c r="BA96" s="36">
        <v>200000</v>
      </c>
      <c r="BB96" s="36">
        <v>0</v>
      </c>
      <c r="BC96" s="36">
        <v>0</v>
      </c>
      <c r="BD96" s="36">
        <v>290000</v>
      </c>
      <c r="BE96" s="36">
        <v>0</v>
      </c>
      <c r="BF96" s="36">
        <v>60000</v>
      </c>
      <c r="BG96" s="36">
        <v>0</v>
      </c>
      <c r="BH96" s="36">
        <v>10000</v>
      </c>
      <c r="BI96" s="36">
        <v>450000</v>
      </c>
      <c r="BJ96" s="36">
        <v>10000</v>
      </c>
      <c r="BK96" s="36">
        <v>0</v>
      </c>
      <c r="BL96" s="36">
        <v>225000</v>
      </c>
      <c r="BM96" s="36">
        <v>300000</v>
      </c>
      <c r="BN96" s="36">
        <v>160000</v>
      </c>
      <c r="BO96" s="36">
        <v>130000</v>
      </c>
      <c r="BP96" s="36">
        <v>310833.33</v>
      </c>
      <c r="BQ96" s="36">
        <v>150000</v>
      </c>
      <c r="BR96" s="36">
        <v>340000</v>
      </c>
      <c r="BS96" s="36">
        <v>0</v>
      </c>
      <c r="BT96" s="36">
        <v>110000</v>
      </c>
      <c r="BU96" s="36">
        <v>100000</v>
      </c>
      <c r="BV96" s="36">
        <v>100000</v>
      </c>
      <c r="BW96" s="36">
        <v>30000</v>
      </c>
      <c r="BX96" s="36">
        <v>10000</v>
      </c>
      <c r="BY96" s="37">
        <v>43850</v>
      </c>
    </row>
    <row r="97" spans="1:77" x14ac:dyDescent="0.2">
      <c r="A97" s="34" t="s">
        <v>245</v>
      </c>
      <c r="B97" s="35" t="s">
        <v>344</v>
      </c>
      <c r="C97" s="34" t="s">
        <v>345</v>
      </c>
      <c r="D97" s="36">
        <v>1385000</v>
      </c>
      <c r="E97" s="36">
        <v>170000</v>
      </c>
      <c r="F97" s="36">
        <v>445000</v>
      </c>
      <c r="G97" s="36">
        <v>400000</v>
      </c>
      <c r="H97" s="36">
        <v>315000</v>
      </c>
      <c r="I97" s="36">
        <v>100000</v>
      </c>
      <c r="J97" s="36">
        <v>1920000</v>
      </c>
      <c r="K97" s="36">
        <v>137500</v>
      </c>
      <c r="L97" s="36">
        <v>45000</v>
      </c>
      <c r="M97" s="36">
        <v>270000</v>
      </c>
      <c r="N97" s="36">
        <v>150000</v>
      </c>
      <c r="O97" s="36">
        <v>195000</v>
      </c>
      <c r="P97" s="36">
        <v>285000</v>
      </c>
      <c r="Q97" s="36">
        <v>210000</v>
      </c>
      <c r="R97" s="36">
        <v>100000</v>
      </c>
      <c r="S97" s="36">
        <v>150000</v>
      </c>
      <c r="T97" s="36">
        <v>95000</v>
      </c>
      <c r="U97" s="36">
        <v>50000</v>
      </c>
      <c r="V97" s="36">
        <v>1325000</v>
      </c>
      <c r="W97" s="36">
        <v>170000</v>
      </c>
      <c r="X97" s="36">
        <v>155000</v>
      </c>
      <c r="Y97" s="36">
        <v>675000</v>
      </c>
      <c r="Z97" s="36">
        <v>160000</v>
      </c>
      <c r="AA97" s="36">
        <v>200000</v>
      </c>
      <c r="AB97" s="36">
        <v>0</v>
      </c>
      <c r="AC97" s="36">
        <v>50000</v>
      </c>
      <c r="AD97" s="36">
        <v>50000</v>
      </c>
      <c r="AE97" s="36">
        <v>1250000</v>
      </c>
      <c r="AF97" s="36">
        <v>25000</v>
      </c>
      <c r="AG97" s="36">
        <v>95000</v>
      </c>
      <c r="AH97" s="36">
        <v>170000</v>
      </c>
      <c r="AI97" s="36">
        <v>150000</v>
      </c>
      <c r="AJ97" s="36">
        <v>200000</v>
      </c>
      <c r="AK97" s="36">
        <v>50000</v>
      </c>
      <c r="AL97" s="36">
        <v>230000</v>
      </c>
      <c r="AM97" s="36">
        <v>315000</v>
      </c>
      <c r="AN97" s="36">
        <v>200000</v>
      </c>
      <c r="AO97" s="36">
        <v>250000</v>
      </c>
      <c r="AP97" s="36">
        <v>150000</v>
      </c>
      <c r="AQ97" s="36">
        <v>410000</v>
      </c>
      <c r="AR97" s="36">
        <v>200000</v>
      </c>
      <c r="AS97" s="36">
        <v>145000</v>
      </c>
      <c r="AT97" s="36">
        <v>100000</v>
      </c>
      <c r="AU97" s="36">
        <v>200000</v>
      </c>
      <c r="AV97" s="36">
        <v>100000</v>
      </c>
      <c r="AW97" s="36">
        <v>55000</v>
      </c>
      <c r="AX97" s="36">
        <v>805000</v>
      </c>
      <c r="AY97" s="36">
        <v>200000</v>
      </c>
      <c r="AZ97" s="36">
        <v>0</v>
      </c>
      <c r="BA97" s="36">
        <v>370000</v>
      </c>
      <c r="BB97" s="36">
        <v>0</v>
      </c>
      <c r="BC97" s="36">
        <v>0</v>
      </c>
      <c r="BD97" s="36">
        <v>265000</v>
      </c>
      <c r="BE97" s="36">
        <v>360000</v>
      </c>
      <c r="BF97" s="36">
        <v>210000</v>
      </c>
      <c r="BG97" s="36">
        <v>195000</v>
      </c>
      <c r="BH97" s="36">
        <v>50000</v>
      </c>
      <c r="BI97" s="36">
        <v>980000</v>
      </c>
      <c r="BJ97" s="36">
        <v>390000</v>
      </c>
      <c r="BK97" s="36">
        <v>0</v>
      </c>
      <c r="BL97" s="36">
        <v>45000</v>
      </c>
      <c r="BM97" s="36">
        <v>50000</v>
      </c>
      <c r="BN97" s="36">
        <v>90000</v>
      </c>
      <c r="BO97" s="36">
        <v>100000</v>
      </c>
      <c r="BP97" s="36">
        <v>696666.67</v>
      </c>
      <c r="BQ97" s="36">
        <v>110000</v>
      </c>
      <c r="BR97" s="36">
        <v>200000</v>
      </c>
      <c r="BS97" s="36">
        <v>200000</v>
      </c>
      <c r="BT97" s="36">
        <v>200000</v>
      </c>
      <c r="BU97" s="36">
        <v>335000</v>
      </c>
      <c r="BV97" s="36">
        <v>150000</v>
      </c>
      <c r="BW97" s="36">
        <v>50000</v>
      </c>
      <c r="BX97" s="36">
        <v>50000</v>
      </c>
      <c r="BY97" s="37"/>
    </row>
    <row r="98" spans="1:77" x14ac:dyDescent="0.2">
      <c r="A98" s="34" t="s">
        <v>245</v>
      </c>
      <c r="B98" s="35" t="s">
        <v>346</v>
      </c>
      <c r="C98" s="34" t="s">
        <v>347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369660</v>
      </c>
      <c r="L98" s="36">
        <v>0</v>
      </c>
      <c r="M98" s="36">
        <v>0</v>
      </c>
      <c r="N98" s="36">
        <v>43550</v>
      </c>
      <c r="O98" s="36">
        <v>0</v>
      </c>
      <c r="P98" s="36">
        <v>28425</v>
      </c>
      <c r="Q98" s="36">
        <v>272137.5</v>
      </c>
      <c r="R98" s="36">
        <v>0</v>
      </c>
      <c r="S98" s="36">
        <v>0</v>
      </c>
      <c r="T98" s="36">
        <v>75632.86</v>
      </c>
      <c r="U98" s="36">
        <v>0</v>
      </c>
      <c r="V98" s="36">
        <v>0</v>
      </c>
      <c r="W98" s="36">
        <v>0</v>
      </c>
      <c r="X98" s="36">
        <v>0</v>
      </c>
      <c r="Y98" s="36">
        <v>74549</v>
      </c>
      <c r="Z98" s="36">
        <v>19320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61440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187920</v>
      </c>
      <c r="AN98" s="36">
        <v>0</v>
      </c>
      <c r="AO98" s="36">
        <v>0</v>
      </c>
      <c r="AP98" s="36">
        <v>124560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151220</v>
      </c>
      <c r="AZ98" s="36">
        <v>218658</v>
      </c>
      <c r="BA98" s="36">
        <v>0</v>
      </c>
      <c r="BB98" s="36">
        <v>0</v>
      </c>
      <c r="BC98" s="36">
        <v>0</v>
      </c>
      <c r="BD98" s="36">
        <v>0</v>
      </c>
      <c r="BE98" s="36">
        <v>794578</v>
      </c>
      <c r="BF98" s="36">
        <v>201140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90000</v>
      </c>
      <c r="BU98" s="36">
        <v>0</v>
      </c>
      <c r="BV98" s="36">
        <v>0</v>
      </c>
      <c r="BW98" s="36">
        <v>3000</v>
      </c>
      <c r="BX98" s="36">
        <v>0</v>
      </c>
      <c r="BY98" s="37">
        <v>16470336.949999999</v>
      </c>
    </row>
    <row r="99" spans="1:77" x14ac:dyDescent="0.2">
      <c r="A99" s="34" t="s">
        <v>245</v>
      </c>
      <c r="B99" s="35" t="s">
        <v>348</v>
      </c>
      <c r="C99" s="34" t="s">
        <v>349</v>
      </c>
      <c r="D99" s="36">
        <v>376100</v>
      </c>
      <c r="E99" s="36">
        <v>29745</v>
      </c>
      <c r="F99" s="36">
        <v>1372590</v>
      </c>
      <c r="G99" s="36">
        <v>0</v>
      </c>
      <c r="H99" s="36">
        <v>52875</v>
      </c>
      <c r="I99" s="36">
        <v>36300</v>
      </c>
      <c r="J99" s="36">
        <v>0</v>
      </c>
      <c r="K99" s="36">
        <v>61980</v>
      </c>
      <c r="L99" s="36">
        <v>0</v>
      </c>
      <c r="M99" s="36">
        <v>169300</v>
      </c>
      <c r="N99" s="36">
        <v>182994.31</v>
      </c>
      <c r="O99" s="36">
        <v>0</v>
      </c>
      <c r="P99" s="36">
        <v>7400</v>
      </c>
      <c r="Q99" s="36">
        <v>308010</v>
      </c>
      <c r="R99" s="36">
        <v>0</v>
      </c>
      <c r="S99" s="36">
        <v>0</v>
      </c>
      <c r="T99" s="36">
        <v>0</v>
      </c>
      <c r="U99" s="36">
        <v>0</v>
      </c>
      <c r="V99" s="36">
        <v>274800</v>
      </c>
      <c r="W99" s="36">
        <v>0</v>
      </c>
      <c r="X99" s="36">
        <v>0</v>
      </c>
      <c r="Y99" s="36">
        <v>1100767</v>
      </c>
      <c r="Z99" s="36">
        <v>158040</v>
      </c>
      <c r="AA99" s="36">
        <v>669975</v>
      </c>
      <c r="AB99" s="36">
        <v>0</v>
      </c>
      <c r="AC99" s="36">
        <v>361600</v>
      </c>
      <c r="AD99" s="36">
        <v>1716000</v>
      </c>
      <c r="AE99" s="36">
        <v>2673270</v>
      </c>
      <c r="AF99" s="36">
        <v>69000</v>
      </c>
      <c r="AG99" s="36">
        <v>699480</v>
      </c>
      <c r="AH99" s="36">
        <v>0</v>
      </c>
      <c r="AI99" s="36">
        <v>173280</v>
      </c>
      <c r="AJ99" s="36">
        <v>458187.6</v>
      </c>
      <c r="AK99" s="36">
        <v>222600</v>
      </c>
      <c r="AL99" s="36">
        <v>648480</v>
      </c>
      <c r="AM99" s="36">
        <v>466380</v>
      </c>
      <c r="AN99" s="36">
        <v>345600</v>
      </c>
      <c r="AO99" s="36">
        <v>0</v>
      </c>
      <c r="AP99" s="36">
        <v>556452</v>
      </c>
      <c r="AQ99" s="36">
        <v>135300</v>
      </c>
      <c r="AR99" s="36">
        <v>0</v>
      </c>
      <c r="AS99" s="36">
        <v>0</v>
      </c>
      <c r="AT99" s="36">
        <v>229200</v>
      </c>
      <c r="AU99" s="36">
        <v>2700</v>
      </c>
      <c r="AV99" s="36">
        <v>0</v>
      </c>
      <c r="AW99" s="36">
        <v>0</v>
      </c>
      <c r="AX99" s="36">
        <v>59100</v>
      </c>
      <c r="AY99" s="36">
        <v>29700</v>
      </c>
      <c r="AZ99" s="36">
        <v>7800</v>
      </c>
      <c r="BA99" s="36">
        <v>78120</v>
      </c>
      <c r="BB99" s="36">
        <v>0</v>
      </c>
      <c r="BC99" s="36">
        <v>8425660</v>
      </c>
      <c r="BD99" s="36">
        <v>124500</v>
      </c>
      <c r="BE99" s="36">
        <v>0</v>
      </c>
      <c r="BF99" s="36">
        <v>182235</v>
      </c>
      <c r="BG99" s="36">
        <v>0</v>
      </c>
      <c r="BH99" s="36">
        <v>0</v>
      </c>
      <c r="BI99" s="36">
        <v>114180</v>
      </c>
      <c r="BJ99" s="36">
        <v>1641648</v>
      </c>
      <c r="BK99" s="36">
        <v>0</v>
      </c>
      <c r="BL99" s="36">
        <v>0</v>
      </c>
      <c r="BM99" s="36">
        <v>0</v>
      </c>
      <c r="BN99" s="36">
        <v>0</v>
      </c>
      <c r="BO99" s="36">
        <v>47840</v>
      </c>
      <c r="BP99" s="36">
        <v>19200</v>
      </c>
      <c r="BQ99" s="36">
        <v>0</v>
      </c>
      <c r="BR99" s="36">
        <v>0</v>
      </c>
      <c r="BS99" s="36">
        <v>0</v>
      </c>
      <c r="BT99" s="36">
        <v>2302320</v>
      </c>
      <c r="BU99" s="36">
        <v>146100</v>
      </c>
      <c r="BV99" s="36">
        <v>0</v>
      </c>
      <c r="BW99" s="36">
        <v>4680</v>
      </c>
      <c r="BX99" s="36">
        <v>0</v>
      </c>
      <c r="BY99" s="37">
        <v>13179946.550000001</v>
      </c>
    </row>
    <row r="100" spans="1:77" x14ac:dyDescent="0.2">
      <c r="A100" s="34" t="s">
        <v>245</v>
      </c>
      <c r="B100" s="35" t="s">
        <v>350</v>
      </c>
      <c r="C100" s="34" t="s">
        <v>351</v>
      </c>
      <c r="D100" s="36">
        <v>0</v>
      </c>
      <c r="E100" s="36">
        <v>0</v>
      </c>
      <c r="F100" s="36">
        <v>0</v>
      </c>
      <c r="G100" s="36">
        <v>0</v>
      </c>
      <c r="H100" s="36">
        <v>5650</v>
      </c>
      <c r="I100" s="36">
        <v>0</v>
      </c>
      <c r="J100" s="36">
        <v>0</v>
      </c>
      <c r="K100" s="36">
        <v>48750</v>
      </c>
      <c r="L100" s="36">
        <v>0</v>
      </c>
      <c r="M100" s="36">
        <v>402900</v>
      </c>
      <c r="N100" s="36">
        <v>0</v>
      </c>
      <c r="O100" s="36">
        <v>0</v>
      </c>
      <c r="P100" s="36">
        <v>0</v>
      </c>
      <c r="Q100" s="36">
        <v>259050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10000</v>
      </c>
      <c r="AC100" s="36">
        <v>0</v>
      </c>
      <c r="AD100" s="36">
        <v>0</v>
      </c>
      <c r="AE100" s="36">
        <v>279870</v>
      </c>
      <c r="AF100" s="36">
        <v>0</v>
      </c>
      <c r="AG100" s="36">
        <v>1500</v>
      </c>
      <c r="AH100" s="36">
        <v>0</v>
      </c>
      <c r="AI100" s="36">
        <v>9150</v>
      </c>
      <c r="AJ100" s="36">
        <v>3750</v>
      </c>
      <c r="AK100" s="36">
        <v>0</v>
      </c>
      <c r="AL100" s="36">
        <v>750</v>
      </c>
      <c r="AM100" s="36">
        <v>60000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22200</v>
      </c>
      <c r="AT100" s="36">
        <v>3150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3450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800</v>
      </c>
      <c r="BH100" s="36">
        <v>0</v>
      </c>
      <c r="BI100" s="36">
        <v>509000</v>
      </c>
      <c r="BJ100" s="36">
        <v>113500</v>
      </c>
      <c r="BK100" s="36">
        <v>0</v>
      </c>
      <c r="BL100" s="36">
        <v>0</v>
      </c>
      <c r="BM100" s="36">
        <v>0</v>
      </c>
      <c r="BN100" s="36">
        <v>60200</v>
      </c>
      <c r="BO100" s="36">
        <v>0</v>
      </c>
      <c r="BP100" s="36">
        <v>64840</v>
      </c>
      <c r="BQ100" s="36">
        <v>0</v>
      </c>
      <c r="BR100" s="36">
        <v>0</v>
      </c>
      <c r="BS100" s="36">
        <v>17550</v>
      </c>
      <c r="BT100" s="36">
        <v>6000</v>
      </c>
      <c r="BU100" s="36">
        <v>0</v>
      </c>
      <c r="BV100" s="36">
        <v>6300</v>
      </c>
      <c r="BW100" s="36">
        <v>2000</v>
      </c>
      <c r="BX100" s="36">
        <v>0</v>
      </c>
      <c r="BY100" s="37">
        <v>420929.93</v>
      </c>
    </row>
    <row r="101" spans="1:77" x14ac:dyDescent="0.2">
      <c r="A101" s="34" t="s">
        <v>245</v>
      </c>
      <c r="B101" s="35" t="s">
        <v>352</v>
      </c>
      <c r="C101" s="34" t="s">
        <v>353</v>
      </c>
      <c r="D101" s="36">
        <v>872860.33</v>
      </c>
      <c r="E101" s="36">
        <v>0</v>
      </c>
      <c r="F101" s="36">
        <v>23400</v>
      </c>
      <c r="G101" s="36">
        <v>0</v>
      </c>
      <c r="H101" s="36">
        <v>0</v>
      </c>
      <c r="I101" s="36">
        <v>0</v>
      </c>
      <c r="J101" s="36">
        <v>258090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316061.40000000002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138390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197310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7">
        <v>189790</v>
      </c>
    </row>
    <row r="102" spans="1:77" x14ac:dyDescent="0.2">
      <c r="A102" s="34" t="s">
        <v>245</v>
      </c>
      <c r="B102" s="35" t="s">
        <v>354</v>
      </c>
      <c r="C102" s="34" t="s">
        <v>355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7">
        <v>57667.53</v>
      </c>
    </row>
    <row r="103" spans="1:77" x14ac:dyDescent="0.2">
      <c r="A103" s="34" t="s">
        <v>245</v>
      </c>
      <c r="B103" s="35" t="s">
        <v>356</v>
      </c>
      <c r="C103" s="34" t="s">
        <v>357</v>
      </c>
      <c r="D103" s="36">
        <v>3875548.19</v>
      </c>
      <c r="E103" s="36">
        <v>760134.99</v>
      </c>
      <c r="F103" s="36">
        <v>1280663.6299999999</v>
      </c>
      <c r="G103" s="36">
        <v>750068.16</v>
      </c>
      <c r="H103" s="36">
        <v>504082.34</v>
      </c>
      <c r="I103" s="36">
        <v>151714.76999999999</v>
      </c>
      <c r="J103" s="36">
        <v>6878342.4100000001</v>
      </c>
      <c r="K103" s="36">
        <v>0</v>
      </c>
      <c r="L103" s="36">
        <v>354567</v>
      </c>
      <c r="M103" s="36">
        <v>1908911.78</v>
      </c>
      <c r="N103" s="36">
        <v>281867.7</v>
      </c>
      <c r="O103" s="36">
        <v>997181.04</v>
      </c>
      <c r="P103" s="36">
        <v>3219566.3</v>
      </c>
      <c r="Q103" s="36">
        <v>1205816.29</v>
      </c>
      <c r="R103" s="36">
        <v>206677.17</v>
      </c>
      <c r="S103" s="36">
        <v>43.2</v>
      </c>
      <c r="T103" s="36">
        <v>578321.97</v>
      </c>
      <c r="U103" s="36">
        <v>182288</v>
      </c>
      <c r="V103" s="36">
        <v>4895001.99</v>
      </c>
      <c r="W103" s="36">
        <v>1576061.02</v>
      </c>
      <c r="X103" s="36">
        <v>716938.92</v>
      </c>
      <c r="Y103" s="36">
        <v>1422095.92</v>
      </c>
      <c r="Z103" s="36">
        <v>381125.4</v>
      </c>
      <c r="AA103" s="36">
        <v>724204</v>
      </c>
      <c r="AB103" s="36">
        <v>516720.2</v>
      </c>
      <c r="AC103" s="36">
        <v>275403.45</v>
      </c>
      <c r="AD103" s="36">
        <v>125705.63</v>
      </c>
      <c r="AE103" s="36">
        <v>5966447.4299999997</v>
      </c>
      <c r="AF103" s="36">
        <v>454229.38</v>
      </c>
      <c r="AG103" s="36">
        <v>280629.2</v>
      </c>
      <c r="AH103" s="36">
        <v>269258.08</v>
      </c>
      <c r="AI103" s="36">
        <v>282104.8</v>
      </c>
      <c r="AJ103" s="36">
        <v>320686.71999999997</v>
      </c>
      <c r="AK103" s="36">
        <v>312412.56</v>
      </c>
      <c r="AL103" s="36">
        <v>330035.62</v>
      </c>
      <c r="AM103" s="36">
        <v>529575.36</v>
      </c>
      <c r="AN103" s="36">
        <v>276726.94</v>
      </c>
      <c r="AO103" s="36">
        <v>363007.2</v>
      </c>
      <c r="AP103" s="36">
        <v>218506.77</v>
      </c>
      <c r="AQ103" s="36">
        <v>1483505.72</v>
      </c>
      <c r="AR103" s="36">
        <v>255206.48</v>
      </c>
      <c r="AS103" s="36">
        <v>280695.36</v>
      </c>
      <c r="AT103" s="36">
        <v>255221.94</v>
      </c>
      <c r="AU103" s="36">
        <v>238780.88</v>
      </c>
      <c r="AV103" s="36">
        <v>96491.8</v>
      </c>
      <c r="AW103" s="36">
        <v>238744.3</v>
      </c>
      <c r="AX103" s="36">
        <v>3957154.27</v>
      </c>
      <c r="AY103" s="36">
        <v>401359.95</v>
      </c>
      <c r="AZ103" s="36">
        <v>433561.2</v>
      </c>
      <c r="BA103" s="36">
        <v>333615.8</v>
      </c>
      <c r="BB103" s="36">
        <v>0</v>
      </c>
      <c r="BC103" s="36">
        <v>47410</v>
      </c>
      <c r="BD103" s="36">
        <v>0</v>
      </c>
      <c r="BE103" s="36">
        <v>733833.41</v>
      </c>
      <c r="BF103" s="36">
        <v>356573</v>
      </c>
      <c r="BG103" s="36">
        <v>226289.92000000001</v>
      </c>
      <c r="BH103" s="36">
        <v>107019.42</v>
      </c>
      <c r="BI103" s="36">
        <v>3958528.84</v>
      </c>
      <c r="BJ103" s="36">
        <v>1265816.3700000001</v>
      </c>
      <c r="BK103" s="36">
        <v>470474.32</v>
      </c>
      <c r="BL103" s="36">
        <v>327735.40999999997</v>
      </c>
      <c r="BM103" s="36">
        <v>468968.97</v>
      </c>
      <c r="BN103" s="36">
        <v>620689.61</v>
      </c>
      <c r="BO103" s="36">
        <v>320463.88</v>
      </c>
      <c r="BP103" s="36">
        <v>2271790.36</v>
      </c>
      <c r="BQ103" s="36">
        <v>262962.17</v>
      </c>
      <c r="BR103" s="36">
        <v>302341.71000000002</v>
      </c>
      <c r="BS103" s="36">
        <v>477957.54</v>
      </c>
      <c r="BT103" s="36">
        <v>466007.88</v>
      </c>
      <c r="BU103" s="36">
        <v>851552.51</v>
      </c>
      <c r="BV103" s="36">
        <v>376567.59</v>
      </c>
      <c r="BW103" s="36">
        <v>145154.85</v>
      </c>
      <c r="BX103" s="36">
        <v>145835.95000000001</v>
      </c>
      <c r="BY103" s="37">
        <v>3000</v>
      </c>
    </row>
    <row r="104" spans="1:77" x14ac:dyDescent="0.2">
      <c r="A104" s="34" t="s">
        <v>245</v>
      </c>
      <c r="B104" s="35" t="s">
        <v>358</v>
      </c>
      <c r="C104" s="34" t="s">
        <v>359</v>
      </c>
      <c r="D104" s="36">
        <v>5813322.2000000002</v>
      </c>
      <c r="E104" s="36">
        <v>1271930.68</v>
      </c>
      <c r="F104" s="36">
        <v>1920995.47</v>
      </c>
      <c r="G104" s="36">
        <v>1125102.24</v>
      </c>
      <c r="H104" s="36">
        <v>731662.08</v>
      </c>
      <c r="I104" s="36">
        <v>227572.15</v>
      </c>
      <c r="J104" s="36">
        <v>10317513.4</v>
      </c>
      <c r="K104" s="36">
        <v>1812180</v>
      </c>
      <c r="L104" s="36">
        <v>561991.9</v>
      </c>
      <c r="M104" s="36">
        <v>2863367.69</v>
      </c>
      <c r="N104" s="36">
        <v>423147.75</v>
      </c>
      <c r="O104" s="36">
        <v>1495193.76</v>
      </c>
      <c r="P104" s="36">
        <v>1440211.79</v>
      </c>
      <c r="Q104" s="36">
        <v>1808724.45</v>
      </c>
      <c r="R104" s="36">
        <v>309985.77</v>
      </c>
      <c r="S104" s="36">
        <v>833073.48</v>
      </c>
      <c r="T104" s="36">
        <v>867483.02</v>
      </c>
      <c r="U104" s="36">
        <v>251786.5</v>
      </c>
      <c r="V104" s="36">
        <v>7342502.9800000004</v>
      </c>
      <c r="W104" s="36">
        <v>2364091.4900000002</v>
      </c>
      <c r="X104" s="36">
        <v>1075408.3799999999</v>
      </c>
      <c r="Y104" s="36">
        <v>2134911.1</v>
      </c>
      <c r="Z104" s="36">
        <v>380734.26</v>
      </c>
      <c r="AA104" s="36">
        <v>1086306</v>
      </c>
      <c r="AB104" s="36">
        <v>604100.4</v>
      </c>
      <c r="AC104" s="36">
        <v>413106.38</v>
      </c>
      <c r="AD104" s="36">
        <v>188558.44</v>
      </c>
      <c r="AE104" s="36">
        <v>8927828.0199999996</v>
      </c>
      <c r="AF104" s="36">
        <v>631971.81999999995</v>
      </c>
      <c r="AG104" s="36">
        <v>420943.8</v>
      </c>
      <c r="AH104" s="36">
        <v>403887.12</v>
      </c>
      <c r="AI104" s="36">
        <v>423157.2</v>
      </c>
      <c r="AJ104" s="36">
        <v>481030.1</v>
      </c>
      <c r="AK104" s="36">
        <v>453692.04</v>
      </c>
      <c r="AL104" s="36">
        <v>495053.43</v>
      </c>
      <c r="AM104" s="36">
        <v>794363.04</v>
      </c>
      <c r="AN104" s="36">
        <v>415090.42</v>
      </c>
      <c r="AO104" s="36">
        <v>544510.81000000006</v>
      </c>
      <c r="AP104" s="36">
        <v>327760.13</v>
      </c>
      <c r="AQ104" s="36">
        <v>2225258.58</v>
      </c>
      <c r="AR104" s="36">
        <v>425103.6</v>
      </c>
      <c r="AS104" s="36">
        <v>421043.04</v>
      </c>
      <c r="AT104" s="36">
        <v>382832.9</v>
      </c>
      <c r="AU104" s="36">
        <v>358171.33</v>
      </c>
      <c r="AV104" s="36">
        <v>144737.4</v>
      </c>
      <c r="AW104" s="36">
        <v>358116.45</v>
      </c>
      <c r="AX104" s="36">
        <v>5935731.3899999997</v>
      </c>
      <c r="AY104" s="36">
        <v>602039.53</v>
      </c>
      <c r="AZ104" s="36">
        <v>433561.2</v>
      </c>
      <c r="BA104" s="36">
        <v>500423.7</v>
      </c>
      <c r="BB104" s="36">
        <v>1010976.2</v>
      </c>
      <c r="BC104" s="36">
        <v>71236.2</v>
      </c>
      <c r="BD104" s="36">
        <v>0</v>
      </c>
      <c r="BE104" s="36">
        <v>1100750.1200000001</v>
      </c>
      <c r="BF104" s="36">
        <v>534859.5</v>
      </c>
      <c r="BG104" s="36">
        <v>339436.08</v>
      </c>
      <c r="BH104" s="36">
        <v>160529.13</v>
      </c>
      <c r="BI104" s="36">
        <v>5937793.3600000003</v>
      </c>
      <c r="BJ104" s="36">
        <v>1898724.51</v>
      </c>
      <c r="BK104" s="36">
        <v>705711.47</v>
      </c>
      <c r="BL104" s="36">
        <v>491603.11</v>
      </c>
      <c r="BM104" s="36">
        <v>703453.46</v>
      </c>
      <c r="BN104" s="36">
        <v>933825.61</v>
      </c>
      <c r="BO104" s="36">
        <v>480695.83</v>
      </c>
      <c r="BP104" s="36">
        <v>3407685.54</v>
      </c>
      <c r="BQ104" s="36">
        <v>394443.26</v>
      </c>
      <c r="BR104" s="36">
        <v>453512.56</v>
      </c>
      <c r="BS104" s="36">
        <v>716936.34</v>
      </c>
      <c r="BT104" s="36">
        <v>699011.82</v>
      </c>
      <c r="BU104" s="36">
        <v>1277328.75</v>
      </c>
      <c r="BV104" s="36">
        <v>564851.37</v>
      </c>
      <c r="BW104" s="36">
        <v>217732.27</v>
      </c>
      <c r="BX104" s="36">
        <v>218753.92000000001</v>
      </c>
      <c r="BY104" s="37">
        <v>6832500</v>
      </c>
    </row>
    <row r="105" spans="1:77" x14ac:dyDescent="0.2">
      <c r="A105" s="34" t="s">
        <v>245</v>
      </c>
      <c r="B105" s="35" t="s">
        <v>360</v>
      </c>
      <c r="C105" s="34" t="s">
        <v>361</v>
      </c>
      <c r="D105" s="36">
        <v>434652.6</v>
      </c>
      <c r="E105" s="36">
        <v>89292.6</v>
      </c>
      <c r="F105" s="36">
        <v>76614</v>
      </c>
      <c r="G105" s="36">
        <v>220934.8</v>
      </c>
      <c r="H105" s="36">
        <v>51984</v>
      </c>
      <c r="I105" s="36">
        <v>0</v>
      </c>
      <c r="J105" s="36">
        <v>809830.5</v>
      </c>
      <c r="K105" s="36">
        <v>133674.6</v>
      </c>
      <c r="L105" s="36">
        <v>72683.399999999994</v>
      </c>
      <c r="M105" s="36">
        <v>133563</v>
      </c>
      <c r="N105" s="36">
        <v>83837.69</v>
      </c>
      <c r="O105" s="36">
        <v>94162.2</v>
      </c>
      <c r="P105" s="36">
        <v>96247.8</v>
      </c>
      <c r="Q105" s="36">
        <v>43503</v>
      </c>
      <c r="R105" s="36">
        <v>23986.799999999999</v>
      </c>
      <c r="S105" s="36">
        <v>76542</v>
      </c>
      <c r="T105" s="36">
        <v>65135.4</v>
      </c>
      <c r="U105" s="36">
        <v>0</v>
      </c>
      <c r="V105" s="36">
        <v>444014.4</v>
      </c>
      <c r="W105" s="36">
        <v>12387.6</v>
      </c>
      <c r="X105" s="36">
        <v>107383.5</v>
      </c>
      <c r="Y105" s="36">
        <v>133523.1</v>
      </c>
      <c r="Z105" s="36">
        <v>16893.48</v>
      </c>
      <c r="AA105" s="36">
        <v>56835</v>
      </c>
      <c r="AB105" s="36">
        <v>32414.1</v>
      </c>
      <c r="AC105" s="36">
        <v>0</v>
      </c>
      <c r="AD105" s="36">
        <v>0</v>
      </c>
      <c r="AE105" s="36">
        <v>848158.8</v>
      </c>
      <c r="AF105" s="36">
        <v>46782.6</v>
      </c>
      <c r="AG105" s="36">
        <v>74726.399999999994</v>
      </c>
      <c r="AH105" s="36">
        <v>55582.8</v>
      </c>
      <c r="AI105" s="36">
        <v>12723.6</v>
      </c>
      <c r="AJ105" s="36">
        <v>77185.2</v>
      </c>
      <c r="AK105" s="36">
        <v>7795.8</v>
      </c>
      <c r="AL105" s="36">
        <v>36009.599999999999</v>
      </c>
      <c r="AM105" s="36">
        <v>58225.8</v>
      </c>
      <c r="AN105" s="36">
        <v>46359</v>
      </c>
      <c r="AO105" s="36">
        <v>40343.4</v>
      </c>
      <c r="AP105" s="36">
        <v>32520.6</v>
      </c>
      <c r="AQ105" s="36">
        <v>467879.04</v>
      </c>
      <c r="AR105" s="36">
        <v>21465</v>
      </c>
      <c r="AS105" s="36">
        <v>21982.799999999999</v>
      </c>
      <c r="AT105" s="36">
        <v>54562.2</v>
      </c>
      <c r="AU105" s="36">
        <v>12957</v>
      </c>
      <c r="AV105" s="36">
        <v>5674.2</v>
      </c>
      <c r="AW105" s="36">
        <v>11910.6</v>
      </c>
      <c r="AX105" s="36">
        <v>448779.46</v>
      </c>
      <c r="AY105" s="36">
        <v>26445</v>
      </c>
      <c r="AZ105" s="36">
        <v>33288</v>
      </c>
      <c r="BA105" s="36">
        <v>26767.5</v>
      </c>
      <c r="BB105" s="36">
        <v>46221</v>
      </c>
      <c r="BC105" s="36">
        <v>17236.2</v>
      </c>
      <c r="BD105" s="36">
        <v>0</v>
      </c>
      <c r="BE105" s="36">
        <v>86964</v>
      </c>
      <c r="BF105" s="36">
        <v>41277.599999999999</v>
      </c>
      <c r="BG105" s="36">
        <v>32101.5</v>
      </c>
      <c r="BH105" s="36">
        <v>0</v>
      </c>
      <c r="BI105" s="36">
        <v>504885</v>
      </c>
      <c r="BJ105" s="36">
        <v>26958</v>
      </c>
      <c r="BK105" s="36">
        <v>58332</v>
      </c>
      <c r="BL105" s="36">
        <v>46536</v>
      </c>
      <c r="BM105" s="36">
        <v>0</v>
      </c>
      <c r="BN105" s="36">
        <v>25120.799999999999</v>
      </c>
      <c r="BO105" s="36">
        <v>39765</v>
      </c>
      <c r="BP105" s="36">
        <v>149104.79999999999</v>
      </c>
      <c r="BQ105" s="36">
        <v>67818</v>
      </c>
      <c r="BR105" s="36">
        <v>55329</v>
      </c>
      <c r="BS105" s="36">
        <v>51345.8</v>
      </c>
      <c r="BT105" s="36">
        <v>47979</v>
      </c>
      <c r="BU105" s="36">
        <v>60654</v>
      </c>
      <c r="BV105" s="36">
        <v>35517</v>
      </c>
      <c r="BW105" s="36">
        <v>0</v>
      </c>
      <c r="BX105" s="36">
        <v>0</v>
      </c>
      <c r="BY105" s="37">
        <v>26475164.129999995</v>
      </c>
    </row>
    <row r="106" spans="1:77" x14ac:dyDescent="0.2">
      <c r="A106" s="34" t="s">
        <v>245</v>
      </c>
      <c r="B106" s="35" t="s">
        <v>362</v>
      </c>
      <c r="C106" s="34" t="s">
        <v>363</v>
      </c>
      <c r="D106" s="36">
        <v>357292</v>
      </c>
      <c r="E106" s="36">
        <v>0</v>
      </c>
      <c r="F106" s="36">
        <v>108928</v>
      </c>
      <c r="G106" s="36">
        <v>0</v>
      </c>
      <c r="H106" s="36">
        <v>0</v>
      </c>
      <c r="I106" s="36">
        <v>289721</v>
      </c>
      <c r="J106" s="36">
        <v>565205</v>
      </c>
      <c r="K106" s="36">
        <v>0</v>
      </c>
      <c r="L106" s="36">
        <v>26669</v>
      </c>
      <c r="M106" s="36">
        <v>99000</v>
      </c>
      <c r="N106" s="36">
        <v>0</v>
      </c>
      <c r="O106" s="36">
        <v>0</v>
      </c>
      <c r="P106" s="36">
        <v>14770</v>
      </c>
      <c r="Q106" s="36">
        <v>19052</v>
      </c>
      <c r="R106" s="36">
        <v>0</v>
      </c>
      <c r="S106" s="36">
        <v>3000</v>
      </c>
      <c r="T106" s="36">
        <v>0</v>
      </c>
      <c r="U106" s="36">
        <v>6000</v>
      </c>
      <c r="V106" s="36">
        <v>304719</v>
      </c>
      <c r="W106" s="36">
        <v>14914</v>
      </c>
      <c r="X106" s="36">
        <v>0</v>
      </c>
      <c r="Y106" s="36">
        <v>0</v>
      </c>
      <c r="Z106" s="36">
        <v>21000</v>
      </c>
      <c r="AA106" s="36">
        <v>0</v>
      </c>
      <c r="AB106" s="36">
        <v>0</v>
      </c>
      <c r="AC106" s="36">
        <v>0</v>
      </c>
      <c r="AD106" s="36">
        <v>0</v>
      </c>
      <c r="AE106" s="36">
        <v>621617</v>
      </c>
      <c r="AF106" s="36">
        <v>16500</v>
      </c>
      <c r="AG106" s="36">
        <v>7500</v>
      </c>
      <c r="AH106" s="36">
        <v>7500</v>
      </c>
      <c r="AI106" s="36">
        <v>7500</v>
      </c>
      <c r="AJ106" s="36">
        <v>15000</v>
      </c>
      <c r="AK106" s="36">
        <v>7500</v>
      </c>
      <c r="AL106" s="36">
        <v>16500</v>
      </c>
      <c r="AM106" s="36">
        <v>24000</v>
      </c>
      <c r="AN106" s="36">
        <v>22500</v>
      </c>
      <c r="AO106" s="36">
        <v>15000</v>
      </c>
      <c r="AP106" s="36">
        <v>15000</v>
      </c>
      <c r="AQ106" s="36">
        <v>346886</v>
      </c>
      <c r="AR106" s="36">
        <v>15000</v>
      </c>
      <c r="AS106" s="36">
        <v>22500</v>
      </c>
      <c r="AT106" s="36">
        <v>30000</v>
      </c>
      <c r="AU106" s="36">
        <v>25500</v>
      </c>
      <c r="AV106" s="36">
        <v>21620</v>
      </c>
      <c r="AW106" s="36">
        <v>20016</v>
      </c>
      <c r="AX106" s="36">
        <v>417763</v>
      </c>
      <c r="AY106" s="36">
        <v>30000</v>
      </c>
      <c r="AZ106" s="36">
        <v>30000</v>
      </c>
      <c r="BA106" s="36">
        <v>6750</v>
      </c>
      <c r="BB106" s="36">
        <v>22500</v>
      </c>
      <c r="BC106" s="36">
        <v>0</v>
      </c>
      <c r="BD106" s="36">
        <v>30000</v>
      </c>
      <c r="BE106" s="36">
        <v>0</v>
      </c>
      <c r="BF106" s="36">
        <v>12000</v>
      </c>
      <c r="BG106" s="36">
        <v>6750</v>
      </c>
      <c r="BH106" s="36">
        <v>7500</v>
      </c>
      <c r="BI106" s="36">
        <v>325097</v>
      </c>
      <c r="BJ106" s="36">
        <v>100628</v>
      </c>
      <c r="BK106" s="36">
        <v>34211</v>
      </c>
      <c r="BL106" s="36">
        <v>22500</v>
      </c>
      <c r="BM106" s="36">
        <v>15000</v>
      </c>
      <c r="BN106" s="36">
        <v>37502</v>
      </c>
      <c r="BO106" s="36">
        <v>21778</v>
      </c>
      <c r="BP106" s="36">
        <v>188277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7">
        <v>6881874</v>
      </c>
    </row>
    <row r="107" spans="1:77" x14ac:dyDescent="0.2">
      <c r="A107" s="34" t="s">
        <v>245</v>
      </c>
      <c r="B107" s="35" t="s">
        <v>364</v>
      </c>
      <c r="C107" s="34" t="s">
        <v>365</v>
      </c>
      <c r="D107" s="36">
        <v>4303691</v>
      </c>
      <c r="E107" s="36">
        <v>1200728</v>
      </c>
      <c r="F107" s="36">
        <v>1612659</v>
      </c>
      <c r="G107" s="36">
        <v>680929</v>
      </c>
      <c r="H107" s="36">
        <v>468248</v>
      </c>
      <c r="I107" s="36">
        <v>0</v>
      </c>
      <c r="J107" s="36">
        <v>9502559</v>
      </c>
      <c r="K107" s="36">
        <v>865614</v>
      </c>
      <c r="L107" s="36">
        <v>238979</v>
      </c>
      <c r="M107" s="36">
        <v>2390584</v>
      </c>
      <c r="N107" s="36">
        <v>272947</v>
      </c>
      <c r="O107" s="36">
        <v>804690</v>
      </c>
      <c r="P107" s="36">
        <v>1790316</v>
      </c>
      <c r="Q107" s="36">
        <v>1307345.54</v>
      </c>
      <c r="R107" s="36">
        <v>102456</v>
      </c>
      <c r="S107" s="36">
        <v>318486</v>
      </c>
      <c r="T107" s="36">
        <v>366706</v>
      </c>
      <c r="U107" s="36">
        <v>250637</v>
      </c>
      <c r="V107" s="36">
        <v>3867074.11</v>
      </c>
      <c r="W107" s="36">
        <v>1291517.2</v>
      </c>
      <c r="X107" s="36">
        <v>440125.6</v>
      </c>
      <c r="Y107" s="36">
        <v>1349111</v>
      </c>
      <c r="Z107" s="36">
        <v>438967</v>
      </c>
      <c r="AA107" s="36">
        <v>537169</v>
      </c>
      <c r="AB107" s="36">
        <v>682077.5</v>
      </c>
      <c r="AC107" s="36">
        <v>308541</v>
      </c>
      <c r="AD107" s="36">
        <v>269580.79999999999</v>
      </c>
      <c r="AE107" s="36">
        <v>6379296</v>
      </c>
      <c r="AF107" s="36">
        <v>383802</v>
      </c>
      <c r="AG107" s="36">
        <v>256533</v>
      </c>
      <c r="AH107" s="36">
        <v>288439</v>
      </c>
      <c r="AI107" s="36">
        <v>245791</v>
      </c>
      <c r="AJ107" s="36">
        <v>426158</v>
      </c>
      <c r="AK107" s="36">
        <v>431184</v>
      </c>
      <c r="AL107" s="36">
        <v>352373</v>
      </c>
      <c r="AM107" s="36">
        <v>512862</v>
      </c>
      <c r="AN107" s="36">
        <v>309942</v>
      </c>
      <c r="AO107" s="36">
        <v>326104</v>
      </c>
      <c r="AP107" s="36">
        <v>274532</v>
      </c>
      <c r="AQ107" s="36">
        <v>2021871</v>
      </c>
      <c r="AR107" s="36">
        <v>344134</v>
      </c>
      <c r="AS107" s="36">
        <v>334154</v>
      </c>
      <c r="AT107" s="36">
        <v>323625</v>
      </c>
      <c r="AU107" s="36">
        <v>289869</v>
      </c>
      <c r="AV107" s="36">
        <v>151767</v>
      </c>
      <c r="AW107" s="36">
        <v>283178</v>
      </c>
      <c r="AX107" s="36">
        <v>6185881</v>
      </c>
      <c r="AY107" s="36">
        <v>473564</v>
      </c>
      <c r="AZ107" s="36">
        <v>304248</v>
      </c>
      <c r="BA107" s="36">
        <v>928370</v>
      </c>
      <c r="BB107" s="36">
        <v>643613</v>
      </c>
      <c r="BC107" s="36">
        <v>448186</v>
      </c>
      <c r="BD107" s="36">
        <v>974855</v>
      </c>
      <c r="BE107" s="36">
        <v>752496</v>
      </c>
      <c r="BF107" s="36">
        <v>450741</v>
      </c>
      <c r="BG107" s="36">
        <v>138794</v>
      </c>
      <c r="BH107" s="36">
        <v>124466</v>
      </c>
      <c r="BI107" s="36">
        <v>3150708</v>
      </c>
      <c r="BJ107" s="36">
        <v>1875613.1</v>
      </c>
      <c r="BK107" s="36">
        <v>298471</v>
      </c>
      <c r="BL107" s="36">
        <v>191397</v>
      </c>
      <c r="BM107" s="36">
        <v>292939</v>
      </c>
      <c r="BN107" s="36">
        <v>480996</v>
      </c>
      <c r="BO107" s="36">
        <v>192744</v>
      </c>
      <c r="BP107" s="36">
        <v>3292496</v>
      </c>
      <c r="BQ107" s="36">
        <v>286035</v>
      </c>
      <c r="BR107" s="36">
        <v>369931</v>
      </c>
      <c r="BS107" s="36">
        <v>601496.65</v>
      </c>
      <c r="BT107" s="36">
        <v>595459</v>
      </c>
      <c r="BU107" s="36">
        <v>1100010</v>
      </c>
      <c r="BV107" s="36">
        <v>394420</v>
      </c>
      <c r="BW107" s="36">
        <v>257525</v>
      </c>
      <c r="BX107" s="36">
        <v>236666</v>
      </c>
      <c r="BY107" s="37">
        <v>2091554.95</v>
      </c>
    </row>
    <row r="108" spans="1:77" x14ac:dyDescent="0.2">
      <c r="A108" s="34" t="s">
        <v>245</v>
      </c>
      <c r="B108" s="35" t="s">
        <v>366</v>
      </c>
      <c r="C108" s="34" t="s">
        <v>367</v>
      </c>
      <c r="D108" s="36">
        <v>59500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130000</v>
      </c>
      <c r="K108" s="36">
        <v>16988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35000</v>
      </c>
      <c r="R108" s="36">
        <v>0</v>
      </c>
      <c r="S108" s="36">
        <v>0</v>
      </c>
      <c r="T108" s="36">
        <v>0</v>
      </c>
      <c r="U108" s="36">
        <v>0</v>
      </c>
      <c r="V108" s="36">
        <v>56666.74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58500</v>
      </c>
      <c r="AF108" s="36">
        <v>0</v>
      </c>
      <c r="AG108" s="36">
        <v>35000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30000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42000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248433.16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7">
        <v>3386225.1799999997</v>
      </c>
    </row>
    <row r="109" spans="1:77" x14ac:dyDescent="0.2">
      <c r="A109" s="34" t="s">
        <v>245</v>
      </c>
      <c r="B109" s="35" t="s">
        <v>368</v>
      </c>
      <c r="C109" s="34" t="s">
        <v>369</v>
      </c>
      <c r="D109" s="36">
        <v>588173.65</v>
      </c>
      <c r="E109" s="36">
        <v>97993</v>
      </c>
      <c r="F109" s="36">
        <v>173149.6</v>
      </c>
      <c r="G109" s="36">
        <v>90475.199999999997</v>
      </c>
      <c r="H109" s="36">
        <v>91833.24</v>
      </c>
      <c r="I109" s="36">
        <v>16815.22</v>
      </c>
      <c r="J109" s="36">
        <v>990021.35</v>
      </c>
      <c r="K109" s="36">
        <v>78451.600000000006</v>
      </c>
      <c r="L109" s="36">
        <v>0</v>
      </c>
      <c r="M109" s="36">
        <v>400679.7</v>
      </c>
      <c r="N109" s="36">
        <v>0</v>
      </c>
      <c r="O109" s="36">
        <v>195305.25</v>
      </c>
      <c r="P109" s="36">
        <v>197748.54</v>
      </c>
      <c r="Q109" s="36">
        <v>78809.600000000006</v>
      </c>
      <c r="R109" s="36">
        <v>23695.599999999999</v>
      </c>
      <c r="S109" s="36">
        <v>8714.7999999999993</v>
      </c>
      <c r="T109" s="36">
        <v>0</v>
      </c>
      <c r="U109" s="36">
        <v>0</v>
      </c>
      <c r="V109" s="36">
        <v>344621.4</v>
      </c>
      <c r="W109" s="36">
        <v>0</v>
      </c>
      <c r="X109" s="36">
        <v>0</v>
      </c>
      <c r="Y109" s="36">
        <v>0</v>
      </c>
      <c r="Z109" s="36">
        <v>12548</v>
      </c>
      <c r="AA109" s="36">
        <v>0</v>
      </c>
      <c r="AB109" s="36">
        <v>0</v>
      </c>
      <c r="AC109" s="36">
        <v>0</v>
      </c>
      <c r="AD109" s="36">
        <v>1814.8</v>
      </c>
      <c r="AE109" s="36">
        <v>383941.32</v>
      </c>
      <c r="AF109" s="36">
        <v>5694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65014.42</v>
      </c>
      <c r="AN109" s="36">
        <v>0</v>
      </c>
      <c r="AO109" s="36">
        <v>24793.200000000001</v>
      </c>
      <c r="AP109" s="36">
        <v>0</v>
      </c>
      <c r="AQ109" s="36">
        <v>203873.3</v>
      </c>
      <c r="AR109" s="36">
        <v>0</v>
      </c>
      <c r="AS109" s="36">
        <v>0</v>
      </c>
      <c r="AT109" s="36">
        <v>8652</v>
      </c>
      <c r="AU109" s="36">
        <v>0</v>
      </c>
      <c r="AV109" s="36">
        <v>0</v>
      </c>
      <c r="AW109" s="36">
        <v>0</v>
      </c>
      <c r="AX109" s="36">
        <v>690884.82</v>
      </c>
      <c r="AY109" s="36">
        <v>0</v>
      </c>
      <c r="AZ109" s="36">
        <v>0</v>
      </c>
      <c r="BA109" s="36">
        <v>129304.6</v>
      </c>
      <c r="BB109" s="36">
        <v>86152.2</v>
      </c>
      <c r="BC109" s="36">
        <v>0</v>
      </c>
      <c r="BD109" s="36">
        <v>114905.8</v>
      </c>
      <c r="BE109" s="36">
        <v>0</v>
      </c>
      <c r="BF109" s="36">
        <v>0</v>
      </c>
      <c r="BG109" s="36">
        <v>32345.599999999999</v>
      </c>
      <c r="BH109" s="36">
        <v>0</v>
      </c>
      <c r="BI109" s="36">
        <v>429670.6</v>
      </c>
      <c r="BJ109" s="36">
        <v>283823.46000000002</v>
      </c>
      <c r="BK109" s="36">
        <v>0</v>
      </c>
      <c r="BL109" s="36">
        <v>29832.3</v>
      </c>
      <c r="BM109" s="36">
        <v>0</v>
      </c>
      <c r="BN109" s="36">
        <v>62556.53</v>
      </c>
      <c r="BO109" s="36">
        <v>0</v>
      </c>
      <c r="BP109" s="36">
        <v>358191.16</v>
      </c>
      <c r="BQ109" s="36">
        <v>4255.6000000000004</v>
      </c>
      <c r="BR109" s="36">
        <v>14180</v>
      </c>
      <c r="BS109" s="36">
        <v>30798.799999999999</v>
      </c>
      <c r="BT109" s="36">
        <v>71336</v>
      </c>
      <c r="BU109" s="36">
        <v>115339</v>
      </c>
      <c r="BV109" s="36">
        <v>33287.800000000003</v>
      </c>
      <c r="BW109" s="36">
        <v>1762</v>
      </c>
      <c r="BX109" s="36">
        <v>0</v>
      </c>
      <c r="BY109" s="37">
        <v>3733606.9899999998</v>
      </c>
    </row>
    <row r="110" spans="1:77" x14ac:dyDescent="0.2">
      <c r="A110" s="34" t="s">
        <v>245</v>
      </c>
      <c r="B110" s="47">
        <v>5101020116.1009998</v>
      </c>
      <c r="C110" s="34" t="s">
        <v>370</v>
      </c>
      <c r="D110" s="36">
        <v>19678.669999999998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1828</v>
      </c>
      <c r="K110" s="36">
        <v>69</v>
      </c>
      <c r="L110" s="36">
        <v>0</v>
      </c>
      <c r="M110" s="36">
        <v>320.16000000000003</v>
      </c>
      <c r="N110" s="36">
        <v>92</v>
      </c>
      <c r="O110" s="36">
        <v>46</v>
      </c>
      <c r="P110" s="36">
        <v>46</v>
      </c>
      <c r="Q110" s="36">
        <v>69</v>
      </c>
      <c r="R110" s="36">
        <v>0</v>
      </c>
      <c r="S110" s="36">
        <v>46</v>
      </c>
      <c r="T110" s="36">
        <v>46</v>
      </c>
      <c r="U110" s="36">
        <v>23</v>
      </c>
      <c r="V110" s="36">
        <v>18947.04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710.8</v>
      </c>
      <c r="AG110" s="36">
        <v>331.81</v>
      </c>
      <c r="AH110" s="36">
        <v>355.39</v>
      </c>
      <c r="AI110" s="36">
        <v>355.4</v>
      </c>
      <c r="AJ110" s="36">
        <v>687.21</v>
      </c>
      <c r="AK110" s="36">
        <v>355.4</v>
      </c>
      <c r="AL110" s="36">
        <v>710.78</v>
      </c>
      <c r="AM110" s="36">
        <v>1066.2</v>
      </c>
      <c r="AN110" s="36">
        <v>1066.2</v>
      </c>
      <c r="AO110" s="36">
        <v>710.8</v>
      </c>
      <c r="AP110" s="36">
        <v>710.8</v>
      </c>
      <c r="AQ110" s="36">
        <v>18052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24912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6707</v>
      </c>
      <c r="BK110" s="36">
        <v>0</v>
      </c>
      <c r="BL110" s="36">
        <v>1470</v>
      </c>
      <c r="BM110" s="36">
        <v>0</v>
      </c>
      <c r="BN110" s="36">
        <v>2382</v>
      </c>
      <c r="BO110" s="36">
        <v>0</v>
      </c>
      <c r="BP110" s="36">
        <v>10794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7">
        <v>751601115.55000007</v>
      </c>
    </row>
    <row r="111" spans="1:77" x14ac:dyDescent="0.2">
      <c r="A111" s="34" t="s">
        <v>245</v>
      </c>
      <c r="B111" s="47">
        <v>5101020116.1020002</v>
      </c>
      <c r="C111" s="34" t="s">
        <v>371</v>
      </c>
      <c r="D111" s="36">
        <v>236786</v>
      </c>
      <c r="E111" s="36">
        <v>60989</v>
      </c>
      <c r="F111" s="36">
        <v>0</v>
      </c>
      <c r="G111" s="36">
        <v>36600</v>
      </c>
      <c r="H111" s="36">
        <v>24097</v>
      </c>
      <c r="I111" s="36">
        <v>11354</v>
      </c>
      <c r="J111" s="36">
        <v>468201</v>
      </c>
      <c r="K111" s="36">
        <v>46841</v>
      </c>
      <c r="L111" s="36">
        <v>14040</v>
      </c>
      <c r="M111" s="36">
        <v>1010194</v>
      </c>
      <c r="N111" s="36">
        <v>14700</v>
      </c>
      <c r="O111" s="36">
        <v>44660</v>
      </c>
      <c r="P111" s="36">
        <v>76963</v>
      </c>
      <c r="Q111" s="36">
        <v>62094</v>
      </c>
      <c r="R111" s="36">
        <v>0</v>
      </c>
      <c r="S111" s="36">
        <v>16748</v>
      </c>
      <c r="T111" s="36">
        <v>19181</v>
      </c>
      <c r="U111" s="36">
        <v>15394</v>
      </c>
      <c r="V111" s="36">
        <v>183555.34</v>
      </c>
      <c r="W111" s="36">
        <v>61700</v>
      </c>
      <c r="X111" s="36">
        <v>23840</v>
      </c>
      <c r="Y111" s="36">
        <v>4600</v>
      </c>
      <c r="Z111" s="36">
        <v>23232</v>
      </c>
      <c r="AA111" s="36">
        <v>0</v>
      </c>
      <c r="AB111" s="36">
        <v>33200</v>
      </c>
      <c r="AC111" s="36">
        <v>0</v>
      </c>
      <c r="AD111" s="36">
        <v>15600</v>
      </c>
      <c r="AE111" s="36">
        <v>353200</v>
      </c>
      <c r="AF111" s="36">
        <v>19400</v>
      </c>
      <c r="AG111" s="36">
        <v>13840</v>
      </c>
      <c r="AH111" s="36">
        <v>15184</v>
      </c>
      <c r="AI111" s="36">
        <v>12560</v>
      </c>
      <c r="AJ111" s="36">
        <v>22140</v>
      </c>
      <c r="AK111" s="36">
        <v>20220</v>
      </c>
      <c r="AL111" s="36">
        <v>18520</v>
      </c>
      <c r="AM111" s="36">
        <v>27460</v>
      </c>
      <c r="AN111" s="36">
        <v>15540</v>
      </c>
      <c r="AO111" s="36">
        <v>16180</v>
      </c>
      <c r="AP111" s="36">
        <v>14060</v>
      </c>
      <c r="AQ111" s="36">
        <v>101148</v>
      </c>
      <c r="AR111" s="36">
        <v>84</v>
      </c>
      <c r="AS111" s="36">
        <v>16430</v>
      </c>
      <c r="AT111" s="36">
        <v>15702</v>
      </c>
      <c r="AU111" s="36">
        <v>14040</v>
      </c>
      <c r="AV111" s="36">
        <v>368</v>
      </c>
      <c r="AW111" s="36">
        <v>12120</v>
      </c>
      <c r="AX111" s="36">
        <v>202688</v>
      </c>
      <c r="AY111" s="36">
        <v>25320</v>
      </c>
      <c r="AZ111" s="36">
        <v>47298</v>
      </c>
      <c r="BA111" s="36">
        <v>0</v>
      </c>
      <c r="BB111" s="36">
        <v>31060</v>
      </c>
      <c r="BC111" s="36">
        <v>0</v>
      </c>
      <c r="BD111" s="36">
        <v>51041</v>
      </c>
      <c r="BE111" s="36">
        <v>37372</v>
      </c>
      <c r="BF111" s="36">
        <v>0</v>
      </c>
      <c r="BG111" s="36">
        <v>0</v>
      </c>
      <c r="BH111" s="36">
        <v>7880</v>
      </c>
      <c r="BI111" s="36">
        <v>0</v>
      </c>
      <c r="BJ111" s="36">
        <v>94167</v>
      </c>
      <c r="BK111" s="36">
        <v>0</v>
      </c>
      <c r="BL111" s="36">
        <v>9810</v>
      </c>
      <c r="BM111" s="36">
        <v>15545</v>
      </c>
      <c r="BN111" s="36">
        <v>23638</v>
      </c>
      <c r="BO111" s="36">
        <v>0</v>
      </c>
      <c r="BP111" s="36">
        <v>138496</v>
      </c>
      <c r="BQ111" s="36">
        <v>14900</v>
      </c>
      <c r="BR111" s="36">
        <v>21072</v>
      </c>
      <c r="BS111" s="36">
        <v>31500</v>
      </c>
      <c r="BT111" s="36">
        <v>31500</v>
      </c>
      <c r="BU111" s="36">
        <v>61580</v>
      </c>
      <c r="BV111" s="36">
        <v>20440</v>
      </c>
      <c r="BW111" s="36">
        <v>12560</v>
      </c>
      <c r="BX111" s="36">
        <v>11950</v>
      </c>
      <c r="BY111" s="37">
        <v>71345524.960000008</v>
      </c>
    </row>
    <row r="112" spans="1:77" x14ac:dyDescent="0.2">
      <c r="A112" s="34" t="s">
        <v>245</v>
      </c>
      <c r="B112" s="35" t="s">
        <v>372</v>
      </c>
      <c r="C112" s="34" t="s">
        <v>373</v>
      </c>
      <c r="D112" s="36">
        <v>1653047.5</v>
      </c>
      <c r="E112" s="36">
        <v>568005</v>
      </c>
      <c r="F112" s="36">
        <v>233820</v>
      </c>
      <c r="G112" s="36">
        <v>232212</v>
      </c>
      <c r="H112" s="36">
        <v>149700</v>
      </c>
      <c r="I112" s="36">
        <v>2400</v>
      </c>
      <c r="J112" s="36">
        <v>2491242.5</v>
      </c>
      <c r="K112" s="36">
        <v>366940</v>
      </c>
      <c r="L112" s="36">
        <v>158692</v>
      </c>
      <c r="M112" s="36">
        <v>536430</v>
      </c>
      <c r="N112" s="36">
        <v>130150</v>
      </c>
      <c r="O112" s="36">
        <v>338090</v>
      </c>
      <c r="P112" s="36">
        <v>553630</v>
      </c>
      <c r="Q112" s="36">
        <v>605700</v>
      </c>
      <c r="R112" s="36">
        <v>17305</v>
      </c>
      <c r="S112" s="36">
        <v>222700</v>
      </c>
      <c r="T112" s="36">
        <v>0</v>
      </c>
      <c r="U112" s="36">
        <v>19339</v>
      </c>
      <c r="V112" s="36">
        <v>2194080</v>
      </c>
      <c r="W112" s="36">
        <v>701610</v>
      </c>
      <c r="X112" s="36">
        <v>322050</v>
      </c>
      <c r="Y112" s="36">
        <v>354000</v>
      </c>
      <c r="Z112" s="36">
        <v>101500</v>
      </c>
      <c r="AA112" s="36">
        <v>0</v>
      </c>
      <c r="AB112" s="36">
        <v>148800</v>
      </c>
      <c r="AC112" s="36">
        <v>40768</v>
      </c>
      <c r="AD112" s="36">
        <v>61220.75</v>
      </c>
      <c r="AE112" s="36">
        <v>1643439</v>
      </c>
      <c r="AF112" s="36">
        <v>0</v>
      </c>
      <c r="AG112" s="36">
        <v>119225.25</v>
      </c>
      <c r="AH112" s="36">
        <v>0</v>
      </c>
      <c r="AI112" s="36">
        <v>151100</v>
      </c>
      <c r="AJ112" s="36">
        <v>221173</v>
      </c>
      <c r="AK112" s="36">
        <v>0</v>
      </c>
      <c r="AL112" s="36">
        <v>108152.75</v>
      </c>
      <c r="AM112" s="36">
        <v>190432.25</v>
      </c>
      <c r="AN112" s="36">
        <v>47772</v>
      </c>
      <c r="AO112" s="36">
        <v>124979.75</v>
      </c>
      <c r="AP112" s="36">
        <v>164071.75</v>
      </c>
      <c r="AQ112" s="36">
        <v>1314240</v>
      </c>
      <c r="AR112" s="36">
        <v>146326.25</v>
      </c>
      <c r="AS112" s="36">
        <v>193010</v>
      </c>
      <c r="AT112" s="36">
        <v>121415</v>
      </c>
      <c r="AU112" s="36">
        <v>188898.25</v>
      </c>
      <c r="AV112" s="36">
        <v>7600</v>
      </c>
      <c r="AW112" s="36">
        <v>44776</v>
      </c>
      <c r="AX112" s="36">
        <v>1864421.5</v>
      </c>
      <c r="AY112" s="36">
        <v>53780</v>
      </c>
      <c r="AZ112" s="36">
        <v>141914.5</v>
      </c>
      <c r="BA112" s="36">
        <v>221006.5</v>
      </c>
      <c r="BB112" s="36">
        <v>433896</v>
      </c>
      <c r="BC112" s="36">
        <v>0</v>
      </c>
      <c r="BD112" s="36">
        <v>309430</v>
      </c>
      <c r="BE112" s="36">
        <v>0</v>
      </c>
      <c r="BF112" s="36">
        <v>207340</v>
      </c>
      <c r="BG112" s="36">
        <v>72528</v>
      </c>
      <c r="BH112" s="36">
        <v>38330</v>
      </c>
      <c r="BI112" s="36">
        <v>1447010</v>
      </c>
      <c r="BJ112" s="36">
        <v>559020</v>
      </c>
      <c r="BK112" s="36">
        <v>205268</v>
      </c>
      <c r="BL112" s="36">
        <v>143897.5</v>
      </c>
      <c r="BM112" s="36">
        <v>0</v>
      </c>
      <c r="BN112" s="36">
        <v>325440</v>
      </c>
      <c r="BO112" s="36">
        <v>252455</v>
      </c>
      <c r="BP112" s="36">
        <v>909426.5</v>
      </c>
      <c r="BQ112" s="36">
        <v>109260</v>
      </c>
      <c r="BR112" s="36">
        <v>122414</v>
      </c>
      <c r="BS112" s="36">
        <v>267880</v>
      </c>
      <c r="BT112" s="36">
        <v>132891</v>
      </c>
      <c r="BU112" s="36">
        <v>152770</v>
      </c>
      <c r="BV112" s="36">
        <v>115040</v>
      </c>
      <c r="BW112" s="36">
        <v>50680</v>
      </c>
      <c r="BX112" s="36">
        <v>0</v>
      </c>
      <c r="BY112" s="37">
        <v>13293470.92</v>
      </c>
    </row>
    <row r="113" spans="1:77" x14ac:dyDescent="0.2">
      <c r="A113" s="34" t="s">
        <v>245</v>
      </c>
      <c r="B113" s="35" t="s">
        <v>374</v>
      </c>
      <c r="C113" s="34" t="s">
        <v>375</v>
      </c>
      <c r="D113" s="36">
        <v>2039897.75</v>
      </c>
      <c r="E113" s="36">
        <v>375404</v>
      </c>
      <c r="F113" s="36">
        <v>107029</v>
      </c>
      <c r="G113" s="36">
        <v>164933</v>
      </c>
      <c r="H113" s="36">
        <v>154271</v>
      </c>
      <c r="I113" s="36">
        <v>0</v>
      </c>
      <c r="J113" s="36">
        <v>5228609.75</v>
      </c>
      <c r="K113" s="36">
        <v>360482</v>
      </c>
      <c r="L113" s="36">
        <v>170502</v>
      </c>
      <c r="M113" s="36">
        <v>405039</v>
      </c>
      <c r="N113" s="36">
        <v>80143</v>
      </c>
      <c r="O113" s="36">
        <v>305064</v>
      </c>
      <c r="P113" s="36">
        <v>451710</v>
      </c>
      <c r="Q113" s="36">
        <v>349578.75</v>
      </c>
      <c r="R113" s="36">
        <v>16901</v>
      </c>
      <c r="S113" s="36">
        <v>112331</v>
      </c>
      <c r="T113" s="36">
        <v>142455</v>
      </c>
      <c r="U113" s="36">
        <v>47567</v>
      </c>
      <c r="V113" s="36">
        <v>633280</v>
      </c>
      <c r="W113" s="36">
        <v>302316</v>
      </c>
      <c r="X113" s="36">
        <v>179283.5</v>
      </c>
      <c r="Y113" s="36">
        <v>201428.46</v>
      </c>
      <c r="Z113" s="36">
        <v>24050</v>
      </c>
      <c r="AA113" s="36">
        <v>0</v>
      </c>
      <c r="AB113" s="36">
        <v>119697.5</v>
      </c>
      <c r="AC113" s="36">
        <v>16835</v>
      </c>
      <c r="AD113" s="36">
        <v>1750</v>
      </c>
      <c r="AE113" s="36">
        <v>1161765.5</v>
      </c>
      <c r="AF113" s="36">
        <v>17330</v>
      </c>
      <c r="AG113" s="36">
        <v>33262</v>
      </c>
      <c r="AH113" s="36">
        <v>0</v>
      </c>
      <c r="AI113" s="36">
        <v>59042</v>
      </c>
      <c r="AJ113" s="36">
        <v>112994</v>
      </c>
      <c r="AK113" s="36">
        <v>0</v>
      </c>
      <c r="AL113" s="36">
        <v>44861.25</v>
      </c>
      <c r="AM113" s="36">
        <v>68983</v>
      </c>
      <c r="AN113" s="36">
        <v>48032</v>
      </c>
      <c r="AO113" s="36">
        <v>47388</v>
      </c>
      <c r="AP113" s="36">
        <v>36133.75</v>
      </c>
      <c r="AQ113" s="36">
        <v>242601.5</v>
      </c>
      <c r="AR113" s="36">
        <v>136180</v>
      </c>
      <c r="AS113" s="36">
        <v>27529</v>
      </c>
      <c r="AT113" s="36">
        <v>61349</v>
      </c>
      <c r="AU113" s="36">
        <v>63911.75</v>
      </c>
      <c r="AV113" s="36">
        <v>17639</v>
      </c>
      <c r="AW113" s="36">
        <v>87240</v>
      </c>
      <c r="AX113" s="36">
        <v>1061452.3999999999</v>
      </c>
      <c r="AY113" s="36">
        <v>21628</v>
      </c>
      <c r="AZ113" s="36">
        <v>53268</v>
      </c>
      <c r="BA113" s="36">
        <v>67072</v>
      </c>
      <c r="BB113" s="36">
        <v>118244</v>
      </c>
      <c r="BC113" s="36">
        <v>24360</v>
      </c>
      <c r="BD113" s="36">
        <v>182734.5</v>
      </c>
      <c r="BE113" s="36">
        <v>107695</v>
      </c>
      <c r="BF113" s="36">
        <v>120563</v>
      </c>
      <c r="BG113" s="36">
        <v>73126</v>
      </c>
      <c r="BH113" s="36">
        <v>30614</v>
      </c>
      <c r="BI113" s="36">
        <v>859530</v>
      </c>
      <c r="BJ113" s="36">
        <v>424980.25</v>
      </c>
      <c r="BK113" s="36">
        <v>23429</v>
      </c>
      <c r="BL113" s="36">
        <v>79186</v>
      </c>
      <c r="BM113" s="36">
        <v>35627</v>
      </c>
      <c r="BN113" s="36">
        <v>150268</v>
      </c>
      <c r="BO113" s="36">
        <v>56224</v>
      </c>
      <c r="BP113" s="36">
        <v>601521</v>
      </c>
      <c r="BQ113" s="36">
        <v>115223.5</v>
      </c>
      <c r="BR113" s="36">
        <v>21553</v>
      </c>
      <c r="BS113" s="36">
        <v>37824.129999999997</v>
      </c>
      <c r="BT113" s="36">
        <v>48298</v>
      </c>
      <c r="BU113" s="36">
        <v>58165.16</v>
      </c>
      <c r="BV113" s="36">
        <v>13395</v>
      </c>
      <c r="BW113" s="36">
        <v>49039</v>
      </c>
      <c r="BX113" s="36">
        <v>11750</v>
      </c>
      <c r="BY113" s="37">
        <v>3070957.81</v>
      </c>
    </row>
    <row r="114" spans="1:77" x14ac:dyDescent="0.2">
      <c r="A114" s="34" t="s">
        <v>245</v>
      </c>
      <c r="B114" s="35" t="s">
        <v>376</v>
      </c>
      <c r="C114" s="34" t="s">
        <v>377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4872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9220</v>
      </c>
      <c r="X114" s="36">
        <v>0</v>
      </c>
      <c r="Y114" s="36">
        <v>10648</v>
      </c>
      <c r="Z114" s="36">
        <v>0</v>
      </c>
      <c r="AA114" s="36">
        <v>0</v>
      </c>
      <c r="AB114" s="36">
        <v>21000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10000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10439.69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7">
        <v>2793250</v>
      </c>
    </row>
    <row r="115" spans="1:77" x14ac:dyDescent="0.2">
      <c r="A115" s="34" t="s">
        <v>245</v>
      </c>
      <c r="B115" s="35" t="s">
        <v>378</v>
      </c>
      <c r="C115" s="34" t="s">
        <v>379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2900</v>
      </c>
      <c r="T115" s="36">
        <v>0</v>
      </c>
      <c r="U115" s="36">
        <v>0</v>
      </c>
      <c r="V115" s="36">
        <v>153983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5170.5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7">
        <v>41256500</v>
      </c>
    </row>
    <row r="116" spans="1:77" x14ac:dyDescent="0.2">
      <c r="A116" s="34" t="s">
        <v>245</v>
      </c>
      <c r="B116" s="35" t="s">
        <v>380</v>
      </c>
      <c r="C116" s="34" t="s">
        <v>381</v>
      </c>
      <c r="D116" s="36">
        <v>31455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88464.89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20000</v>
      </c>
      <c r="Q116" s="36">
        <v>29000</v>
      </c>
      <c r="R116" s="36">
        <v>0</v>
      </c>
      <c r="S116" s="36">
        <v>0</v>
      </c>
      <c r="T116" s="36">
        <v>0</v>
      </c>
      <c r="U116" s="36">
        <v>0</v>
      </c>
      <c r="V116" s="36">
        <v>60161.4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12785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24000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119850.7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7">
        <v>5099333.33</v>
      </c>
    </row>
    <row r="117" spans="1:77" x14ac:dyDescent="0.2">
      <c r="A117" s="34" t="s">
        <v>245</v>
      </c>
      <c r="B117" s="35" t="s">
        <v>382</v>
      </c>
      <c r="C117" s="34" t="s">
        <v>383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7">
        <v>10786370</v>
      </c>
    </row>
    <row r="118" spans="1:77" x14ac:dyDescent="0.2">
      <c r="A118" s="34" t="s">
        <v>245</v>
      </c>
      <c r="B118" s="35" t="s">
        <v>384</v>
      </c>
      <c r="C118" s="34" t="s">
        <v>385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155000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180000</v>
      </c>
      <c r="U118" s="36">
        <v>0</v>
      </c>
      <c r="V118" s="36">
        <v>510000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4170000</v>
      </c>
      <c r="AF118" s="36">
        <v>60000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270000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25522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7">
        <v>1726568.52</v>
      </c>
    </row>
    <row r="119" spans="1:77" x14ac:dyDescent="0.2">
      <c r="A119" s="34" t="s">
        <v>245</v>
      </c>
      <c r="B119" s="35" t="s">
        <v>386</v>
      </c>
      <c r="C119" s="34" t="s">
        <v>387</v>
      </c>
      <c r="D119" s="36">
        <v>52776</v>
      </c>
      <c r="E119" s="36">
        <v>0</v>
      </c>
      <c r="F119" s="36">
        <v>0</v>
      </c>
      <c r="G119" s="36">
        <v>0</v>
      </c>
      <c r="H119" s="36">
        <v>0</v>
      </c>
      <c r="I119" s="36">
        <v>204683</v>
      </c>
      <c r="J119" s="36">
        <v>7908</v>
      </c>
      <c r="K119" s="36">
        <v>2792</v>
      </c>
      <c r="L119" s="36">
        <v>7746.92</v>
      </c>
      <c r="M119" s="36">
        <v>9100</v>
      </c>
      <c r="N119" s="36">
        <v>0</v>
      </c>
      <c r="O119" s="36">
        <v>35689.599999999999</v>
      </c>
      <c r="P119" s="36">
        <v>0</v>
      </c>
      <c r="Q119" s="36">
        <v>58123</v>
      </c>
      <c r="R119" s="36">
        <v>0</v>
      </c>
      <c r="S119" s="36">
        <v>453452.65</v>
      </c>
      <c r="T119" s="36">
        <v>0</v>
      </c>
      <c r="U119" s="36">
        <v>15600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49950</v>
      </c>
      <c r="AF119" s="36">
        <v>80670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69940</v>
      </c>
      <c r="AR119" s="36">
        <v>1920</v>
      </c>
      <c r="AS119" s="36">
        <v>0</v>
      </c>
      <c r="AT119" s="36">
        <v>1720</v>
      </c>
      <c r="AU119" s="36">
        <v>11520</v>
      </c>
      <c r="AV119" s="36">
        <v>0</v>
      </c>
      <c r="AW119" s="36">
        <v>0</v>
      </c>
      <c r="AX119" s="36">
        <v>18500</v>
      </c>
      <c r="AY119" s="36">
        <v>73917</v>
      </c>
      <c r="AZ119" s="36">
        <v>0</v>
      </c>
      <c r="BA119" s="36">
        <v>0</v>
      </c>
      <c r="BB119" s="36">
        <v>87060</v>
      </c>
      <c r="BC119" s="36">
        <v>3500</v>
      </c>
      <c r="BD119" s="36">
        <v>0</v>
      </c>
      <c r="BE119" s="36">
        <v>95000</v>
      </c>
      <c r="BF119" s="36">
        <v>0</v>
      </c>
      <c r="BG119" s="36">
        <v>0</v>
      </c>
      <c r="BH119" s="36">
        <v>0</v>
      </c>
      <c r="BI119" s="36">
        <v>102440</v>
      </c>
      <c r="BJ119" s="36">
        <v>0</v>
      </c>
      <c r="BK119" s="36">
        <v>45740</v>
      </c>
      <c r="BL119" s="36">
        <v>0</v>
      </c>
      <c r="BM119" s="36">
        <v>3045</v>
      </c>
      <c r="BN119" s="36">
        <v>15654</v>
      </c>
      <c r="BO119" s="36">
        <v>0</v>
      </c>
      <c r="BP119" s="36">
        <v>3200</v>
      </c>
      <c r="BQ119" s="36">
        <v>0</v>
      </c>
      <c r="BR119" s="36">
        <v>0</v>
      </c>
      <c r="BS119" s="36">
        <v>3410</v>
      </c>
      <c r="BT119" s="36">
        <v>17248</v>
      </c>
      <c r="BU119" s="36">
        <v>0</v>
      </c>
      <c r="BV119" s="36">
        <v>3960</v>
      </c>
      <c r="BW119" s="36">
        <v>4750</v>
      </c>
      <c r="BX119" s="36">
        <v>0</v>
      </c>
      <c r="BY119" s="37">
        <v>9825147.5299999993</v>
      </c>
    </row>
    <row r="120" spans="1:77" x14ac:dyDescent="0.2">
      <c r="A120" s="34" t="s">
        <v>245</v>
      </c>
      <c r="B120" s="35" t="s">
        <v>388</v>
      </c>
      <c r="C120" s="34" t="s">
        <v>389</v>
      </c>
      <c r="D120" s="36">
        <v>3481368.39</v>
      </c>
      <c r="E120" s="36">
        <v>871989.23</v>
      </c>
      <c r="F120" s="36">
        <v>1251313.1399999999</v>
      </c>
      <c r="G120" s="36">
        <v>219980</v>
      </c>
      <c r="H120" s="36">
        <v>663024.9</v>
      </c>
      <c r="I120" s="36">
        <v>221564</v>
      </c>
      <c r="J120" s="36">
        <v>4346930</v>
      </c>
      <c r="K120" s="36">
        <v>1376001.83</v>
      </c>
      <c r="L120" s="36">
        <v>369945.52</v>
      </c>
      <c r="M120" s="36">
        <v>2676065.4900000002</v>
      </c>
      <c r="N120" s="36">
        <v>224013</v>
      </c>
      <c r="O120" s="36">
        <v>431173.86</v>
      </c>
      <c r="P120" s="36">
        <v>479368</v>
      </c>
      <c r="Q120" s="36">
        <v>789330.22</v>
      </c>
      <c r="R120" s="36">
        <v>0</v>
      </c>
      <c r="S120" s="36">
        <v>0</v>
      </c>
      <c r="T120" s="36">
        <v>0</v>
      </c>
      <c r="U120" s="36">
        <v>154251.79999999999</v>
      </c>
      <c r="V120" s="36">
        <v>4591469</v>
      </c>
      <c r="W120" s="36">
        <v>365950</v>
      </c>
      <c r="X120" s="36">
        <v>167550</v>
      </c>
      <c r="Y120" s="36">
        <v>534104</v>
      </c>
      <c r="Z120" s="36">
        <v>148624.51999999999</v>
      </c>
      <c r="AA120" s="36">
        <v>249830</v>
      </c>
      <c r="AB120" s="36">
        <v>0</v>
      </c>
      <c r="AC120" s="36">
        <v>0</v>
      </c>
      <c r="AD120" s="36">
        <v>93440</v>
      </c>
      <c r="AE120" s="36">
        <v>10193499.300000001</v>
      </c>
      <c r="AF120" s="36">
        <v>440297.77</v>
      </c>
      <c r="AG120" s="36">
        <v>255712.26</v>
      </c>
      <c r="AH120" s="36">
        <v>191647.5</v>
      </c>
      <c r="AI120" s="36">
        <v>237308.2</v>
      </c>
      <c r="AJ120" s="36">
        <v>404865</v>
      </c>
      <c r="AK120" s="36">
        <v>0</v>
      </c>
      <c r="AL120" s="36">
        <v>175044</v>
      </c>
      <c r="AM120" s="36">
        <v>159353</v>
      </c>
      <c r="AN120" s="36">
        <v>230608</v>
      </c>
      <c r="AO120" s="36">
        <v>387654.07</v>
      </c>
      <c r="AP120" s="36">
        <v>15900</v>
      </c>
      <c r="AQ120" s="36">
        <v>2166707.4</v>
      </c>
      <c r="AR120" s="36">
        <v>539743</v>
      </c>
      <c r="AS120" s="36">
        <v>340786</v>
      </c>
      <c r="AT120" s="36">
        <v>259827</v>
      </c>
      <c r="AU120" s="36">
        <v>401257.39</v>
      </c>
      <c r="AV120" s="36">
        <v>249918</v>
      </c>
      <c r="AW120" s="36">
        <v>313941</v>
      </c>
      <c r="AX120" s="36">
        <v>5947874.04</v>
      </c>
      <c r="AY120" s="36">
        <v>287174</v>
      </c>
      <c r="AZ120" s="36">
        <v>275027</v>
      </c>
      <c r="BA120" s="36">
        <v>254057.89</v>
      </c>
      <c r="BB120" s="36">
        <v>456825.59999999998</v>
      </c>
      <c r="BC120" s="36">
        <v>286800</v>
      </c>
      <c r="BD120" s="36">
        <v>378400</v>
      </c>
      <c r="BE120" s="36">
        <v>151894</v>
      </c>
      <c r="BF120" s="36">
        <v>91817.88</v>
      </c>
      <c r="BG120" s="36">
        <v>0</v>
      </c>
      <c r="BH120" s="36">
        <v>27300</v>
      </c>
      <c r="BI120" s="36">
        <v>2446765.64</v>
      </c>
      <c r="BJ120" s="36">
        <v>540260</v>
      </c>
      <c r="BK120" s="36">
        <v>560732.86</v>
      </c>
      <c r="BL120" s="36">
        <v>234867</v>
      </c>
      <c r="BM120" s="36">
        <v>139062</v>
      </c>
      <c r="BN120" s="36">
        <v>324176</v>
      </c>
      <c r="BO120" s="36">
        <v>75255</v>
      </c>
      <c r="BP120" s="36">
        <v>4030450.26</v>
      </c>
      <c r="BQ120" s="36">
        <v>90714</v>
      </c>
      <c r="BR120" s="36">
        <v>184290</v>
      </c>
      <c r="BS120" s="36">
        <v>0</v>
      </c>
      <c r="BT120" s="36">
        <v>120220.83</v>
      </c>
      <c r="BU120" s="36">
        <v>1260481</v>
      </c>
      <c r="BV120" s="36">
        <v>522831</v>
      </c>
      <c r="BW120" s="36">
        <v>218336</v>
      </c>
      <c r="BX120" s="36">
        <v>223911</v>
      </c>
      <c r="BY120" s="37">
        <v>26475164.129999995</v>
      </c>
    </row>
    <row r="121" spans="1:77" x14ac:dyDescent="0.2">
      <c r="A121" s="34" t="s">
        <v>245</v>
      </c>
      <c r="B121" s="35" t="s">
        <v>390</v>
      </c>
      <c r="C121" s="34" t="s">
        <v>391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7">
        <v>6881874</v>
      </c>
    </row>
    <row r="122" spans="1:77" x14ac:dyDescent="0.2">
      <c r="A122" s="34" t="s">
        <v>245</v>
      </c>
      <c r="B122" s="35" t="s">
        <v>392</v>
      </c>
      <c r="C122" s="34" t="s">
        <v>393</v>
      </c>
      <c r="D122" s="36">
        <v>0</v>
      </c>
      <c r="E122" s="36">
        <v>25320</v>
      </c>
      <c r="F122" s="36">
        <v>0</v>
      </c>
      <c r="G122" s="36">
        <v>0</v>
      </c>
      <c r="H122" s="36">
        <v>0</v>
      </c>
      <c r="I122" s="36">
        <v>0</v>
      </c>
      <c r="J122" s="36">
        <v>3960000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40592.54</v>
      </c>
      <c r="V122" s="36">
        <v>112100</v>
      </c>
      <c r="W122" s="36">
        <v>30500</v>
      </c>
      <c r="X122" s="36">
        <v>31392</v>
      </c>
      <c r="Y122" s="36">
        <v>0</v>
      </c>
      <c r="Z122" s="36">
        <v>0</v>
      </c>
      <c r="AA122" s="36">
        <v>1350</v>
      </c>
      <c r="AB122" s="36">
        <v>0</v>
      </c>
      <c r="AC122" s="36">
        <v>0</v>
      </c>
      <c r="AD122" s="36">
        <v>3000</v>
      </c>
      <c r="AE122" s="36">
        <v>0</v>
      </c>
      <c r="AF122" s="36">
        <v>11000</v>
      </c>
      <c r="AG122" s="36">
        <v>0</v>
      </c>
      <c r="AH122" s="36">
        <v>13559.22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3650</v>
      </c>
      <c r="AQ122" s="36">
        <v>0</v>
      </c>
      <c r="AR122" s="36">
        <v>0</v>
      </c>
      <c r="AS122" s="36">
        <v>0</v>
      </c>
      <c r="AT122" s="36">
        <v>0</v>
      </c>
      <c r="AU122" s="36">
        <v>2400</v>
      </c>
      <c r="AV122" s="36">
        <v>9236</v>
      </c>
      <c r="AW122" s="36">
        <v>0</v>
      </c>
      <c r="AX122" s="36">
        <v>0</v>
      </c>
      <c r="AY122" s="36">
        <v>0</v>
      </c>
      <c r="AZ122" s="36">
        <v>3000</v>
      </c>
      <c r="BA122" s="36">
        <v>0</v>
      </c>
      <c r="BB122" s="36">
        <v>0</v>
      </c>
      <c r="BC122" s="36">
        <v>0</v>
      </c>
      <c r="BD122" s="36">
        <v>0</v>
      </c>
      <c r="BE122" s="36">
        <v>69600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7">
        <v>2091554.95</v>
      </c>
    </row>
    <row r="123" spans="1:77" x14ac:dyDescent="0.2">
      <c r="A123" s="34" t="s">
        <v>245</v>
      </c>
      <c r="B123" s="35" t="s">
        <v>394</v>
      </c>
      <c r="C123" s="34" t="s">
        <v>395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114400</v>
      </c>
      <c r="Q123" s="36">
        <v>0</v>
      </c>
      <c r="R123" s="36">
        <v>0</v>
      </c>
      <c r="S123" s="36">
        <v>0</v>
      </c>
      <c r="T123" s="36">
        <v>400</v>
      </c>
      <c r="U123" s="36">
        <v>0</v>
      </c>
      <c r="V123" s="36">
        <v>9600</v>
      </c>
      <c r="W123" s="36">
        <v>0</v>
      </c>
      <c r="X123" s="36">
        <v>0</v>
      </c>
      <c r="Y123" s="36">
        <v>980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3040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32720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320</v>
      </c>
      <c r="BQ123" s="36">
        <v>4000</v>
      </c>
      <c r="BR123" s="36">
        <v>0</v>
      </c>
      <c r="BS123" s="36">
        <v>8100</v>
      </c>
      <c r="BT123" s="36">
        <v>2080</v>
      </c>
      <c r="BU123" s="36">
        <v>0</v>
      </c>
      <c r="BV123" s="36">
        <v>0</v>
      </c>
      <c r="BW123" s="36">
        <v>0</v>
      </c>
      <c r="BX123" s="36">
        <v>0</v>
      </c>
      <c r="BY123" s="37">
        <v>3386225.1799999997</v>
      </c>
    </row>
    <row r="124" spans="1:77" x14ac:dyDescent="0.2">
      <c r="A124" s="34" t="s">
        <v>245</v>
      </c>
      <c r="B124" s="35" t="s">
        <v>396</v>
      </c>
      <c r="C124" s="34" t="s">
        <v>397</v>
      </c>
      <c r="D124" s="36">
        <v>147660</v>
      </c>
      <c r="E124" s="36">
        <v>0</v>
      </c>
      <c r="F124" s="36">
        <v>0</v>
      </c>
      <c r="G124" s="36">
        <v>0</v>
      </c>
      <c r="H124" s="36">
        <v>48778</v>
      </c>
      <c r="I124" s="36">
        <v>0</v>
      </c>
      <c r="J124" s="36">
        <v>750</v>
      </c>
      <c r="K124" s="36">
        <v>0</v>
      </c>
      <c r="L124" s="36">
        <v>1760</v>
      </c>
      <c r="M124" s="36">
        <v>0</v>
      </c>
      <c r="N124" s="36">
        <v>160</v>
      </c>
      <c r="O124" s="36">
        <v>0</v>
      </c>
      <c r="P124" s="36">
        <v>119700</v>
      </c>
      <c r="Q124" s="36">
        <v>0</v>
      </c>
      <c r="R124" s="36">
        <v>0</v>
      </c>
      <c r="S124" s="36">
        <v>0</v>
      </c>
      <c r="T124" s="36">
        <v>106970.78</v>
      </c>
      <c r="U124" s="36">
        <v>16470</v>
      </c>
      <c r="V124" s="36">
        <v>1150211</v>
      </c>
      <c r="W124" s="36">
        <v>14240</v>
      </c>
      <c r="X124" s="36">
        <v>64810</v>
      </c>
      <c r="Y124" s="36">
        <v>54330</v>
      </c>
      <c r="Z124" s="36">
        <v>320</v>
      </c>
      <c r="AA124" s="36">
        <v>0</v>
      </c>
      <c r="AB124" s="36">
        <v>35816</v>
      </c>
      <c r="AC124" s="36">
        <v>0</v>
      </c>
      <c r="AD124" s="36">
        <v>77760</v>
      </c>
      <c r="AE124" s="36">
        <v>209190</v>
      </c>
      <c r="AF124" s="36">
        <v>0</v>
      </c>
      <c r="AG124" s="36">
        <v>0</v>
      </c>
      <c r="AH124" s="36">
        <v>0</v>
      </c>
      <c r="AI124" s="36">
        <v>0</v>
      </c>
      <c r="AJ124" s="36">
        <v>16560</v>
      </c>
      <c r="AK124" s="36">
        <v>43280</v>
      </c>
      <c r="AL124" s="36">
        <v>0</v>
      </c>
      <c r="AM124" s="36">
        <v>800</v>
      </c>
      <c r="AN124" s="36">
        <v>0</v>
      </c>
      <c r="AO124" s="36">
        <v>1140</v>
      </c>
      <c r="AP124" s="36">
        <v>10080</v>
      </c>
      <c r="AQ124" s="36">
        <v>80960</v>
      </c>
      <c r="AR124" s="36">
        <v>32265</v>
      </c>
      <c r="AS124" s="36">
        <v>0</v>
      </c>
      <c r="AT124" s="36">
        <v>10960</v>
      </c>
      <c r="AU124" s="36">
        <v>1200</v>
      </c>
      <c r="AV124" s="36">
        <v>6400</v>
      </c>
      <c r="AW124" s="36">
        <v>2400</v>
      </c>
      <c r="AX124" s="36">
        <v>116660</v>
      </c>
      <c r="AY124" s="36">
        <v>54520</v>
      </c>
      <c r="AZ124" s="36">
        <v>112230</v>
      </c>
      <c r="BA124" s="36">
        <v>0</v>
      </c>
      <c r="BB124" s="36">
        <v>0</v>
      </c>
      <c r="BC124" s="36">
        <v>3136</v>
      </c>
      <c r="BD124" s="36">
        <v>117840</v>
      </c>
      <c r="BE124" s="36">
        <v>72520</v>
      </c>
      <c r="BF124" s="36">
        <v>1614</v>
      </c>
      <c r="BG124" s="36">
        <v>53770.080000000002</v>
      </c>
      <c r="BH124" s="36">
        <v>33680</v>
      </c>
      <c r="BI124" s="36">
        <v>86708</v>
      </c>
      <c r="BJ124" s="36">
        <v>164260</v>
      </c>
      <c r="BK124" s="36">
        <v>960</v>
      </c>
      <c r="BL124" s="36">
        <v>0</v>
      </c>
      <c r="BM124" s="36">
        <v>38700</v>
      </c>
      <c r="BN124" s="36">
        <v>0</v>
      </c>
      <c r="BO124" s="36">
        <v>30740</v>
      </c>
      <c r="BP124" s="36">
        <v>48610</v>
      </c>
      <c r="BQ124" s="36">
        <v>14960</v>
      </c>
      <c r="BR124" s="36">
        <v>320</v>
      </c>
      <c r="BS124" s="36">
        <v>15320</v>
      </c>
      <c r="BT124" s="36">
        <v>54720</v>
      </c>
      <c r="BU124" s="36">
        <v>57720</v>
      </c>
      <c r="BV124" s="36">
        <v>0</v>
      </c>
      <c r="BW124" s="36">
        <v>5040</v>
      </c>
      <c r="BX124" s="36">
        <v>11830</v>
      </c>
      <c r="BY124" s="37">
        <v>3733606.9899999998</v>
      </c>
    </row>
    <row r="125" spans="1:77" x14ac:dyDescent="0.2">
      <c r="A125" s="34" t="s">
        <v>245</v>
      </c>
      <c r="B125" s="35" t="s">
        <v>398</v>
      </c>
      <c r="C125" s="34" t="s">
        <v>399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4800</v>
      </c>
      <c r="V125" s="36">
        <v>2400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3120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85520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9600</v>
      </c>
      <c r="BU125" s="36">
        <v>0</v>
      </c>
      <c r="BV125" s="36">
        <v>0</v>
      </c>
      <c r="BW125" s="36">
        <v>0</v>
      </c>
      <c r="BX125" s="36">
        <v>0</v>
      </c>
      <c r="BY125" s="37">
        <v>751601115.55000007</v>
      </c>
    </row>
    <row r="126" spans="1:77" x14ac:dyDescent="0.2">
      <c r="A126" s="34" t="s">
        <v>245</v>
      </c>
      <c r="B126" s="35" t="s">
        <v>400</v>
      </c>
      <c r="C126" s="34" t="s">
        <v>401</v>
      </c>
      <c r="D126" s="36">
        <v>356567.88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3600</v>
      </c>
      <c r="K126" s="36">
        <v>0</v>
      </c>
      <c r="L126" s="36">
        <v>0</v>
      </c>
      <c r="M126" s="36">
        <v>0</v>
      </c>
      <c r="N126" s="36">
        <v>1400</v>
      </c>
      <c r="O126" s="36">
        <v>0</v>
      </c>
      <c r="P126" s="36">
        <v>190344.36</v>
      </c>
      <c r="Q126" s="36">
        <v>0</v>
      </c>
      <c r="R126" s="36">
        <v>1000</v>
      </c>
      <c r="S126" s="36">
        <v>0</v>
      </c>
      <c r="T126" s="36">
        <v>98968.81</v>
      </c>
      <c r="U126" s="36">
        <v>76278</v>
      </c>
      <c r="V126" s="36">
        <v>1177880</v>
      </c>
      <c r="W126" s="36">
        <v>292360.75</v>
      </c>
      <c r="X126" s="36">
        <v>142881.75</v>
      </c>
      <c r="Y126" s="36">
        <v>155946</v>
      </c>
      <c r="Z126" s="36">
        <v>6100</v>
      </c>
      <c r="AA126" s="36">
        <v>0</v>
      </c>
      <c r="AB126" s="36">
        <v>97330.8</v>
      </c>
      <c r="AC126" s="36">
        <v>0</v>
      </c>
      <c r="AD126" s="36">
        <v>66915</v>
      </c>
      <c r="AE126" s="36">
        <v>85312</v>
      </c>
      <c r="AF126" s="36">
        <v>0</v>
      </c>
      <c r="AG126" s="36">
        <v>0</v>
      </c>
      <c r="AH126" s="36">
        <v>0</v>
      </c>
      <c r="AI126" s="36">
        <v>0</v>
      </c>
      <c r="AJ126" s="36">
        <v>58535</v>
      </c>
      <c r="AK126" s="36">
        <v>157020</v>
      </c>
      <c r="AL126" s="36">
        <v>0</v>
      </c>
      <c r="AM126" s="36">
        <v>0</v>
      </c>
      <c r="AN126" s="36">
        <v>0</v>
      </c>
      <c r="AO126" s="36">
        <v>0</v>
      </c>
      <c r="AP126" s="36">
        <v>27178</v>
      </c>
      <c r="AQ126" s="36">
        <v>66660.5</v>
      </c>
      <c r="AR126" s="36">
        <v>800</v>
      </c>
      <c r="AS126" s="36">
        <v>0</v>
      </c>
      <c r="AT126" s="36">
        <v>12450</v>
      </c>
      <c r="AU126" s="36">
        <v>0</v>
      </c>
      <c r="AV126" s="36">
        <v>38708</v>
      </c>
      <c r="AW126" s="36">
        <v>0</v>
      </c>
      <c r="AX126" s="36">
        <v>0</v>
      </c>
      <c r="AY126" s="36">
        <v>311592</v>
      </c>
      <c r="AZ126" s="36">
        <v>196283.76</v>
      </c>
      <c r="BA126" s="36">
        <v>0</v>
      </c>
      <c r="BB126" s="36">
        <v>0</v>
      </c>
      <c r="BC126" s="36">
        <v>0</v>
      </c>
      <c r="BD126" s="36">
        <v>124154.2</v>
      </c>
      <c r="BE126" s="36">
        <v>205953</v>
      </c>
      <c r="BF126" s="36">
        <v>294</v>
      </c>
      <c r="BG126" s="36">
        <v>75650</v>
      </c>
      <c r="BH126" s="36">
        <v>45527</v>
      </c>
      <c r="BI126" s="36">
        <v>27497.5</v>
      </c>
      <c r="BJ126" s="36">
        <v>451683.8</v>
      </c>
      <c r="BK126" s="36">
        <v>0</v>
      </c>
      <c r="BL126" s="36">
        <v>0</v>
      </c>
      <c r="BM126" s="36">
        <v>79970</v>
      </c>
      <c r="BN126" s="36">
        <v>0</v>
      </c>
      <c r="BO126" s="36">
        <v>40264</v>
      </c>
      <c r="BP126" s="36">
        <v>39240.57</v>
      </c>
      <c r="BQ126" s="36">
        <v>37900</v>
      </c>
      <c r="BR126" s="36">
        <v>0</v>
      </c>
      <c r="BS126" s="36">
        <v>52450</v>
      </c>
      <c r="BT126" s="36">
        <v>28178</v>
      </c>
      <c r="BU126" s="36">
        <v>82420</v>
      </c>
      <c r="BV126" s="36">
        <v>0</v>
      </c>
      <c r="BW126" s="36">
        <v>10170</v>
      </c>
      <c r="BX126" s="36">
        <v>37383</v>
      </c>
      <c r="BY126" s="37">
        <v>71345524.960000008</v>
      </c>
    </row>
    <row r="127" spans="1:77" x14ac:dyDescent="0.2">
      <c r="A127" s="34" t="s">
        <v>245</v>
      </c>
      <c r="B127" s="35" t="s">
        <v>402</v>
      </c>
      <c r="C127" s="34" t="s">
        <v>403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237744</v>
      </c>
      <c r="W127" s="36">
        <v>0</v>
      </c>
      <c r="X127" s="36">
        <v>0</v>
      </c>
      <c r="Y127" s="36">
        <v>0</v>
      </c>
      <c r="Z127" s="36">
        <v>648</v>
      </c>
      <c r="AA127" s="36">
        <v>0</v>
      </c>
      <c r="AB127" s="36">
        <v>0</v>
      </c>
      <c r="AC127" s="36">
        <v>404955.4</v>
      </c>
      <c r="AD127" s="36">
        <v>3254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76500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1190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1200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1980</v>
      </c>
      <c r="BT127" s="36">
        <v>6720</v>
      </c>
      <c r="BU127" s="36">
        <v>0</v>
      </c>
      <c r="BV127" s="36">
        <v>0</v>
      </c>
      <c r="BW127" s="36">
        <v>0</v>
      </c>
      <c r="BX127" s="36">
        <v>0</v>
      </c>
      <c r="BY127" s="37">
        <v>13293470.92</v>
      </c>
    </row>
    <row r="128" spans="1:77" x14ac:dyDescent="0.2">
      <c r="A128" s="34" t="s">
        <v>245</v>
      </c>
      <c r="B128" s="35" t="s">
        <v>404</v>
      </c>
      <c r="C128" s="34" t="s">
        <v>405</v>
      </c>
      <c r="D128" s="36">
        <v>349116.92</v>
      </c>
      <c r="E128" s="36">
        <v>39504.5</v>
      </c>
      <c r="F128" s="36">
        <v>4347</v>
      </c>
      <c r="G128" s="36">
        <v>29366</v>
      </c>
      <c r="H128" s="36">
        <v>94028</v>
      </c>
      <c r="I128" s="36">
        <v>0</v>
      </c>
      <c r="J128" s="36">
        <v>126055</v>
      </c>
      <c r="K128" s="36">
        <v>5880</v>
      </c>
      <c r="L128" s="36">
        <v>37907.72</v>
      </c>
      <c r="M128" s="36">
        <v>33120</v>
      </c>
      <c r="N128" s="36">
        <v>16818</v>
      </c>
      <c r="O128" s="36">
        <v>0</v>
      </c>
      <c r="P128" s="36">
        <v>560282.12</v>
      </c>
      <c r="Q128" s="36">
        <v>0</v>
      </c>
      <c r="R128" s="36">
        <v>284949.8</v>
      </c>
      <c r="S128" s="36">
        <v>0</v>
      </c>
      <c r="T128" s="36">
        <v>189950</v>
      </c>
      <c r="U128" s="36">
        <v>60847.05</v>
      </c>
      <c r="V128" s="36">
        <v>967721</v>
      </c>
      <c r="W128" s="36">
        <v>103213.82</v>
      </c>
      <c r="X128" s="36">
        <v>56997</v>
      </c>
      <c r="Y128" s="36">
        <v>78673</v>
      </c>
      <c r="Z128" s="36">
        <v>4196</v>
      </c>
      <c r="AA128" s="36">
        <v>4130</v>
      </c>
      <c r="AB128" s="36">
        <v>290283.59999999998</v>
      </c>
      <c r="AC128" s="36">
        <v>0</v>
      </c>
      <c r="AD128" s="36">
        <v>18277.599999999999</v>
      </c>
      <c r="AE128" s="36">
        <v>224544</v>
      </c>
      <c r="AF128" s="36">
        <v>1840</v>
      </c>
      <c r="AG128" s="36">
        <v>0</v>
      </c>
      <c r="AH128" s="36">
        <v>550</v>
      </c>
      <c r="AI128" s="36">
        <v>3024</v>
      </c>
      <c r="AJ128" s="36">
        <v>14241</v>
      </c>
      <c r="AK128" s="36">
        <v>304108.90000000002</v>
      </c>
      <c r="AL128" s="36">
        <v>0</v>
      </c>
      <c r="AM128" s="36">
        <v>17960</v>
      </c>
      <c r="AN128" s="36">
        <v>0</v>
      </c>
      <c r="AO128" s="36">
        <v>0</v>
      </c>
      <c r="AP128" s="36">
        <v>20709</v>
      </c>
      <c r="AQ128" s="36">
        <v>139013</v>
      </c>
      <c r="AR128" s="36">
        <v>3419</v>
      </c>
      <c r="AS128" s="36">
        <v>0</v>
      </c>
      <c r="AT128" s="36">
        <v>12831</v>
      </c>
      <c r="AU128" s="36">
        <v>12550</v>
      </c>
      <c r="AV128" s="36">
        <v>135573</v>
      </c>
      <c r="AW128" s="36">
        <v>91729.600000000006</v>
      </c>
      <c r="AX128" s="36">
        <v>67435</v>
      </c>
      <c r="AY128" s="36">
        <v>177288</v>
      </c>
      <c r="AZ128" s="36">
        <v>78609.8</v>
      </c>
      <c r="BA128" s="36">
        <v>0</v>
      </c>
      <c r="BB128" s="36">
        <v>0</v>
      </c>
      <c r="BC128" s="36">
        <v>54556.22</v>
      </c>
      <c r="BD128" s="36">
        <v>125549.1</v>
      </c>
      <c r="BE128" s="36">
        <v>50712</v>
      </c>
      <c r="BF128" s="36">
        <v>2646</v>
      </c>
      <c r="BG128" s="36">
        <v>207671.2</v>
      </c>
      <c r="BH128" s="36">
        <v>94392</v>
      </c>
      <c r="BI128" s="36">
        <v>15665</v>
      </c>
      <c r="BJ128" s="36">
        <v>160768</v>
      </c>
      <c r="BK128" s="36">
        <v>0</v>
      </c>
      <c r="BL128" s="36">
        <v>0</v>
      </c>
      <c r="BM128" s="36">
        <v>33140</v>
      </c>
      <c r="BN128" s="36">
        <v>0</v>
      </c>
      <c r="BO128" s="36">
        <v>52534</v>
      </c>
      <c r="BP128" s="36">
        <v>52351.040000000001</v>
      </c>
      <c r="BQ128" s="36">
        <v>28864</v>
      </c>
      <c r="BR128" s="36">
        <v>64345</v>
      </c>
      <c r="BS128" s="36">
        <v>144824</v>
      </c>
      <c r="BT128" s="36">
        <v>16260</v>
      </c>
      <c r="BU128" s="36">
        <v>91908</v>
      </c>
      <c r="BV128" s="36">
        <v>0</v>
      </c>
      <c r="BW128" s="36">
        <v>13988</v>
      </c>
      <c r="BX128" s="36">
        <v>17627</v>
      </c>
      <c r="BY128" s="37">
        <v>3070957.81</v>
      </c>
    </row>
    <row r="129" spans="1:77" x14ac:dyDescent="0.2">
      <c r="A129" s="42" t="s">
        <v>406</v>
      </c>
      <c r="B129" s="43"/>
      <c r="C129" s="44"/>
      <c r="D129" s="40">
        <f>SUM(D48:D128)</f>
        <v>573675056.49000001</v>
      </c>
      <c r="E129" s="40">
        <f t="shared" ref="E129:BP129" si="4">SUM(E48:E128)</f>
        <v>162767798.41</v>
      </c>
      <c r="F129" s="40">
        <f t="shared" si="4"/>
        <v>190482920.71999997</v>
      </c>
      <c r="G129" s="40">
        <f t="shared" si="4"/>
        <v>95109951.039999992</v>
      </c>
      <c r="H129" s="40">
        <f t="shared" si="4"/>
        <v>74288075.770000011</v>
      </c>
      <c r="I129" s="40">
        <f t="shared" si="4"/>
        <v>28558496.339999996</v>
      </c>
      <c r="J129" s="40">
        <f t="shared" si="4"/>
        <v>1022833084.13</v>
      </c>
      <c r="K129" s="40">
        <f t="shared" si="4"/>
        <v>140515232.79999998</v>
      </c>
      <c r="L129" s="40">
        <f t="shared" si="4"/>
        <v>47551498.600000001</v>
      </c>
      <c r="M129" s="40">
        <f t="shared" si="4"/>
        <v>331611209.79999995</v>
      </c>
      <c r="N129" s="40">
        <f t="shared" si="4"/>
        <v>44380089.830000006</v>
      </c>
      <c r="O129" s="40">
        <f t="shared" si="4"/>
        <v>111261868.24000001</v>
      </c>
      <c r="P129" s="40">
        <f t="shared" si="4"/>
        <v>211404470.03000003</v>
      </c>
      <c r="Q129" s="40">
        <f t="shared" si="4"/>
        <v>175729571.34999996</v>
      </c>
      <c r="R129" s="40">
        <f t="shared" si="4"/>
        <v>24660777.750000004</v>
      </c>
      <c r="S129" s="40">
        <f t="shared" si="4"/>
        <v>78496882.280000016</v>
      </c>
      <c r="T129" s="40">
        <f t="shared" si="4"/>
        <v>63052714.180000007</v>
      </c>
      <c r="U129" s="40">
        <f t="shared" si="4"/>
        <v>32385931.48</v>
      </c>
      <c r="V129" s="40">
        <f t="shared" si="4"/>
        <v>619217581.30000019</v>
      </c>
      <c r="W129" s="40">
        <f t="shared" si="4"/>
        <v>174309309.13999999</v>
      </c>
      <c r="X129" s="40">
        <f t="shared" si="4"/>
        <v>77890932.23999998</v>
      </c>
      <c r="Y129" s="40">
        <f t="shared" si="4"/>
        <v>182351559.87999997</v>
      </c>
      <c r="Z129" s="40">
        <f t="shared" si="4"/>
        <v>47655333.879999995</v>
      </c>
      <c r="AA129" s="40">
        <f t="shared" si="4"/>
        <v>73188416.530000001</v>
      </c>
      <c r="AB129" s="40">
        <f t="shared" si="4"/>
        <v>65953332.090000004</v>
      </c>
      <c r="AC129" s="40">
        <f t="shared" si="4"/>
        <v>35265364.800000004</v>
      </c>
      <c r="AD129" s="40">
        <f t="shared" si="4"/>
        <v>27595062.350000001</v>
      </c>
      <c r="AE129" s="40">
        <f t="shared" si="4"/>
        <v>823877160.92999995</v>
      </c>
      <c r="AF129" s="40">
        <f t="shared" si="4"/>
        <v>56767038.81000001</v>
      </c>
      <c r="AG129" s="40">
        <f t="shared" si="4"/>
        <v>37630651.430000007</v>
      </c>
      <c r="AH129" s="40">
        <f t="shared" si="4"/>
        <v>37405559.839999996</v>
      </c>
      <c r="AI129" s="40">
        <f t="shared" si="4"/>
        <v>34266786.510000005</v>
      </c>
      <c r="AJ129" s="40">
        <f t="shared" si="4"/>
        <v>61711745.56000001</v>
      </c>
      <c r="AK129" s="40">
        <f t="shared" si="4"/>
        <v>46888358.769999988</v>
      </c>
      <c r="AL129" s="40">
        <f t="shared" si="4"/>
        <v>48235466.509999998</v>
      </c>
      <c r="AM129" s="40">
        <f t="shared" si="4"/>
        <v>70294839.299999997</v>
      </c>
      <c r="AN129" s="40">
        <f t="shared" si="4"/>
        <v>39095456.530000001</v>
      </c>
      <c r="AO129" s="40">
        <f t="shared" si="4"/>
        <v>45945682.620000005</v>
      </c>
      <c r="AP129" s="40">
        <f t="shared" si="4"/>
        <v>40836696.860000007</v>
      </c>
      <c r="AQ129" s="40">
        <f t="shared" si="4"/>
        <v>323612511.94999999</v>
      </c>
      <c r="AR129" s="40">
        <f t="shared" si="4"/>
        <v>54049818.339999996</v>
      </c>
      <c r="AS129" s="40">
        <f t="shared" si="4"/>
        <v>48476245.319999993</v>
      </c>
      <c r="AT129" s="40">
        <f t="shared" si="4"/>
        <v>46279181.950000003</v>
      </c>
      <c r="AU129" s="40">
        <f t="shared" si="4"/>
        <v>46025827.49000001</v>
      </c>
      <c r="AV129" s="40">
        <f t="shared" si="4"/>
        <v>20851279.899999999</v>
      </c>
      <c r="AW129" s="40">
        <f t="shared" si="4"/>
        <v>30568887.430000003</v>
      </c>
      <c r="AX129" s="40">
        <f t="shared" si="4"/>
        <v>584251927.45000005</v>
      </c>
      <c r="AY129" s="40">
        <f t="shared" si="4"/>
        <v>53147725.310000002</v>
      </c>
      <c r="AZ129" s="40">
        <f t="shared" si="4"/>
        <v>62003518.399999999</v>
      </c>
      <c r="BA129" s="40">
        <f t="shared" si="4"/>
        <v>96850181.589999989</v>
      </c>
      <c r="BB129" s="40">
        <f t="shared" si="4"/>
        <v>84480749.280000016</v>
      </c>
      <c r="BC129" s="40">
        <f t="shared" si="4"/>
        <v>63004585.130000003</v>
      </c>
      <c r="BD129" s="40">
        <f t="shared" si="4"/>
        <v>124198310.2299</v>
      </c>
      <c r="BE129" s="40">
        <f t="shared" si="4"/>
        <v>97564882.260000005</v>
      </c>
      <c r="BF129" s="40">
        <f t="shared" si="4"/>
        <v>54645709.980000004</v>
      </c>
      <c r="BG129" s="40">
        <f t="shared" si="4"/>
        <v>29751025.75</v>
      </c>
      <c r="BH129" s="40">
        <f t="shared" si="4"/>
        <v>15355514.870000001</v>
      </c>
      <c r="BI129" s="40">
        <f t="shared" si="4"/>
        <v>510613596.97000003</v>
      </c>
      <c r="BJ129" s="40">
        <f t="shared" si="4"/>
        <v>215659954.45999998</v>
      </c>
      <c r="BK129" s="40">
        <f t="shared" si="4"/>
        <v>52232272.109999999</v>
      </c>
      <c r="BL129" s="40">
        <f t="shared" si="4"/>
        <v>37392784.36999999</v>
      </c>
      <c r="BM129" s="40">
        <f t="shared" si="4"/>
        <v>52794615.239999995</v>
      </c>
      <c r="BN129" s="40">
        <f t="shared" si="4"/>
        <v>75101929.959999993</v>
      </c>
      <c r="BO129" s="40">
        <f t="shared" si="4"/>
        <v>38071862.400000006</v>
      </c>
      <c r="BP129" s="40">
        <f t="shared" si="4"/>
        <v>359127517.76000023</v>
      </c>
      <c r="BQ129" s="40">
        <f t="shared" ref="BQ129:BX129" si="5">SUM(BQ48:BQ128)</f>
        <v>45900403.390000001</v>
      </c>
      <c r="BR129" s="40">
        <f t="shared" si="5"/>
        <v>45853567.340000011</v>
      </c>
      <c r="BS129" s="40">
        <f t="shared" si="5"/>
        <v>70735574.550000012</v>
      </c>
      <c r="BT129" s="40">
        <f t="shared" si="5"/>
        <v>74680615.729999989</v>
      </c>
      <c r="BU129" s="40">
        <f t="shared" si="5"/>
        <v>132012254.85000001</v>
      </c>
      <c r="BV129" s="40">
        <f t="shared" si="5"/>
        <v>47544816.109999992</v>
      </c>
      <c r="BW129" s="40">
        <f t="shared" si="5"/>
        <v>24613820.989999998</v>
      </c>
      <c r="BX129" s="40">
        <f t="shared" si="5"/>
        <v>20725784.510000002</v>
      </c>
      <c r="BY129" s="41">
        <f>SUM(BY48:BY119)</f>
        <v>5401952933.6599989</v>
      </c>
    </row>
    <row r="130" spans="1:77" x14ac:dyDescent="0.2">
      <c r="A130" s="34" t="s">
        <v>407</v>
      </c>
      <c r="B130" s="35" t="s">
        <v>408</v>
      </c>
      <c r="C130" s="34" t="s">
        <v>409</v>
      </c>
      <c r="D130" s="36">
        <v>1659123.41</v>
      </c>
      <c r="E130" s="36">
        <v>780553.22</v>
      </c>
      <c r="F130" s="36">
        <v>276304.96000000002</v>
      </c>
      <c r="G130" s="36">
        <v>0</v>
      </c>
      <c r="H130" s="36">
        <v>127929.86</v>
      </c>
      <c r="I130" s="36">
        <v>217234.99</v>
      </c>
      <c r="J130" s="36">
        <v>0</v>
      </c>
      <c r="K130" s="36">
        <v>303000</v>
      </c>
      <c r="L130" s="36">
        <v>319603.3</v>
      </c>
      <c r="M130" s="36">
        <v>0</v>
      </c>
      <c r="N130" s="36">
        <v>238504</v>
      </c>
      <c r="O130" s="36">
        <v>0</v>
      </c>
      <c r="P130" s="36">
        <v>475555.6</v>
      </c>
      <c r="Q130" s="36">
        <v>465694.66</v>
      </c>
      <c r="R130" s="36">
        <v>265481.51</v>
      </c>
      <c r="S130" s="36">
        <v>412120.43</v>
      </c>
      <c r="T130" s="36">
        <v>1262045.6200000001</v>
      </c>
      <c r="U130" s="36">
        <v>572677.12</v>
      </c>
      <c r="V130" s="36">
        <v>1544801.14</v>
      </c>
      <c r="W130" s="36">
        <v>457160.68</v>
      </c>
      <c r="X130" s="36">
        <v>402009.83</v>
      </c>
      <c r="Y130" s="36">
        <v>279072</v>
      </c>
      <c r="Z130" s="36">
        <v>0</v>
      </c>
      <c r="AA130" s="36">
        <v>0</v>
      </c>
      <c r="AB130" s="36">
        <v>0</v>
      </c>
      <c r="AC130" s="36">
        <v>0</v>
      </c>
      <c r="AD130" s="36">
        <v>261516.1</v>
      </c>
      <c r="AE130" s="36">
        <v>5509100.0899999999</v>
      </c>
      <c r="AF130" s="36">
        <v>225264.16</v>
      </c>
      <c r="AG130" s="36">
        <v>0</v>
      </c>
      <c r="AH130" s="36">
        <v>273591.02</v>
      </c>
      <c r="AI130" s="36">
        <v>210542.84</v>
      </c>
      <c r="AJ130" s="36">
        <v>127604</v>
      </c>
      <c r="AK130" s="36">
        <v>125657.4</v>
      </c>
      <c r="AL130" s="36">
        <v>0</v>
      </c>
      <c r="AM130" s="36">
        <v>278412.65000000002</v>
      </c>
      <c r="AN130" s="36">
        <v>0</v>
      </c>
      <c r="AO130" s="36">
        <v>190428.96</v>
      </c>
      <c r="AP130" s="36">
        <v>0</v>
      </c>
      <c r="AQ130" s="36">
        <v>1827542.03</v>
      </c>
      <c r="AR130" s="36">
        <v>188272.04</v>
      </c>
      <c r="AS130" s="36">
        <v>185735</v>
      </c>
      <c r="AT130" s="36">
        <v>23753.58</v>
      </c>
      <c r="AU130" s="36">
        <v>54636.65</v>
      </c>
      <c r="AV130" s="36">
        <v>65780.479999999996</v>
      </c>
      <c r="AW130" s="36">
        <v>329261.25</v>
      </c>
      <c r="AX130" s="36">
        <v>3926912.29</v>
      </c>
      <c r="AY130" s="36">
        <v>509883.3</v>
      </c>
      <c r="AZ130" s="36">
        <v>57047.6</v>
      </c>
      <c r="BA130" s="36">
        <v>670160.37</v>
      </c>
      <c r="BB130" s="36">
        <v>0</v>
      </c>
      <c r="BC130" s="36">
        <v>0</v>
      </c>
      <c r="BD130" s="36">
        <v>252315.93909999999</v>
      </c>
      <c r="BE130" s="36">
        <v>517341.67</v>
      </c>
      <c r="BF130" s="36">
        <v>638168.43999999994</v>
      </c>
      <c r="BG130" s="36">
        <v>39435</v>
      </c>
      <c r="BH130" s="36">
        <v>134970</v>
      </c>
      <c r="BI130" s="36">
        <v>1557393.06</v>
      </c>
      <c r="BJ130" s="36">
        <v>350203.41</v>
      </c>
      <c r="BK130" s="36">
        <v>81546.39</v>
      </c>
      <c r="BL130" s="36">
        <v>248395.59</v>
      </c>
      <c r="BM130" s="36">
        <v>246349.29</v>
      </c>
      <c r="BN130" s="36">
        <v>566932.82999999996</v>
      </c>
      <c r="BO130" s="36">
        <v>269733.99</v>
      </c>
      <c r="BP130" s="36">
        <v>3795195.1</v>
      </c>
      <c r="BQ130" s="36">
        <v>519806.52</v>
      </c>
      <c r="BR130" s="36">
        <v>381530.49</v>
      </c>
      <c r="BS130" s="36">
        <v>143920.93</v>
      </c>
      <c r="BT130" s="36">
        <v>419451.27</v>
      </c>
      <c r="BU130" s="36">
        <v>3173169.93</v>
      </c>
      <c r="BV130" s="36">
        <v>261882.86</v>
      </c>
      <c r="BW130" s="36">
        <v>302489.32</v>
      </c>
      <c r="BX130" s="36">
        <v>1342298.79</v>
      </c>
      <c r="BY130" s="37">
        <v>22986767.630000003</v>
      </c>
    </row>
    <row r="131" spans="1:77" x14ac:dyDescent="0.2">
      <c r="A131" s="34" t="s">
        <v>407</v>
      </c>
      <c r="B131" s="35" t="s">
        <v>410</v>
      </c>
      <c r="C131" s="34" t="s">
        <v>411</v>
      </c>
      <c r="D131" s="36">
        <v>2572331.9</v>
      </c>
      <c r="E131" s="36">
        <v>5220264.2</v>
      </c>
      <c r="F131" s="36">
        <v>5901639.1200000001</v>
      </c>
      <c r="G131" s="36">
        <v>0</v>
      </c>
      <c r="H131" s="36">
        <v>0</v>
      </c>
      <c r="I131" s="36">
        <v>0</v>
      </c>
      <c r="J131" s="36">
        <v>2049030.17</v>
      </c>
      <c r="K131" s="36">
        <v>3501565.2</v>
      </c>
      <c r="L131" s="36">
        <v>241566.7</v>
      </c>
      <c r="M131" s="36">
        <v>0</v>
      </c>
      <c r="N131" s="36">
        <v>0</v>
      </c>
      <c r="O131" s="36">
        <v>0</v>
      </c>
      <c r="P131" s="36">
        <v>6537998.7999999998</v>
      </c>
      <c r="Q131" s="36">
        <v>2486899.5</v>
      </c>
      <c r="R131" s="36">
        <v>0</v>
      </c>
      <c r="S131" s="36">
        <v>1746679.5098000001</v>
      </c>
      <c r="T131" s="36">
        <v>0</v>
      </c>
      <c r="U131" s="36">
        <v>1557108.86</v>
      </c>
      <c r="V131" s="36">
        <v>24494601.210000001</v>
      </c>
      <c r="W131" s="36">
        <v>0</v>
      </c>
      <c r="X131" s="36">
        <v>6168954.4900000002</v>
      </c>
      <c r="Y131" s="36">
        <v>0</v>
      </c>
      <c r="Z131" s="36">
        <v>1054129.46</v>
      </c>
      <c r="AA131" s="36">
        <v>1587950.64</v>
      </c>
      <c r="AB131" s="36">
        <v>0</v>
      </c>
      <c r="AC131" s="36">
        <v>0</v>
      </c>
      <c r="AD131" s="36">
        <v>1434168.55</v>
      </c>
      <c r="AE131" s="36">
        <v>3011849.03</v>
      </c>
      <c r="AF131" s="36">
        <v>1642728.17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117202.18</v>
      </c>
      <c r="AM131" s="36">
        <v>2377887.46</v>
      </c>
      <c r="AN131" s="36">
        <v>0</v>
      </c>
      <c r="AO131" s="36">
        <v>271965.52</v>
      </c>
      <c r="AP131" s="36">
        <v>0</v>
      </c>
      <c r="AQ131" s="36">
        <v>0</v>
      </c>
      <c r="AR131" s="36">
        <v>316025.92</v>
      </c>
      <c r="AS131" s="36">
        <v>362149</v>
      </c>
      <c r="AT131" s="36">
        <v>31549.27</v>
      </c>
      <c r="AU131" s="36">
        <v>475605.79</v>
      </c>
      <c r="AV131" s="36">
        <v>0</v>
      </c>
      <c r="AW131" s="36">
        <v>677046.81</v>
      </c>
      <c r="AX131" s="36">
        <v>0</v>
      </c>
      <c r="AY131" s="36">
        <v>437774.03</v>
      </c>
      <c r="AZ131" s="36">
        <v>0</v>
      </c>
      <c r="BA131" s="36">
        <v>0</v>
      </c>
      <c r="BB131" s="36">
        <v>0</v>
      </c>
      <c r="BC131" s="36">
        <v>0</v>
      </c>
      <c r="BD131" s="36">
        <v>6720866.7000000002</v>
      </c>
      <c r="BE131" s="36">
        <v>0</v>
      </c>
      <c r="BF131" s="36">
        <v>535706.51</v>
      </c>
      <c r="BG131" s="36">
        <v>0</v>
      </c>
      <c r="BH131" s="36">
        <v>388000</v>
      </c>
      <c r="BI131" s="36">
        <v>20697577.699999999</v>
      </c>
      <c r="BJ131" s="36">
        <v>1694694.25</v>
      </c>
      <c r="BK131" s="36">
        <v>0</v>
      </c>
      <c r="BL131" s="36">
        <v>0</v>
      </c>
      <c r="BM131" s="36">
        <v>5027.37</v>
      </c>
      <c r="BN131" s="36">
        <v>1558518.87</v>
      </c>
      <c r="BO131" s="36">
        <v>0</v>
      </c>
      <c r="BP131" s="36">
        <v>0</v>
      </c>
      <c r="BQ131" s="36">
        <v>0</v>
      </c>
      <c r="BR131" s="36">
        <v>276368.34999999998</v>
      </c>
      <c r="BS131" s="36">
        <v>4839100.43</v>
      </c>
      <c r="BT131" s="36">
        <v>0</v>
      </c>
      <c r="BU131" s="36">
        <v>1519388.73</v>
      </c>
      <c r="BV131" s="36">
        <v>288675.03000000003</v>
      </c>
      <c r="BW131" s="36">
        <v>0</v>
      </c>
      <c r="BX131" s="36">
        <v>23946.38</v>
      </c>
      <c r="BY131" s="37">
        <v>68197090.929999992</v>
      </c>
    </row>
    <row r="132" spans="1:77" x14ac:dyDescent="0.2">
      <c r="A132" s="34" t="s">
        <v>407</v>
      </c>
      <c r="B132" s="35" t="s">
        <v>412</v>
      </c>
      <c r="C132" s="34" t="s">
        <v>413</v>
      </c>
      <c r="D132" s="36">
        <v>21467472.32</v>
      </c>
      <c r="E132" s="36">
        <v>2646181.69</v>
      </c>
      <c r="F132" s="36">
        <v>0</v>
      </c>
      <c r="G132" s="36">
        <v>0</v>
      </c>
      <c r="H132" s="36">
        <v>1818809.54</v>
      </c>
      <c r="I132" s="36">
        <v>84808.11</v>
      </c>
      <c r="J132" s="36">
        <v>10879348.08</v>
      </c>
      <c r="K132" s="36">
        <v>0</v>
      </c>
      <c r="L132" s="36">
        <v>0</v>
      </c>
      <c r="M132" s="36">
        <v>7537333.2999999998</v>
      </c>
      <c r="N132" s="36">
        <v>0</v>
      </c>
      <c r="O132" s="36">
        <v>1902418.86</v>
      </c>
      <c r="P132" s="36">
        <v>0</v>
      </c>
      <c r="Q132" s="36">
        <v>232115.87</v>
      </c>
      <c r="R132" s="36">
        <v>1030006.87</v>
      </c>
      <c r="S132" s="36">
        <v>44506.849800000004</v>
      </c>
      <c r="T132" s="36">
        <v>0</v>
      </c>
      <c r="U132" s="36">
        <v>0</v>
      </c>
      <c r="V132" s="36">
        <v>0</v>
      </c>
      <c r="W132" s="36">
        <v>0</v>
      </c>
      <c r="X132" s="36">
        <v>78423.41</v>
      </c>
      <c r="Y132" s="36">
        <v>11164558.789999999</v>
      </c>
      <c r="Z132" s="36">
        <v>0</v>
      </c>
      <c r="AA132" s="36">
        <v>0</v>
      </c>
      <c r="AB132" s="36">
        <v>0</v>
      </c>
      <c r="AC132" s="36">
        <v>0</v>
      </c>
      <c r="AD132" s="36">
        <v>92008.960000000006</v>
      </c>
      <c r="AE132" s="36">
        <v>31758140.98</v>
      </c>
      <c r="AF132" s="36">
        <v>0</v>
      </c>
      <c r="AG132" s="36">
        <v>0</v>
      </c>
      <c r="AH132" s="36">
        <v>0</v>
      </c>
      <c r="AI132" s="36">
        <v>0</v>
      </c>
      <c r="AJ132" s="36">
        <v>164939.6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13407871.800000001</v>
      </c>
      <c r="AR132" s="36">
        <v>161125.70000000001</v>
      </c>
      <c r="AS132" s="36">
        <v>0</v>
      </c>
      <c r="AT132" s="36">
        <v>0</v>
      </c>
      <c r="AU132" s="36">
        <v>0</v>
      </c>
      <c r="AV132" s="36">
        <v>0</v>
      </c>
      <c r="AW132" s="36">
        <v>39028.550000000003</v>
      </c>
      <c r="AX132" s="36">
        <v>38953585.840000004</v>
      </c>
      <c r="AY132" s="36">
        <v>0</v>
      </c>
      <c r="AZ132" s="36">
        <v>0</v>
      </c>
      <c r="BA132" s="36">
        <v>3207590.34</v>
      </c>
      <c r="BB132" s="36">
        <v>0</v>
      </c>
      <c r="BC132" s="36">
        <v>0</v>
      </c>
      <c r="BD132" s="36">
        <v>0</v>
      </c>
      <c r="BE132" s="36">
        <v>1528923.33</v>
      </c>
      <c r="BF132" s="36">
        <v>35262.83</v>
      </c>
      <c r="BG132" s="36">
        <v>50432.7</v>
      </c>
      <c r="BH132" s="36">
        <v>0</v>
      </c>
      <c r="BI132" s="36">
        <v>1433490.49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11079608.49</v>
      </c>
      <c r="BQ132" s="36">
        <v>630904.26</v>
      </c>
      <c r="BR132" s="36">
        <v>91982.81</v>
      </c>
      <c r="BS132" s="36">
        <v>0</v>
      </c>
      <c r="BT132" s="36">
        <v>1527955.27</v>
      </c>
      <c r="BU132" s="36">
        <v>810369.27</v>
      </c>
      <c r="BV132" s="36">
        <v>29805.83</v>
      </c>
      <c r="BW132" s="36">
        <v>501615.16</v>
      </c>
      <c r="BX132" s="36">
        <v>209530.77</v>
      </c>
      <c r="BY132" s="37">
        <v>84387518.439999998</v>
      </c>
    </row>
    <row r="133" spans="1:77" x14ac:dyDescent="0.2">
      <c r="A133" s="34" t="s">
        <v>407</v>
      </c>
      <c r="B133" s="35" t="s">
        <v>414</v>
      </c>
      <c r="C133" s="34" t="s">
        <v>415</v>
      </c>
      <c r="D133" s="36">
        <v>0</v>
      </c>
      <c r="E133" s="36">
        <v>386934.78</v>
      </c>
      <c r="F133" s="36">
        <v>0</v>
      </c>
      <c r="G133" s="36">
        <v>89274</v>
      </c>
      <c r="H133" s="36">
        <v>0</v>
      </c>
      <c r="I133" s="36">
        <v>86476.45</v>
      </c>
      <c r="J133" s="36">
        <v>0</v>
      </c>
      <c r="K133" s="36">
        <v>0</v>
      </c>
      <c r="L133" s="36">
        <v>37799.9</v>
      </c>
      <c r="M133" s="36">
        <v>0</v>
      </c>
      <c r="N133" s="36">
        <v>0</v>
      </c>
      <c r="O133" s="36">
        <v>0</v>
      </c>
      <c r="P133" s="36">
        <v>0</v>
      </c>
      <c r="Q133" s="36">
        <v>43864.78</v>
      </c>
      <c r="R133" s="36">
        <v>0</v>
      </c>
      <c r="S133" s="36">
        <v>125397.5399</v>
      </c>
      <c r="T133" s="36">
        <v>0</v>
      </c>
      <c r="U133" s="36">
        <v>773304.87</v>
      </c>
      <c r="V133" s="36">
        <v>0</v>
      </c>
      <c r="W133" s="36">
        <v>0</v>
      </c>
      <c r="X133" s="36">
        <v>0</v>
      </c>
      <c r="Y133" s="36">
        <v>0</v>
      </c>
      <c r="Z133" s="36">
        <v>12330.08</v>
      </c>
      <c r="AA133" s="36">
        <v>0</v>
      </c>
      <c r="AB133" s="36">
        <v>0</v>
      </c>
      <c r="AC133" s="36">
        <v>0</v>
      </c>
      <c r="AD133" s="36">
        <v>120770.24000000001</v>
      </c>
      <c r="AE133" s="36">
        <v>0</v>
      </c>
      <c r="AF133" s="36">
        <v>6757.05</v>
      </c>
      <c r="AG133" s="36">
        <v>0</v>
      </c>
      <c r="AH133" s="36">
        <v>0</v>
      </c>
      <c r="AI133" s="36">
        <v>14475.6</v>
      </c>
      <c r="AJ133" s="36">
        <v>0</v>
      </c>
      <c r="AK133" s="36">
        <v>0</v>
      </c>
      <c r="AL133" s="36">
        <v>0</v>
      </c>
      <c r="AM133" s="36">
        <v>0</v>
      </c>
      <c r="AN133" s="36">
        <v>15090.42</v>
      </c>
      <c r="AO133" s="36">
        <v>0</v>
      </c>
      <c r="AP133" s="36">
        <v>35416.379999999997</v>
      </c>
      <c r="AQ133" s="36">
        <v>614768.44999999995</v>
      </c>
      <c r="AR133" s="36">
        <v>83900.5</v>
      </c>
      <c r="AS133" s="36">
        <v>222767.48</v>
      </c>
      <c r="AT133" s="36">
        <v>0</v>
      </c>
      <c r="AU133" s="36">
        <v>0</v>
      </c>
      <c r="AV133" s="36">
        <v>86605.11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31375.31</v>
      </c>
      <c r="BG133" s="36">
        <v>0</v>
      </c>
      <c r="BH133" s="36">
        <v>53750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108401.68</v>
      </c>
      <c r="BQ133" s="36">
        <v>33281.870000000003</v>
      </c>
      <c r="BR133" s="36">
        <v>27301.63</v>
      </c>
      <c r="BS133" s="36">
        <v>0</v>
      </c>
      <c r="BT133" s="36">
        <v>0</v>
      </c>
      <c r="BU133" s="36">
        <v>0</v>
      </c>
      <c r="BV133" s="36">
        <v>0</v>
      </c>
      <c r="BW133" s="36">
        <v>499478.39</v>
      </c>
      <c r="BX133" s="36">
        <v>1473209.55</v>
      </c>
      <c r="BY133" s="37">
        <v>4833395.7399999993</v>
      </c>
    </row>
    <row r="134" spans="1:77" x14ac:dyDescent="0.2">
      <c r="A134" s="34" t="s">
        <v>407</v>
      </c>
      <c r="B134" s="35" t="s">
        <v>416</v>
      </c>
      <c r="C134" s="34" t="s">
        <v>417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139712.60999999999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82621.34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66666.7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9318.84</v>
      </c>
      <c r="BG134" s="36">
        <v>0</v>
      </c>
      <c r="BH134" s="36">
        <v>111111.1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52852.46</v>
      </c>
      <c r="BR134" s="36">
        <v>99945.17</v>
      </c>
      <c r="BS134" s="36">
        <v>0</v>
      </c>
      <c r="BT134" s="36">
        <v>0</v>
      </c>
      <c r="BU134" s="36">
        <v>39748.32</v>
      </c>
      <c r="BV134" s="36">
        <v>0</v>
      </c>
      <c r="BW134" s="36">
        <v>0</v>
      </c>
      <c r="BX134" s="36">
        <v>0</v>
      </c>
      <c r="BY134" s="37">
        <v>952057.05999999994</v>
      </c>
    </row>
    <row r="135" spans="1:77" x14ac:dyDescent="0.2">
      <c r="A135" s="34" t="s">
        <v>407</v>
      </c>
      <c r="B135" s="35" t="s">
        <v>418</v>
      </c>
      <c r="C135" s="34" t="s">
        <v>419</v>
      </c>
      <c r="D135" s="36">
        <v>0</v>
      </c>
      <c r="E135" s="36">
        <v>128305.17</v>
      </c>
      <c r="F135" s="36">
        <v>0</v>
      </c>
      <c r="G135" s="36">
        <v>0</v>
      </c>
      <c r="H135" s="36">
        <v>0</v>
      </c>
      <c r="I135" s="36">
        <v>44605.03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92741.63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5525.25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40148.410000000003</v>
      </c>
      <c r="BG135" s="36">
        <v>0</v>
      </c>
      <c r="BH135" s="36">
        <v>70777.8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315411.17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7">
        <v>3689944.57</v>
      </c>
    </row>
    <row r="136" spans="1:77" x14ac:dyDescent="0.2">
      <c r="A136" s="34" t="s">
        <v>407</v>
      </c>
      <c r="B136" s="35" t="s">
        <v>420</v>
      </c>
      <c r="C136" s="34" t="s">
        <v>421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</v>
      </c>
      <c r="BG136" s="36">
        <v>0</v>
      </c>
      <c r="BH136" s="36">
        <v>67194.399999999994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7">
        <v>399637.64</v>
      </c>
    </row>
    <row r="137" spans="1:77" x14ac:dyDescent="0.2">
      <c r="A137" s="34" t="s">
        <v>407</v>
      </c>
      <c r="B137" s="35" t="s">
        <v>422</v>
      </c>
      <c r="C137" s="34" t="s">
        <v>423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7">
        <v>6186.77</v>
      </c>
    </row>
    <row r="138" spans="1:77" x14ac:dyDescent="0.2">
      <c r="A138" s="34" t="s">
        <v>407</v>
      </c>
      <c r="B138" s="35" t="s">
        <v>424</v>
      </c>
      <c r="C138" s="34" t="s">
        <v>425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83466.740000000005</v>
      </c>
      <c r="J138" s="36">
        <v>0</v>
      </c>
      <c r="K138" s="36">
        <v>0</v>
      </c>
      <c r="L138" s="36">
        <v>190000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61850.02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226544.4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25925.68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7">
        <v>485805</v>
      </c>
    </row>
    <row r="139" spans="1:77" x14ac:dyDescent="0.2">
      <c r="A139" s="34" t="s">
        <v>407</v>
      </c>
      <c r="B139" s="35" t="s">
        <v>426</v>
      </c>
      <c r="C139" s="34" t="s">
        <v>427</v>
      </c>
      <c r="D139" s="36">
        <v>1831208.58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366914.25</v>
      </c>
      <c r="L139" s="36">
        <v>20453.400000000001</v>
      </c>
      <c r="M139" s="36">
        <v>43209.66</v>
      </c>
      <c r="N139" s="36">
        <v>0</v>
      </c>
      <c r="O139" s="36">
        <v>0</v>
      </c>
      <c r="P139" s="36">
        <v>0</v>
      </c>
      <c r="Q139" s="36">
        <v>5716.62</v>
      </c>
      <c r="R139" s="36">
        <v>0</v>
      </c>
      <c r="S139" s="36">
        <v>11757.5499</v>
      </c>
      <c r="T139" s="36">
        <v>36268.54</v>
      </c>
      <c r="U139" s="36">
        <v>19831.490000000002</v>
      </c>
      <c r="V139" s="36">
        <v>114016.56</v>
      </c>
      <c r="W139" s="36">
        <v>35788.6</v>
      </c>
      <c r="X139" s="36">
        <v>0</v>
      </c>
      <c r="Y139" s="36">
        <v>0</v>
      </c>
      <c r="Z139" s="36">
        <v>100067.19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4506.72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205501.91</v>
      </c>
      <c r="AQ139" s="36">
        <v>929267.98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19444.400000000001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85741.8</v>
      </c>
      <c r="BG139" s="36">
        <v>0</v>
      </c>
      <c r="BH139" s="36">
        <v>0</v>
      </c>
      <c r="BI139" s="36">
        <v>2334083.84</v>
      </c>
      <c r="BJ139" s="36">
        <v>0</v>
      </c>
      <c r="BK139" s="36">
        <v>7860.8</v>
      </c>
      <c r="BL139" s="36">
        <v>32025.42</v>
      </c>
      <c r="BM139" s="36">
        <v>43810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2061.06</v>
      </c>
      <c r="BX139" s="36">
        <v>3342.39</v>
      </c>
      <c r="BY139" s="37">
        <v>6954924.0499999998</v>
      </c>
    </row>
    <row r="140" spans="1:77" x14ac:dyDescent="0.2">
      <c r="A140" s="34" t="s">
        <v>407</v>
      </c>
      <c r="B140" s="35" t="s">
        <v>428</v>
      </c>
      <c r="C140" s="34" t="s">
        <v>429</v>
      </c>
      <c r="D140" s="36">
        <v>768893.49</v>
      </c>
      <c r="E140" s="36">
        <v>1397433.46</v>
      </c>
      <c r="F140" s="36">
        <v>104623.79</v>
      </c>
      <c r="G140" s="36">
        <v>0</v>
      </c>
      <c r="H140" s="36">
        <v>134336.07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123082.35</v>
      </c>
      <c r="R140" s="36">
        <v>0</v>
      </c>
      <c r="S140" s="36">
        <v>0</v>
      </c>
      <c r="T140" s="36">
        <v>365750</v>
      </c>
      <c r="U140" s="36">
        <v>229561.54</v>
      </c>
      <c r="V140" s="36">
        <v>394512.52</v>
      </c>
      <c r="W140" s="36">
        <v>96761.18</v>
      </c>
      <c r="X140" s="36">
        <v>0</v>
      </c>
      <c r="Y140" s="36">
        <v>0</v>
      </c>
      <c r="Z140" s="36">
        <v>331817.75</v>
      </c>
      <c r="AA140" s="36">
        <v>0</v>
      </c>
      <c r="AB140" s="36">
        <v>0</v>
      </c>
      <c r="AC140" s="36">
        <v>0</v>
      </c>
      <c r="AD140" s="36">
        <v>0</v>
      </c>
      <c r="AE140" s="36">
        <v>135667.74</v>
      </c>
      <c r="AF140" s="36">
        <v>438305.74</v>
      </c>
      <c r="AG140" s="36">
        <v>130357.22</v>
      </c>
      <c r="AH140" s="36">
        <v>185745.78</v>
      </c>
      <c r="AI140" s="36">
        <v>151373.70000000001</v>
      </c>
      <c r="AJ140" s="36">
        <v>127315.94</v>
      </c>
      <c r="AK140" s="36">
        <v>130357.22</v>
      </c>
      <c r="AL140" s="36">
        <v>130357.22</v>
      </c>
      <c r="AM140" s="36">
        <v>130357.22</v>
      </c>
      <c r="AN140" s="36">
        <v>151150.01999999999</v>
      </c>
      <c r="AO140" s="36">
        <v>130357.22</v>
      </c>
      <c r="AP140" s="36">
        <v>188135.79</v>
      </c>
      <c r="AQ140" s="36">
        <v>753926.11</v>
      </c>
      <c r="AR140" s="36">
        <v>0</v>
      </c>
      <c r="AS140" s="36">
        <v>324821.75</v>
      </c>
      <c r="AT140" s="36">
        <v>0</v>
      </c>
      <c r="AU140" s="36">
        <v>0</v>
      </c>
      <c r="AV140" s="36">
        <v>6663</v>
      </c>
      <c r="AW140" s="36">
        <v>0</v>
      </c>
      <c r="AX140" s="36">
        <v>777241.05</v>
      </c>
      <c r="AY140" s="36">
        <v>299250</v>
      </c>
      <c r="AZ140" s="36">
        <v>734999</v>
      </c>
      <c r="BA140" s="36">
        <v>332817.55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116333.3</v>
      </c>
      <c r="BH140" s="36">
        <v>237857.1</v>
      </c>
      <c r="BI140" s="36">
        <v>87698.72</v>
      </c>
      <c r="BJ140" s="36">
        <v>465304.02</v>
      </c>
      <c r="BK140" s="36">
        <v>39557.39</v>
      </c>
      <c r="BL140" s="36">
        <v>342977.41</v>
      </c>
      <c r="BM140" s="36">
        <v>44708.39</v>
      </c>
      <c r="BN140" s="36">
        <v>49968.23</v>
      </c>
      <c r="BO140" s="36">
        <v>347805.91</v>
      </c>
      <c r="BP140" s="36">
        <v>464716.88</v>
      </c>
      <c r="BQ140" s="36">
        <v>215381.76000000001</v>
      </c>
      <c r="BR140" s="36">
        <v>666244.4</v>
      </c>
      <c r="BS140" s="36">
        <v>0</v>
      </c>
      <c r="BT140" s="36">
        <v>0</v>
      </c>
      <c r="BU140" s="36">
        <v>334118.59999999998</v>
      </c>
      <c r="BV140" s="36">
        <v>0</v>
      </c>
      <c r="BW140" s="36">
        <v>0</v>
      </c>
      <c r="BX140" s="36">
        <v>462430.17</v>
      </c>
      <c r="BY140" s="37">
        <v>6966909.1599999992</v>
      </c>
    </row>
    <row r="141" spans="1:77" x14ac:dyDescent="0.2">
      <c r="A141" s="34" t="s">
        <v>407</v>
      </c>
      <c r="B141" s="35" t="s">
        <v>430</v>
      </c>
      <c r="C141" s="34" t="s">
        <v>431</v>
      </c>
      <c r="D141" s="36">
        <v>154798.39000000001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1495083.32</v>
      </c>
      <c r="L141" s="36">
        <v>0</v>
      </c>
      <c r="M141" s="36">
        <v>0</v>
      </c>
      <c r="N141" s="36">
        <v>0</v>
      </c>
      <c r="O141" s="36">
        <v>102388.29</v>
      </c>
      <c r="P141" s="36">
        <v>754499.9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8783.7199999999993</v>
      </c>
      <c r="W141" s="36">
        <v>0</v>
      </c>
      <c r="X141" s="36">
        <v>0</v>
      </c>
      <c r="Y141" s="36">
        <v>0</v>
      </c>
      <c r="Z141" s="36">
        <v>10160.76</v>
      </c>
      <c r="AA141" s="36">
        <v>0</v>
      </c>
      <c r="AB141" s="36">
        <v>0</v>
      </c>
      <c r="AC141" s="36">
        <v>0</v>
      </c>
      <c r="AD141" s="36">
        <v>0</v>
      </c>
      <c r="AE141" s="36">
        <v>27059.43</v>
      </c>
      <c r="AF141" s="36">
        <v>174092.9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59523.26</v>
      </c>
      <c r="AM141" s="36">
        <v>0</v>
      </c>
      <c r="AN141" s="36">
        <v>0</v>
      </c>
      <c r="AO141" s="36">
        <v>0</v>
      </c>
      <c r="AP141" s="36">
        <v>56084.46</v>
      </c>
      <c r="AQ141" s="36">
        <v>564187.05000000005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5397.05</v>
      </c>
      <c r="BG141" s="36">
        <v>0</v>
      </c>
      <c r="BH141" s="36">
        <v>0</v>
      </c>
      <c r="BI141" s="36">
        <v>16462.060000000001</v>
      </c>
      <c r="BJ141" s="36">
        <v>752243.28</v>
      </c>
      <c r="BK141" s="36">
        <v>33308.49</v>
      </c>
      <c r="BL141" s="36">
        <v>0</v>
      </c>
      <c r="BM141" s="36">
        <v>0</v>
      </c>
      <c r="BN141" s="36">
        <v>110231.24</v>
      </c>
      <c r="BO141" s="36">
        <v>0</v>
      </c>
      <c r="BP141" s="36">
        <v>232372.6</v>
      </c>
      <c r="BQ141" s="36">
        <v>40690.83</v>
      </c>
      <c r="BR141" s="36">
        <v>0</v>
      </c>
      <c r="BS141" s="36">
        <v>0</v>
      </c>
      <c r="BT141" s="36">
        <v>0</v>
      </c>
      <c r="BU141" s="36">
        <v>638610.69999999995</v>
      </c>
      <c r="BV141" s="36">
        <v>0</v>
      </c>
      <c r="BW141" s="36">
        <v>175298.49</v>
      </c>
      <c r="BX141" s="36">
        <v>175298.49</v>
      </c>
      <c r="BY141" s="37">
        <v>4286149.9399999995</v>
      </c>
    </row>
    <row r="142" spans="1:77" x14ac:dyDescent="0.2">
      <c r="A142" s="34" t="s">
        <v>407</v>
      </c>
      <c r="B142" s="35" t="s">
        <v>432</v>
      </c>
      <c r="C142" s="34" t="s">
        <v>433</v>
      </c>
      <c r="D142" s="36">
        <v>139962.64000000001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21236.94</v>
      </c>
      <c r="T142" s="36">
        <v>0</v>
      </c>
      <c r="U142" s="36">
        <v>0</v>
      </c>
      <c r="V142" s="36">
        <v>7209.55</v>
      </c>
      <c r="W142" s="36">
        <v>0</v>
      </c>
      <c r="X142" s="36">
        <v>0</v>
      </c>
      <c r="Y142" s="36">
        <v>0</v>
      </c>
      <c r="Z142" s="36">
        <v>6363.09</v>
      </c>
      <c r="AA142" s="36">
        <v>0</v>
      </c>
      <c r="AB142" s="36">
        <v>0</v>
      </c>
      <c r="AC142" s="36">
        <v>0</v>
      </c>
      <c r="AD142" s="36">
        <v>0</v>
      </c>
      <c r="AE142" s="36">
        <v>1414.95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401070.38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356269.39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7">
        <v>736469.96</v>
      </c>
    </row>
    <row r="143" spans="1:77" x14ac:dyDescent="0.2">
      <c r="A143" s="34" t="s">
        <v>407</v>
      </c>
      <c r="B143" s="35" t="s">
        <v>434</v>
      </c>
      <c r="C143" s="34" t="s">
        <v>435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366083.3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8209.5499999999993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90002.31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8032.1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7">
        <v>444241.94</v>
      </c>
    </row>
    <row r="144" spans="1:77" x14ac:dyDescent="0.2">
      <c r="A144" s="34" t="s">
        <v>407</v>
      </c>
      <c r="B144" s="35" t="s">
        <v>436</v>
      </c>
      <c r="C144" s="34" t="s">
        <v>437</v>
      </c>
      <c r="D144" s="36">
        <v>0</v>
      </c>
      <c r="E144" s="36">
        <v>56678.66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20563.38</v>
      </c>
      <c r="AP144" s="36">
        <v>0</v>
      </c>
      <c r="AQ144" s="36">
        <v>4997.47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665.64</v>
      </c>
      <c r="BV144" s="36">
        <v>0</v>
      </c>
      <c r="BW144" s="36">
        <v>0</v>
      </c>
      <c r="BX144" s="36">
        <v>0</v>
      </c>
      <c r="BY144" s="37">
        <v>119384.81999999999</v>
      </c>
    </row>
    <row r="145" spans="1:77" x14ac:dyDescent="0.2">
      <c r="A145" s="34" t="s">
        <v>407</v>
      </c>
      <c r="B145" s="35" t="s">
        <v>438</v>
      </c>
      <c r="C145" s="34" t="s">
        <v>439</v>
      </c>
      <c r="D145" s="36">
        <v>18102500.93</v>
      </c>
      <c r="E145" s="36">
        <v>124194.52</v>
      </c>
      <c r="F145" s="36">
        <v>287004.18</v>
      </c>
      <c r="G145" s="36">
        <v>0</v>
      </c>
      <c r="H145" s="36">
        <v>30983</v>
      </c>
      <c r="I145" s="36">
        <v>0</v>
      </c>
      <c r="J145" s="36">
        <v>427408.23</v>
      </c>
      <c r="K145" s="36">
        <v>2809694.69</v>
      </c>
      <c r="L145" s="36">
        <v>143641.63</v>
      </c>
      <c r="M145" s="36">
        <v>4991991.88</v>
      </c>
      <c r="N145" s="36">
        <v>291126.96000000002</v>
      </c>
      <c r="O145" s="36">
        <v>464368.69</v>
      </c>
      <c r="P145" s="36">
        <v>1732642.7</v>
      </c>
      <c r="Q145" s="36">
        <v>1922573.47</v>
      </c>
      <c r="R145" s="36">
        <v>0</v>
      </c>
      <c r="S145" s="36">
        <v>1082721.75</v>
      </c>
      <c r="T145" s="36">
        <v>254471.98</v>
      </c>
      <c r="U145" s="36">
        <v>156332.35999999999</v>
      </c>
      <c r="V145" s="36">
        <v>20450650.960000001</v>
      </c>
      <c r="W145" s="36">
        <v>4087279.71</v>
      </c>
      <c r="X145" s="36">
        <v>52352.13</v>
      </c>
      <c r="Y145" s="36">
        <v>1436890.81</v>
      </c>
      <c r="Z145" s="36">
        <v>1483982.7</v>
      </c>
      <c r="AA145" s="36">
        <v>164999.97</v>
      </c>
      <c r="AB145" s="36">
        <v>0</v>
      </c>
      <c r="AC145" s="36">
        <v>0</v>
      </c>
      <c r="AD145" s="36">
        <v>0</v>
      </c>
      <c r="AE145" s="36">
        <v>9918313.4199999999</v>
      </c>
      <c r="AF145" s="36">
        <v>1431361.58</v>
      </c>
      <c r="AG145" s="36">
        <v>210468.68</v>
      </c>
      <c r="AH145" s="36">
        <v>120325.34</v>
      </c>
      <c r="AI145" s="36">
        <v>137743.49</v>
      </c>
      <c r="AJ145" s="36">
        <v>552552.22</v>
      </c>
      <c r="AK145" s="36">
        <v>4883.12</v>
      </c>
      <c r="AL145" s="36">
        <v>379316.19</v>
      </c>
      <c r="AM145" s="36">
        <v>239890.16</v>
      </c>
      <c r="AN145" s="36">
        <v>30841.35</v>
      </c>
      <c r="AO145" s="36">
        <v>76940.639999999999</v>
      </c>
      <c r="AP145" s="36">
        <v>618705.61</v>
      </c>
      <c r="AQ145" s="36">
        <v>28587989.719999999</v>
      </c>
      <c r="AR145" s="36">
        <v>55385.14</v>
      </c>
      <c r="AS145" s="36">
        <v>45843.79</v>
      </c>
      <c r="AT145" s="36">
        <v>58982.64</v>
      </c>
      <c r="AU145" s="36">
        <v>78110.45</v>
      </c>
      <c r="AV145" s="36">
        <v>277071.94</v>
      </c>
      <c r="AW145" s="36">
        <v>104109.35</v>
      </c>
      <c r="AX145" s="36">
        <v>0</v>
      </c>
      <c r="AY145" s="36">
        <v>305000</v>
      </c>
      <c r="AZ145" s="36">
        <v>26219.32</v>
      </c>
      <c r="BA145" s="36">
        <v>313875.56</v>
      </c>
      <c r="BB145" s="36">
        <v>0</v>
      </c>
      <c r="BC145" s="36">
        <v>0</v>
      </c>
      <c r="BD145" s="36">
        <v>2333428.3199999998</v>
      </c>
      <c r="BE145" s="36">
        <v>168641.67</v>
      </c>
      <c r="BF145" s="36">
        <v>235898.75</v>
      </c>
      <c r="BG145" s="36">
        <v>128898.86</v>
      </c>
      <c r="BH145" s="36">
        <v>0</v>
      </c>
      <c r="BI145" s="36">
        <v>27384202.809999999</v>
      </c>
      <c r="BJ145" s="36">
        <v>2177290.23</v>
      </c>
      <c r="BK145" s="36">
        <v>161141.44</v>
      </c>
      <c r="BL145" s="36">
        <v>224877.3</v>
      </c>
      <c r="BM145" s="36">
        <v>361261.91</v>
      </c>
      <c r="BN145" s="36">
        <v>751679.24</v>
      </c>
      <c r="BO145" s="36">
        <v>449235.37</v>
      </c>
      <c r="BP145" s="36">
        <v>16028743.16</v>
      </c>
      <c r="BQ145" s="36">
        <v>6163.12</v>
      </c>
      <c r="BR145" s="36">
        <v>374200.83</v>
      </c>
      <c r="BS145" s="36">
        <v>224521.09</v>
      </c>
      <c r="BT145" s="36">
        <v>0</v>
      </c>
      <c r="BU145" s="36">
        <v>1562692.1</v>
      </c>
      <c r="BV145" s="36">
        <v>108868.77</v>
      </c>
      <c r="BW145" s="36">
        <v>484489.27</v>
      </c>
      <c r="BX145" s="36">
        <v>946542.2</v>
      </c>
      <c r="BY145" s="37">
        <v>95592605.049999982</v>
      </c>
    </row>
    <row r="146" spans="1:77" x14ac:dyDescent="0.2">
      <c r="A146" s="34" t="s">
        <v>407</v>
      </c>
      <c r="B146" s="35" t="s">
        <v>440</v>
      </c>
      <c r="C146" s="34" t="s">
        <v>441</v>
      </c>
      <c r="D146" s="36">
        <v>2698416.25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419730.25</v>
      </c>
      <c r="W146" s="36">
        <v>0</v>
      </c>
      <c r="X146" s="36">
        <v>0</v>
      </c>
      <c r="Y146" s="36">
        <v>0</v>
      </c>
      <c r="Z146" s="36">
        <v>11432.73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11214.61</v>
      </c>
      <c r="AQ146" s="36">
        <v>645600.79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1216649.27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4796.57</v>
      </c>
      <c r="BY146" s="37">
        <v>2144602.77</v>
      </c>
    </row>
    <row r="147" spans="1:77" x14ac:dyDescent="0.2">
      <c r="A147" s="34" t="s">
        <v>407</v>
      </c>
      <c r="B147" s="35" t="s">
        <v>442</v>
      </c>
      <c r="C147" s="34" t="s">
        <v>443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1342434.46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523204.52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309999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726848.43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7">
        <v>2840924.25</v>
      </c>
    </row>
    <row r="148" spans="1:77" x14ac:dyDescent="0.2">
      <c r="A148" s="34" t="s">
        <v>407</v>
      </c>
      <c r="B148" s="35" t="s">
        <v>444</v>
      </c>
      <c r="C148" s="34" t="s">
        <v>445</v>
      </c>
      <c r="D148" s="36">
        <v>341169.63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3928</v>
      </c>
      <c r="O148" s="36">
        <v>0</v>
      </c>
      <c r="P148" s="36">
        <v>0</v>
      </c>
      <c r="Q148" s="36">
        <v>0</v>
      </c>
      <c r="R148" s="36">
        <v>0</v>
      </c>
      <c r="S148" s="36">
        <v>9082.18</v>
      </c>
      <c r="T148" s="36">
        <v>0</v>
      </c>
      <c r="U148" s="36">
        <v>0</v>
      </c>
      <c r="V148" s="36">
        <v>20255.669999999998</v>
      </c>
      <c r="W148" s="36">
        <v>399.48</v>
      </c>
      <c r="X148" s="36">
        <v>0</v>
      </c>
      <c r="Y148" s="36">
        <v>0</v>
      </c>
      <c r="Z148" s="36">
        <v>4603.09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1455599.11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592929.5</v>
      </c>
      <c r="BJ148" s="36">
        <v>0</v>
      </c>
      <c r="BK148" s="36">
        <v>55653.78</v>
      </c>
      <c r="BL148" s="36">
        <v>0</v>
      </c>
      <c r="BM148" s="36">
        <v>0</v>
      </c>
      <c r="BN148" s="36">
        <v>52715.21</v>
      </c>
      <c r="BO148" s="36">
        <v>0</v>
      </c>
      <c r="BP148" s="36">
        <v>402410.23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7">
        <v>1814165.4500000002</v>
      </c>
    </row>
    <row r="149" spans="1:77" x14ac:dyDescent="0.2">
      <c r="A149" s="34" t="s">
        <v>407</v>
      </c>
      <c r="B149" s="35" t="s">
        <v>446</v>
      </c>
      <c r="C149" s="34" t="s">
        <v>447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64697.13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7">
        <v>22579.64</v>
      </c>
    </row>
    <row r="150" spans="1:77" x14ac:dyDescent="0.2">
      <c r="A150" s="34" t="s">
        <v>407</v>
      </c>
      <c r="B150" s="35" t="s">
        <v>448</v>
      </c>
      <c r="C150" s="34" t="s">
        <v>449</v>
      </c>
      <c r="D150" s="36">
        <v>0</v>
      </c>
      <c r="E150" s="36">
        <v>3627.41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7">
        <v>2116.94</v>
      </c>
    </row>
    <row r="151" spans="1:77" x14ac:dyDescent="0.2">
      <c r="A151" s="34" t="s">
        <v>407</v>
      </c>
      <c r="B151" s="35" t="s">
        <v>450</v>
      </c>
      <c r="C151" s="34" t="s">
        <v>451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7">
        <v>1207893.7399999998</v>
      </c>
    </row>
    <row r="152" spans="1:77" x14ac:dyDescent="0.2">
      <c r="A152" s="34" t="s">
        <v>407</v>
      </c>
      <c r="B152" s="35" t="s">
        <v>452</v>
      </c>
      <c r="C152" s="34" t="s">
        <v>453</v>
      </c>
      <c r="D152" s="36">
        <v>5508.21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2117.25</v>
      </c>
      <c r="AQ152" s="36">
        <v>47263.38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87452.13</v>
      </c>
      <c r="AY152" s="36">
        <v>0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2348.88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7">
        <v>89538.780000000013</v>
      </c>
    </row>
    <row r="153" spans="1:77" x14ac:dyDescent="0.2">
      <c r="A153" s="34" t="s">
        <v>407</v>
      </c>
      <c r="B153" s="35" t="s">
        <v>454</v>
      </c>
      <c r="C153" s="34" t="s">
        <v>455</v>
      </c>
      <c r="D153" s="36">
        <v>849852.36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W153" s="36">
        <v>0</v>
      </c>
      <c r="BX153" s="36">
        <v>0</v>
      </c>
      <c r="BY153" s="37"/>
    </row>
    <row r="154" spans="1:77" x14ac:dyDescent="0.2">
      <c r="A154" s="34" t="s">
        <v>407</v>
      </c>
      <c r="B154" s="35" t="s">
        <v>456</v>
      </c>
      <c r="C154" s="34" t="s">
        <v>457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7">
        <v>30935.200000000001</v>
      </c>
    </row>
    <row r="155" spans="1:77" x14ac:dyDescent="0.2">
      <c r="A155" s="34" t="s">
        <v>407</v>
      </c>
      <c r="B155" s="35" t="s">
        <v>458</v>
      </c>
      <c r="C155" s="34" t="s">
        <v>459</v>
      </c>
      <c r="D155" s="36">
        <v>0</v>
      </c>
      <c r="E155" s="36">
        <v>132654.79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7">
        <v>12573202.869900001</v>
      </c>
    </row>
    <row r="156" spans="1:77" x14ac:dyDescent="0.2">
      <c r="A156" s="34" t="s">
        <v>407</v>
      </c>
      <c r="B156" s="35" t="s">
        <v>460</v>
      </c>
      <c r="C156" s="34" t="s">
        <v>461</v>
      </c>
      <c r="D156" s="36">
        <v>0</v>
      </c>
      <c r="E156" s="36">
        <v>8719.66</v>
      </c>
      <c r="F156" s="36">
        <v>2007376.07</v>
      </c>
      <c r="G156" s="36">
        <v>292973</v>
      </c>
      <c r="H156" s="36">
        <v>0</v>
      </c>
      <c r="I156" s="36">
        <v>0</v>
      </c>
      <c r="J156" s="36">
        <v>2931393.31</v>
      </c>
      <c r="K156" s="36">
        <v>1602129.61</v>
      </c>
      <c r="L156" s="36">
        <v>0</v>
      </c>
      <c r="M156" s="36">
        <v>0</v>
      </c>
      <c r="N156" s="36">
        <v>0</v>
      </c>
      <c r="O156" s="36">
        <v>0</v>
      </c>
      <c r="P156" s="36">
        <v>1675463.8</v>
      </c>
      <c r="Q156" s="36">
        <v>720816.08</v>
      </c>
      <c r="R156" s="36">
        <v>0</v>
      </c>
      <c r="S156" s="36">
        <v>91901</v>
      </c>
      <c r="T156" s="36">
        <v>623863.9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902211.74</v>
      </c>
      <c r="AF156" s="36">
        <v>187090.66</v>
      </c>
      <c r="AG156" s="36">
        <v>60660.73</v>
      </c>
      <c r="AH156" s="36">
        <v>209185.35</v>
      </c>
      <c r="AI156" s="36">
        <v>180423.33</v>
      </c>
      <c r="AJ156" s="36">
        <v>328906.42</v>
      </c>
      <c r="AK156" s="36">
        <v>98241.88</v>
      </c>
      <c r="AL156" s="36">
        <v>475747.79</v>
      </c>
      <c r="AM156" s="36">
        <v>504488.73</v>
      </c>
      <c r="AN156" s="36">
        <v>546953.5</v>
      </c>
      <c r="AO156" s="36">
        <v>329789.56</v>
      </c>
      <c r="AP156" s="36">
        <v>349901.39</v>
      </c>
      <c r="AQ156" s="36">
        <v>0</v>
      </c>
      <c r="AR156" s="36">
        <v>0</v>
      </c>
      <c r="AS156" s="36">
        <v>8333.34</v>
      </c>
      <c r="AT156" s="36">
        <v>223890.92</v>
      </c>
      <c r="AU156" s="36">
        <v>0</v>
      </c>
      <c r="AV156" s="36">
        <v>12592.94</v>
      </c>
      <c r="AW156" s="36">
        <v>0</v>
      </c>
      <c r="AX156" s="36">
        <v>0</v>
      </c>
      <c r="AY156" s="36">
        <v>240833.3</v>
      </c>
      <c r="AZ156" s="36">
        <v>28020.7</v>
      </c>
      <c r="BA156" s="36">
        <v>0</v>
      </c>
      <c r="BB156" s="36">
        <v>771813.3</v>
      </c>
      <c r="BC156" s="36">
        <v>0</v>
      </c>
      <c r="BD156" s="36">
        <v>152483.8199</v>
      </c>
      <c r="BE156" s="36">
        <v>1073817.93</v>
      </c>
      <c r="BF156" s="36">
        <v>0</v>
      </c>
      <c r="BG156" s="36">
        <v>0</v>
      </c>
      <c r="BH156" s="36">
        <v>0</v>
      </c>
      <c r="BI156" s="36">
        <v>0</v>
      </c>
      <c r="BJ156" s="36">
        <v>518539.36</v>
      </c>
      <c r="BK156" s="36">
        <v>249715.27</v>
      </c>
      <c r="BL156" s="36">
        <v>344805.33</v>
      </c>
      <c r="BM156" s="36">
        <v>0</v>
      </c>
      <c r="BN156" s="36">
        <v>0</v>
      </c>
      <c r="BO156" s="36">
        <v>262222.59999999998</v>
      </c>
      <c r="BP156" s="36">
        <v>0</v>
      </c>
      <c r="BQ156" s="36">
        <v>76747.25</v>
      </c>
      <c r="BR156" s="36">
        <v>0</v>
      </c>
      <c r="BS156" s="36">
        <v>209657.34</v>
      </c>
      <c r="BT156" s="36">
        <v>0</v>
      </c>
      <c r="BU156" s="36">
        <v>537215.4</v>
      </c>
      <c r="BV156" s="36">
        <v>428751.51</v>
      </c>
      <c r="BW156" s="36">
        <v>0</v>
      </c>
      <c r="BX156" s="36">
        <v>0</v>
      </c>
      <c r="BY156" s="37">
        <v>26761248.219999999</v>
      </c>
    </row>
    <row r="157" spans="1:77" x14ac:dyDescent="0.2">
      <c r="A157" s="34" t="s">
        <v>407</v>
      </c>
      <c r="B157" s="35" t="s">
        <v>462</v>
      </c>
      <c r="C157" s="34" t="s">
        <v>463</v>
      </c>
      <c r="D157" s="36">
        <v>0</v>
      </c>
      <c r="E157" s="36">
        <v>13802.1</v>
      </c>
      <c r="F157" s="36">
        <v>152534.12</v>
      </c>
      <c r="G157" s="36">
        <v>2524949</v>
      </c>
      <c r="H157" s="36">
        <v>0</v>
      </c>
      <c r="I157" s="36">
        <v>572811.88</v>
      </c>
      <c r="J157" s="36">
        <v>17001666.690000001</v>
      </c>
      <c r="K157" s="36">
        <v>3053329.03</v>
      </c>
      <c r="L157" s="36">
        <v>0</v>
      </c>
      <c r="M157" s="36">
        <v>0</v>
      </c>
      <c r="N157" s="36">
        <v>0</v>
      </c>
      <c r="O157" s="36">
        <v>0</v>
      </c>
      <c r="P157" s="36">
        <v>3535883.1</v>
      </c>
      <c r="Q157" s="36">
        <v>100753.56</v>
      </c>
      <c r="R157" s="36">
        <v>0</v>
      </c>
      <c r="S157" s="36">
        <v>0</v>
      </c>
      <c r="T157" s="36">
        <v>373332.3</v>
      </c>
      <c r="U157" s="36">
        <v>0</v>
      </c>
      <c r="V157" s="36">
        <v>932208.99</v>
      </c>
      <c r="W157" s="36">
        <v>0</v>
      </c>
      <c r="X157" s="36">
        <v>578109.87</v>
      </c>
      <c r="Y157" s="36">
        <v>334957.55</v>
      </c>
      <c r="Z157" s="36">
        <v>14322.33</v>
      </c>
      <c r="AA157" s="36">
        <v>0</v>
      </c>
      <c r="AB157" s="36">
        <v>1435119.76</v>
      </c>
      <c r="AC157" s="36">
        <v>0</v>
      </c>
      <c r="AD157" s="36">
        <v>0</v>
      </c>
      <c r="AE157" s="36">
        <v>0</v>
      </c>
      <c r="AF157" s="36">
        <v>230273.51</v>
      </c>
      <c r="AG157" s="36">
        <v>476831.59</v>
      </c>
      <c r="AH157" s="36">
        <v>479126.4</v>
      </c>
      <c r="AI157" s="36">
        <v>311877.49</v>
      </c>
      <c r="AJ157" s="36">
        <v>394.95</v>
      </c>
      <c r="AK157" s="36">
        <v>80733.78</v>
      </c>
      <c r="AL157" s="36">
        <v>725297.49</v>
      </c>
      <c r="AM157" s="36">
        <v>340091.67</v>
      </c>
      <c r="AN157" s="36">
        <v>755327.6</v>
      </c>
      <c r="AO157" s="36">
        <v>414572.54</v>
      </c>
      <c r="AP157" s="36">
        <v>645954.88</v>
      </c>
      <c r="AQ157" s="36">
        <v>0</v>
      </c>
      <c r="AR157" s="36">
        <v>0</v>
      </c>
      <c r="AS157" s="36">
        <v>38980.49</v>
      </c>
      <c r="AT157" s="36">
        <v>106867.98</v>
      </c>
      <c r="AU157" s="36">
        <v>65264.12</v>
      </c>
      <c r="AV157" s="36">
        <v>124714.91</v>
      </c>
      <c r="AW157" s="36">
        <v>19752.37</v>
      </c>
      <c r="AX157" s="36">
        <v>0</v>
      </c>
      <c r="AY157" s="36">
        <v>361926.12</v>
      </c>
      <c r="AZ157" s="36">
        <v>0</v>
      </c>
      <c r="BA157" s="36">
        <v>0</v>
      </c>
      <c r="BB157" s="36">
        <v>0</v>
      </c>
      <c r="BC157" s="36">
        <v>0</v>
      </c>
      <c r="BD157" s="36">
        <v>2017252.91</v>
      </c>
      <c r="BE157" s="36">
        <v>0</v>
      </c>
      <c r="BF157" s="36">
        <v>106712.69</v>
      </c>
      <c r="BG157" s="36">
        <v>0</v>
      </c>
      <c r="BH157" s="36">
        <v>0</v>
      </c>
      <c r="BI157" s="36">
        <v>2158832.87</v>
      </c>
      <c r="BJ157" s="36">
        <v>83869.919999999998</v>
      </c>
      <c r="BK157" s="36">
        <v>0</v>
      </c>
      <c r="BL157" s="36">
        <v>20681.900000000001</v>
      </c>
      <c r="BM157" s="36">
        <v>227020.6</v>
      </c>
      <c r="BN157" s="36">
        <v>0</v>
      </c>
      <c r="BO157" s="36">
        <v>0</v>
      </c>
      <c r="BP157" s="36">
        <v>0</v>
      </c>
      <c r="BQ157" s="36">
        <v>0</v>
      </c>
      <c r="BR157" s="36">
        <v>449699.99</v>
      </c>
      <c r="BS157" s="36">
        <v>592470.48</v>
      </c>
      <c r="BT157" s="36">
        <v>0</v>
      </c>
      <c r="BU157" s="36">
        <v>1516866.21</v>
      </c>
      <c r="BV157" s="36">
        <v>60966.51</v>
      </c>
      <c r="BW157" s="36">
        <v>0</v>
      </c>
      <c r="BX157" s="36">
        <v>0</v>
      </c>
      <c r="BY157" s="37">
        <v>32353244.569800004</v>
      </c>
    </row>
    <row r="158" spans="1:77" x14ac:dyDescent="0.2">
      <c r="A158" s="34" t="s">
        <v>407</v>
      </c>
      <c r="B158" s="35" t="s">
        <v>464</v>
      </c>
      <c r="C158" s="34" t="s">
        <v>465</v>
      </c>
      <c r="D158" s="36">
        <v>11898371.52</v>
      </c>
      <c r="E158" s="36">
        <v>122011.91</v>
      </c>
      <c r="F158" s="36">
        <v>41864.300000000003</v>
      </c>
      <c r="G158" s="36">
        <v>52636</v>
      </c>
      <c r="H158" s="36">
        <v>138485.04999999999</v>
      </c>
      <c r="I158" s="36">
        <v>1416256.98</v>
      </c>
      <c r="J158" s="36">
        <v>3223986.1</v>
      </c>
      <c r="K158" s="36">
        <v>3711.17</v>
      </c>
      <c r="L158" s="36">
        <v>0</v>
      </c>
      <c r="M158" s="36">
        <v>10019830.74</v>
      </c>
      <c r="N158" s="36">
        <v>400627.35</v>
      </c>
      <c r="O158" s="36">
        <v>2673884.5699999998</v>
      </c>
      <c r="P158" s="36">
        <v>0</v>
      </c>
      <c r="Q158" s="36">
        <v>2003519.13</v>
      </c>
      <c r="R158" s="36">
        <v>0</v>
      </c>
      <c r="S158" s="36">
        <v>53439.469799999999</v>
      </c>
      <c r="T158" s="36">
        <v>0</v>
      </c>
      <c r="U158" s="36">
        <v>27775.24</v>
      </c>
      <c r="V158" s="36">
        <v>1793596.3</v>
      </c>
      <c r="W158" s="36">
        <v>0</v>
      </c>
      <c r="X158" s="36">
        <v>151310.81</v>
      </c>
      <c r="Y158" s="36">
        <v>35421.839999999997</v>
      </c>
      <c r="Z158" s="36">
        <v>0</v>
      </c>
      <c r="AA158" s="36">
        <v>0</v>
      </c>
      <c r="AB158" s="36">
        <v>273100.5</v>
      </c>
      <c r="AC158" s="36">
        <v>1231815.8</v>
      </c>
      <c r="AD158" s="36">
        <v>0</v>
      </c>
      <c r="AE158" s="36">
        <v>0</v>
      </c>
      <c r="AF158" s="36">
        <v>75911.570000000007</v>
      </c>
      <c r="AG158" s="36">
        <v>161895.60999999999</v>
      </c>
      <c r="AH158" s="36">
        <v>175109.1</v>
      </c>
      <c r="AI158" s="36">
        <v>321802.59999999998</v>
      </c>
      <c r="AJ158" s="36">
        <v>46221.64</v>
      </c>
      <c r="AK158" s="36">
        <v>884300.94</v>
      </c>
      <c r="AL158" s="36">
        <v>167710.07</v>
      </c>
      <c r="AM158" s="36">
        <v>75626.66</v>
      </c>
      <c r="AN158" s="36">
        <v>0</v>
      </c>
      <c r="AO158" s="36">
        <v>109332.41</v>
      </c>
      <c r="AP158" s="36">
        <v>169493.61</v>
      </c>
      <c r="AQ158" s="36">
        <v>0</v>
      </c>
      <c r="AR158" s="36">
        <v>0</v>
      </c>
      <c r="AS158" s="36">
        <v>0</v>
      </c>
      <c r="AT158" s="36">
        <v>16046.7</v>
      </c>
      <c r="AU158" s="36">
        <v>100244.97</v>
      </c>
      <c r="AV158" s="36">
        <v>0</v>
      </c>
      <c r="AW158" s="36">
        <v>51786.67</v>
      </c>
      <c r="AX158" s="36">
        <v>0</v>
      </c>
      <c r="AY158" s="36">
        <v>11617.36</v>
      </c>
      <c r="AZ158" s="36">
        <v>596834.32999999996</v>
      </c>
      <c r="BA158" s="36">
        <v>0</v>
      </c>
      <c r="BB158" s="36">
        <v>4018430.3</v>
      </c>
      <c r="BC158" s="36">
        <v>0</v>
      </c>
      <c r="BD158" s="36">
        <v>442946.39980000001</v>
      </c>
      <c r="BE158" s="36">
        <v>341783.2</v>
      </c>
      <c r="BF158" s="36">
        <v>71333.83</v>
      </c>
      <c r="BG158" s="36">
        <v>180280.8</v>
      </c>
      <c r="BH158" s="36">
        <v>85204.1</v>
      </c>
      <c r="BI158" s="36">
        <v>1227441.69</v>
      </c>
      <c r="BJ158" s="36">
        <v>3122704.96</v>
      </c>
      <c r="BK158" s="36">
        <v>406602.54</v>
      </c>
      <c r="BL158" s="36">
        <v>15448.46</v>
      </c>
      <c r="BM158" s="36">
        <v>311290.40000000002</v>
      </c>
      <c r="BN158" s="36">
        <v>1075929.6000000001</v>
      </c>
      <c r="BO158" s="36">
        <v>503051.84</v>
      </c>
      <c r="BP158" s="36">
        <v>4969633.93</v>
      </c>
      <c r="BQ158" s="36">
        <v>157120.09</v>
      </c>
      <c r="BR158" s="36">
        <v>5195.58</v>
      </c>
      <c r="BS158" s="36">
        <v>156707.10999999999</v>
      </c>
      <c r="BT158" s="36">
        <v>70638.45</v>
      </c>
      <c r="BU158" s="36">
        <v>59505.03</v>
      </c>
      <c r="BV158" s="36">
        <v>788711.04</v>
      </c>
      <c r="BW158" s="36">
        <v>3101.6</v>
      </c>
      <c r="BX158" s="36">
        <v>53064.24</v>
      </c>
      <c r="BY158" s="37">
        <v>4557963.1500000013</v>
      </c>
    </row>
    <row r="159" spans="1:77" x14ac:dyDescent="0.2">
      <c r="A159" s="34" t="s">
        <v>407</v>
      </c>
      <c r="B159" s="35" t="s">
        <v>466</v>
      </c>
      <c r="C159" s="34" t="s">
        <v>467</v>
      </c>
      <c r="D159" s="36">
        <v>23753.65</v>
      </c>
      <c r="E159" s="36">
        <v>281253.94</v>
      </c>
      <c r="F159" s="36">
        <v>294443.26</v>
      </c>
      <c r="G159" s="36">
        <v>183841</v>
      </c>
      <c r="H159" s="36">
        <v>0</v>
      </c>
      <c r="I159" s="36">
        <v>67105.820000000007</v>
      </c>
      <c r="J159" s="36">
        <v>0</v>
      </c>
      <c r="K159" s="36">
        <v>1876.43</v>
      </c>
      <c r="L159" s="36">
        <v>6666.66</v>
      </c>
      <c r="M159" s="36">
        <v>1830367.4</v>
      </c>
      <c r="N159" s="36">
        <v>6261.13</v>
      </c>
      <c r="O159" s="36">
        <v>0</v>
      </c>
      <c r="P159" s="36">
        <v>0</v>
      </c>
      <c r="Q159" s="36">
        <v>121055.89</v>
      </c>
      <c r="R159" s="36">
        <v>0</v>
      </c>
      <c r="S159" s="36">
        <v>83710.669899999994</v>
      </c>
      <c r="T159" s="36">
        <v>0</v>
      </c>
      <c r="U159" s="36">
        <v>0</v>
      </c>
      <c r="V159" s="36">
        <v>815.78</v>
      </c>
      <c r="W159" s="36">
        <v>0</v>
      </c>
      <c r="X159" s="36">
        <v>907204.88</v>
      </c>
      <c r="Y159" s="36">
        <v>92404.800000000003</v>
      </c>
      <c r="Z159" s="36">
        <v>14515.35</v>
      </c>
      <c r="AA159" s="36">
        <v>0</v>
      </c>
      <c r="AB159" s="36">
        <v>105476.78</v>
      </c>
      <c r="AC159" s="36">
        <v>587048.19999999995</v>
      </c>
      <c r="AD159" s="36">
        <v>0</v>
      </c>
      <c r="AE159" s="36">
        <v>0</v>
      </c>
      <c r="AF159" s="36">
        <v>35266.01</v>
      </c>
      <c r="AG159" s="36">
        <v>386805.29</v>
      </c>
      <c r="AH159" s="36">
        <v>41079.29</v>
      </c>
      <c r="AI159" s="36">
        <v>108143.89</v>
      </c>
      <c r="AJ159" s="36">
        <v>83040.14</v>
      </c>
      <c r="AK159" s="36">
        <v>458524.39</v>
      </c>
      <c r="AL159" s="36">
        <v>44613.65</v>
      </c>
      <c r="AM159" s="36">
        <v>131297.23000000001</v>
      </c>
      <c r="AN159" s="36">
        <v>343363.8</v>
      </c>
      <c r="AO159" s="36">
        <v>58939.8</v>
      </c>
      <c r="AP159" s="36">
        <v>11877.68</v>
      </c>
      <c r="AQ159" s="36">
        <v>0</v>
      </c>
      <c r="AR159" s="36">
        <v>0</v>
      </c>
      <c r="AS159" s="36">
        <v>190923.02</v>
      </c>
      <c r="AT159" s="36">
        <v>0</v>
      </c>
      <c r="AU159" s="36">
        <v>30865.02</v>
      </c>
      <c r="AV159" s="36">
        <v>14291.93</v>
      </c>
      <c r="AW159" s="36">
        <v>25819.09</v>
      </c>
      <c r="AX159" s="36">
        <v>0</v>
      </c>
      <c r="AY159" s="36">
        <v>75665.7</v>
      </c>
      <c r="AZ159" s="36">
        <v>276637.5</v>
      </c>
      <c r="BA159" s="36">
        <v>0</v>
      </c>
      <c r="BB159" s="36">
        <v>0</v>
      </c>
      <c r="BC159" s="36">
        <v>0</v>
      </c>
      <c r="BD159" s="36">
        <v>1291046.26</v>
      </c>
      <c r="BE159" s="36">
        <v>190790.16</v>
      </c>
      <c r="BF159" s="36">
        <v>33086.639999999999</v>
      </c>
      <c r="BG159" s="36">
        <v>14077.8</v>
      </c>
      <c r="BH159" s="36">
        <v>0</v>
      </c>
      <c r="BI159" s="36">
        <v>289916.36</v>
      </c>
      <c r="BJ159" s="36">
        <v>294888.27</v>
      </c>
      <c r="BK159" s="36">
        <v>40207.14</v>
      </c>
      <c r="BL159" s="36">
        <v>0</v>
      </c>
      <c r="BM159" s="36">
        <v>431003.02</v>
      </c>
      <c r="BN159" s="36">
        <v>265464.40000000002</v>
      </c>
      <c r="BO159" s="36">
        <v>9605.7900000000009</v>
      </c>
      <c r="BP159" s="36">
        <v>404611.51</v>
      </c>
      <c r="BQ159" s="36">
        <v>174967.43</v>
      </c>
      <c r="BR159" s="36">
        <v>6419.27</v>
      </c>
      <c r="BS159" s="36">
        <v>118788.75</v>
      </c>
      <c r="BT159" s="36">
        <v>77936.22</v>
      </c>
      <c r="BU159" s="36">
        <v>42722.64</v>
      </c>
      <c r="BV159" s="36">
        <v>113570.68</v>
      </c>
      <c r="BW159" s="36">
        <v>104851.58</v>
      </c>
      <c r="BX159" s="36">
        <v>10543.35</v>
      </c>
      <c r="BY159" s="37">
        <v>266030.57</v>
      </c>
    </row>
    <row r="160" spans="1:77" x14ac:dyDescent="0.2">
      <c r="A160" s="34" t="s">
        <v>407</v>
      </c>
      <c r="B160" s="35" t="s">
        <v>468</v>
      </c>
      <c r="C160" s="34" t="s">
        <v>469</v>
      </c>
      <c r="D160" s="36">
        <v>0</v>
      </c>
      <c r="E160" s="36">
        <v>0</v>
      </c>
      <c r="F160" s="36">
        <v>7528.21</v>
      </c>
      <c r="G160" s="36">
        <v>0</v>
      </c>
      <c r="H160" s="36">
        <v>0</v>
      </c>
      <c r="I160" s="36">
        <v>747.53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54558.05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72050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57857.120000000003</v>
      </c>
      <c r="AQ160" s="36">
        <v>0</v>
      </c>
      <c r="AR160" s="36">
        <v>0</v>
      </c>
      <c r="AS160" s="36">
        <v>3110.22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4990.59</v>
      </c>
      <c r="BB160" s="36">
        <v>0</v>
      </c>
      <c r="BC160" s="36">
        <v>0</v>
      </c>
      <c r="BD160" s="36">
        <v>0</v>
      </c>
      <c r="BE160" s="36">
        <v>189338.89</v>
      </c>
      <c r="BF160" s="36">
        <v>0</v>
      </c>
      <c r="BG160" s="36">
        <v>0</v>
      </c>
      <c r="BH160" s="36">
        <v>0</v>
      </c>
      <c r="BI160" s="36">
        <v>0</v>
      </c>
      <c r="BJ160" s="36">
        <v>69444.5</v>
      </c>
      <c r="BK160" s="36">
        <v>47996.39</v>
      </c>
      <c r="BL160" s="36">
        <v>0</v>
      </c>
      <c r="BM160" s="36">
        <v>90220.76</v>
      </c>
      <c r="BN160" s="36">
        <v>5480.27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10872.21</v>
      </c>
      <c r="BU160" s="36">
        <v>0</v>
      </c>
      <c r="BV160" s="36">
        <v>0</v>
      </c>
      <c r="BW160" s="36">
        <v>0</v>
      </c>
      <c r="BX160" s="36">
        <v>0</v>
      </c>
      <c r="BY160" s="37">
        <v>715998.07000000007</v>
      </c>
    </row>
    <row r="161" spans="1:77" x14ac:dyDescent="0.2">
      <c r="A161" s="34" t="s">
        <v>407</v>
      </c>
      <c r="B161" s="35" t="s">
        <v>470</v>
      </c>
      <c r="C161" s="34" t="s">
        <v>471</v>
      </c>
      <c r="D161" s="36">
        <v>0</v>
      </c>
      <c r="E161" s="36">
        <v>0</v>
      </c>
      <c r="F161" s="36">
        <v>164076.6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24638.93</v>
      </c>
      <c r="O161" s="36">
        <v>0</v>
      </c>
      <c r="P161" s="36">
        <v>0</v>
      </c>
      <c r="Q161" s="36">
        <v>169607.65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31077.84</v>
      </c>
      <c r="AH161" s="36">
        <v>0</v>
      </c>
      <c r="AI161" s="36">
        <v>158430.9</v>
      </c>
      <c r="AJ161" s="36">
        <v>4641.1499999999996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13035.2</v>
      </c>
      <c r="AT161" s="36">
        <v>167139.04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25680</v>
      </c>
      <c r="BF161" s="36">
        <v>30378.04</v>
      </c>
      <c r="BG161" s="36">
        <v>0</v>
      </c>
      <c r="BH161" s="36">
        <v>0</v>
      </c>
      <c r="BI161" s="36">
        <v>0</v>
      </c>
      <c r="BJ161" s="36">
        <v>13333.79</v>
      </c>
      <c r="BK161" s="36">
        <v>8420.9500000000007</v>
      </c>
      <c r="BL161" s="36">
        <v>0</v>
      </c>
      <c r="BM161" s="36">
        <v>0</v>
      </c>
      <c r="BN161" s="36">
        <v>18045.38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23793.95</v>
      </c>
      <c r="BU161" s="36">
        <v>44624.97</v>
      </c>
      <c r="BV161" s="36">
        <v>447254.71</v>
      </c>
      <c r="BW161" s="36">
        <v>0</v>
      </c>
      <c r="BX161" s="36">
        <v>0</v>
      </c>
      <c r="BY161" s="37">
        <v>1496601.07</v>
      </c>
    </row>
    <row r="162" spans="1:77" x14ac:dyDescent="0.2">
      <c r="A162" s="34" t="s">
        <v>407</v>
      </c>
      <c r="B162" s="35" t="s">
        <v>472</v>
      </c>
      <c r="C162" s="34" t="s">
        <v>473</v>
      </c>
      <c r="D162" s="36">
        <v>0</v>
      </c>
      <c r="E162" s="36">
        <v>60047.19</v>
      </c>
      <c r="F162" s="36">
        <v>14741.75</v>
      </c>
      <c r="G162" s="36">
        <v>0</v>
      </c>
      <c r="H162" s="36">
        <v>0</v>
      </c>
      <c r="I162" s="36">
        <v>223561.64</v>
      </c>
      <c r="J162" s="36">
        <v>97869.31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201321.28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9208.7800000000007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14600</v>
      </c>
      <c r="AI162" s="36">
        <v>0</v>
      </c>
      <c r="AJ162" s="36">
        <v>27207.25</v>
      </c>
      <c r="AK162" s="36">
        <v>16301.77</v>
      </c>
      <c r="AL162" s="36">
        <v>0</v>
      </c>
      <c r="AM162" s="36">
        <v>0</v>
      </c>
      <c r="AN162" s="36">
        <v>0</v>
      </c>
      <c r="AO162" s="36">
        <v>65817.789999999994</v>
      </c>
      <c r="AP162" s="36">
        <v>0</v>
      </c>
      <c r="AQ162" s="36">
        <v>0</v>
      </c>
      <c r="AR162" s="36">
        <v>101499.85</v>
      </c>
      <c r="AS162" s="36">
        <v>29760.57</v>
      </c>
      <c r="AT162" s="36">
        <v>0</v>
      </c>
      <c r="AU162" s="36">
        <v>0</v>
      </c>
      <c r="AV162" s="36">
        <v>0</v>
      </c>
      <c r="AW162" s="36">
        <v>35424.99</v>
      </c>
      <c r="AX162" s="36">
        <v>0</v>
      </c>
      <c r="AY162" s="36">
        <v>95659.3</v>
      </c>
      <c r="AZ162" s="36">
        <v>0</v>
      </c>
      <c r="BA162" s="36">
        <v>0</v>
      </c>
      <c r="BB162" s="36">
        <v>0</v>
      </c>
      <c r="BC162" s="36">
        <v>0</v>
      </c>
      <c r="BD162" s="36">
        <v>112069.5</v>
      </c>
      <c r="BE162" s="36">
        <v>260305.82</v>
      </c>
      <c r="BF162" s="36">
        <v>0</v>
      </c>
      <c r="BG162" s="36">
        <v>0</v>
      </c>
      <c r="BH162" s="36">
        <v>0</v>
      </c>
      <c r="BI162" s="36">
        <v>327696.86</v>
      </c>
      <c r="BJ162" s="36">
        <v>418159.56</v>
      </c>
      <c r="BK162" s="36">
        <v>11212.84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85852.65</v>
      </c>
      <c r="BT162" s="36">
        <v>28892.87</v>
      </c>
      <c r="BU162" s="36">
        <v>25064.91</v>
      </c>
      <c r="BV162" s="36">
        <v>0</v>
      </c>
      <c r="BW162" s="36">
        <v>0</v>
      </c>
      <c r="BX162" s="36">
        <v>2856.61</v>
      </c>
      <c r="BY162" s="37">
        <v>14511.07</v>
      </c>
    </row>
    <row r="163" spans="1:77" x14ac:dyDescent="0.2">
      <c r="A163" s="34" t="s">
        <v>407</v>
      </c>
      <c r="B163" s="35" t="s">
        <v>474</v>
      </c>
      <c r="C163" s="34" t="s">
        <v>475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6118.77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10471.6</v>
      </c>
      <c r="AZ163" s="36">
        <v>0</v>
      </c>
      <c r="BA163" s="36">
        <v>5287.65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8112.15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37241.11</v>
      </c>
      <c r="BU163" s="36">
        <v>0</v>
      </c>
      <c r="BV163" s="36">
        <v>0</v>
      </c>
      <c r="BW163" s="36">
        <v>0</v>
      </c>
      <c r="BX163" s="36">
        <v>0</v>
      </c>
      <c r="BY163" s="37">
        <v>1639437.9099999997</v>
      </c>
    </row>
    <row r="164" spans="1:77" x14ac:dyDescent="0.2">
      <c r="A164" s="34" t="s">
        <v>407</v>
      </c>
      <c r="B164" s="35" t="s">
        <v>476</v>
      </c>
      <c r="C164" s="34" t="s">
        <v>477</v>
      </c>
      <c r="D164" s="36">
        <v>0</v>
      </c>
      <c r="E164" s="36">
        <v>24560.99</v>
      </c>
      <c r="F164" s="36">
        <v>285655.81</v>
      </c>
      <c r="G164" s="36">
        <v>301960</v>
      </c>
      <c r="H164" s="36">
        <v>0</v>
      </c>
      <c r="I164" s="36">
        <v>0</v>
      </c>
      <c r="J164" s="36">
        <v>0</v>
      </c>
      <c r="K164" s="36">
        <v>19300</v>
      </c>
      <c r="L164" s="36">
        <v>0</v>
      </c>
      <c r="M164" s="36">
        <v>0</v>
      </c>
      <c r="N164" s="36">
        <v>0</v>
      </c>
      <c r="O164" s="36">
        <v>0</v>
      </c>
      <c r="P164" s="36">
        <v>93333.3</v>
      </c>
      <c r="Q164" s="36">
        <v>0</v>
      </c>
      <c r="R164" s="36">
        <v>0</v>
      </c>
      <c r="S164" s="36">
        <v>0</v>
      </c>
      <c r="T164" s="36">
        <v>226361.1</v>
      </c>
      <c r="U164" s="36">
        <v>0</v>
      </c>
      <c r="V164" s="36">
        <v>0</v>
      </c>
      <c r="W164" s="36">
        <v>0</v>
      </c>
      <c r="X164" s="36">
        <v>0</v>
      </c>
      <c r="Y164" s="36">
        <v>19504.8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186947.77</v>
      </c>
      <c r="AI164" s="36">
        <v>83191.8</v>
      </c>
      <c r="AJ164" s="36">
        <v>0</v>
      </c>
      <c r="AK164" s="36">
        <v>110097.65</v>
      </c>
      <c r="AL164" s="36">
        <v>0</v>
      </c>
      <c r="AM164" s="36">
        <v>116140.33</v>
      </c>
      <c r="AN164" s="36">
        <v>106666.7</v>
      </c>
      <c r="AO164" s="36">
        <v>98155.63</v>
      </c>
      <c r="AP164" s="36">
        <v>46938.64</v>
      </c>
      <c r="AQ164" s="36">
        <v>0</v>
      </c>
      <c r="AR164" s="36">
        <v>0</v>
      </c>
      <c r="AS164" s="36">
        <v>3997.76</v>
      </c>
      <c r="AT164" s="36">
        <v>117568.71</v>
      </c>
      <c r="AU164" s="36">
        <v>0</v>
      </c>
      <c r="AV164" s="36">
        <v>0</v>
      </c>
      <c r="AW164" s="36">
        <v>0</v>
      </c>
      <c r="AX164" s="36">
        <v>0</v>
      </c>
      <c r="AY164" s="36">
        <v>628666.69999999995</v>
      </c>
      <c r="AZ164" s="36">
        <v>0</v>
      </c>
      <c r="BA164" s="36">
        <v>277013.62</v>
      </c>
      <c r="BB164" s="36">
        <v>0</v>
      </c>
      <c r="BC164" s="36">
        <v>0</v>
      </c>
      <c r="BD164" s="36">
        <v>0</v>
      </c>
      <c r="BE164" s="36">
        <v>30616.67</v>
      </c>
      <c r="BF164" s="36">
        <v>10445.1</v>
      </c>
      <c r="BG164" s="36">
        <v>0</v>
      </c>
      <c r="BH164" s="36">
        <v>0</v>
      </c>
      <c r="BI164" s="36">
        <v>0</v>
      </c>
      <c r="BJ164" s="36">
        <v>68655.53</v>
      </c>
      <c r="BK164" s="36">
        <v>0</v>
      </c>
      <c r="BL164" s="36">
        <v>0</v>
      </c>
      <c r="BM164" s="36">
        <v>0</v>
      </c>
      <c r="BN164" s="36">
        <v>68514.880000000005</v>
      </c>
      <c r="BO164" s="36">
        <v>0</v>
      </c>
      <c r="BP164" s="36">
        <v>0</v>
      </c>
      <c r="BQ164" s="36">
        <v>0</v>
      </c>
      <c r="BR164" s="36">
        <v>11116.32</v>
      </c>
      <c r="BS164" s="36">
        <v>0</v>
      </c>
      <c r="BT164" s="36">
        <v>119492.27</v>
      </c>
      <c r="BU164" s="36">
        <v>0</v>
      </c>
      <c r="BV164" s="36">
        <v>0</v>
      </c>
      <c r="BW164" s="36">
        <v>0</v>
      </c>
      <c r="BX164" s="36">
        <v>0</v>
      </c>
      <c r="BY164" s="37">
        <v>33744398.359499991</v>
      </c>
    </row>
    <row r="165" spans="1:77" x14ac:dyDescent="0.2">
      <c r="A165" s="34" t="s">
        <v>407</v>
      </c>
      <c r="B165" s="35" t="s">
        <v>478</v>
      </c>
      <c r="C165" s="34" t="s">
        <v>479</v>
      </c>
      <c r="D165" s="36">
        <v>2254212.9900000002</v>
      </c>
      <c r="E165" s="36">
        <v>1998281.35</v>
      </c>
      <c r="F165" s="36">
        <v>1162397.54</v>
      </c>
      <c r="G165" s="36">
        <v>493051</v>
      </c>
      <c r="H165" s="36">
        <v>647128.46</v>
      </c>
      <c r="I165" s="36">
        <v>119591.5</v>
      </c>
      <c r="J165" s="36">
        <v>8470867.1899999995</v>
      </c>
      <c r="K165" s="36">
        <v>1730998.74</v>
      </c>
      <c r="L165" s="36">
        <v>690526.44</v>
      </c>
      <c r="M165" s="36">
        <v>5099436.51</v>
      </c>
      <c r="N165" s="36">
        <v>342336.3</v>
      </c>
      <c r="O165" s="36">
        <v>695467.41</v>
      </c>
      <c r="P165" s="36">
        <v>1407460.52</v>
      </c>
      <c r="Q165" s="36">
        <v>2299895.13</v>
      </c>
      <c r="R165" s="36">
        <v>83538.33</v>
      </c>
      <c r="S165" s="36">
        <v>115128.97990000001</v>
      </c>
      <c r="T165" s="36">
        <v>152139.66</v>
      </c>
      <c r="U165" s="36">
        <v>289295.48</v>
      </c>
      <c r="V165" s="36">
        <v>7865007.6399999997</v>
      </c>
      <c r="W165" s="36">
        <v>350068.68</v>
      </c>
      <c r="X165" s="36">
        <v>156638.68</v>
      </c>
      <c r="Y165" s="36">
        <v>3220729.2</v>
      </c>
      <c r="Z165" s="36">
        <v>37914.26</v>
      </c>
      <c r="AA165" s="36">
        <v>49469.16</v>
      </c>
      <c r="AB165" s="36">
        <v>107241.33</v>
      </c>
      <c r="AC165" s="36">
        <v>32073.9</v>
      </c>
      <c r="AD165" s="36">
        <v>100243.7</v>
      </c>
      <c r="AE165" s="36">
        <v>4539433.55</v>
      </c>
      <c r="AF165" s="36">
        <v>287053.08</v>
      </c>
      <c r="AG165" s="36">
        <v>141150.57</v>
      </c>
      <c r="AH165" s="36">
        <v>252274.09</v>
      </c>
      <c r="AI165" s="36">
        <v>351190.77</v>
      </c>
      <c r="AJ165" s="36">
        <v>276429.12</v>
      </c>
      <c r="AK165" s="36">
        <v>316815.93</v>
      </c>
      <c r="AL165" s="36">
        <v>245987.97</v>
      </c>
      <c r="AM165" s="36">
        <v>103842.67</v>
      </c>
      <c r="AN165" s="36">
        <v>209232.44</v>
      </c>
      <c r="AO165" s="36">
        <v>128037.97</v>
      </c>
      <c r="AP165" s="36">
        <v>141192.91</v>
      </c>
      <c r="AQ165" s="36">
        <v>0</v>
      </c>
      <c r="AR165" s="36">
        <v>154844.59</v>
      </c>
      <c r="AS165" s="36">
        <v>331586.11</v>
      </c>
      <c r="AT165" s="36">
        <v>295606.08</v>
      </c>
      <c r="AU165" s="36">
        <v>72314.759999999995</v>
      </c>
      <c r="AV165" s="36">
        <v>71585.38</v>
      </c>
      <c r="AW165" s="36">
        <v>77663.789999999994</v>
      </c>
      <c r="AX165" s="36">
        <v>1893822.47</v>
      </c>
      <c r="AY165" s="36">
        <v>325795.96000000002</v>
      </c>
      <c r="AZ165" s="36">
        <v>473864.3</v>
      </c>
      <c r="BA165" s="36">
        <v>280165.81</v>
      </c>
      <c r="BB165" s="36">
        <v>62341.5</v>
      </c>
      <c r="BC165" s="36">
        <v>440225.55</v>
      </c>
      <c r="BD165" s="36">
        <v>641870.87930000003</v>
      </c>
      <c r="BE165" s="36">
        <v>489262.25</v>
      </c>
      <c r="BF165" s="36">
        <v>568661.75</v>
      </c>
      <c r="BG165" s="36">
        <v>155034.12</v>
      </c>
      <c r="BH165" s="36">
        <v>231044.59</v>
      </c>
      <c r="BI165" s="36">
        <v>3449052.65</v>
      </c>
      <c r="BJ165" s="36">
        <v>1180074.92</v>
      </c>
      <c r="BK165" s="36">
        <v>254216.15</v>
      </c>
      <c r="BL165" s="36">
        <v>115090.36</v>
      </c>
      <c r="BM165" s="36">
        <v>170046.51</v>
      </c>
      <c r="BN165" s="36">
        <v>272200.77</v>
      </c>
      <c r="BO165" s="36">
        <v>171620.66</v>
      </c>
      <c r="BP165" s="36">
        <v>2772740.96</v>
      </c>
      <c r="BQ165" s="36">
        <v>186273.17</v>
      </c>
      <c r="BR165" s="36">
        <v>444948.59</v>
      </c>
      <c r="BS165" s="36">
        <v>411299.3</v>
      </c>
      <c r="BT165" s="36">
        <v>544253.67000000004</v>
      </c>
      <c r="BU165" s="36">
        <v>128174.25</v>
      </c>
      <c r="BV165" s="36">
        <v>209652.51</v>
      </c>
      <c r="BW165" s="36">
        <v>226169.71</v>
      </c>
      <c r="BX165" s="36">
        <v>743572.39</v>
      </c>
      <c r="BY165" s="37">
        <v>22620954.109600008</v>
      </c>
    </row>
    <row r="166" spans="1:77" x14ac:dyDescent="0.2">
      <c r="A166" s="34" t="s">
        <v>407</v>
      </c>
      <c r="B166" s="35" t="s">
        <v>480</v>
      </c>
      <c r="C166" s="34" t="s">
        <v>481</v>
      </c>
      <c r="D166" s="36">
        <v>235853.98</v>
      </c>
      <c r="E166" s="36">
        <v>347555.46</v>
      </c>
      <c r="F166" s="36">
        <v>1084073.52</v>
      </c>
      <c r="G166" s="36">
        <v>773299</v>
      </c>
      <c r="H166" s="36">
        <v>475053.72</v>
      </c>
      <c r="I166" s="36">
        <v>1265959.21</v>
      </c>
      <c r="J166" s="36">
        <v>1876303.18</v>
      </c>
      <c r="K166" s="36">
        <v>1151949.69</v>
      </c>
      <c r="L166" s="36">
        <v>502916.7</v>
      </c>
      <c r="M166" s="36">
        <v>855749.7</v>
      </c>
      <c r="N166" s="36">
        <v>0</v>
      </c>
      <c r="O166" s="36">
        <v>1039213.28</v>
      </c>
      <c r="P166" s="36">
        <v>659623.03</v>
      </c>
      <c r="Q166" s="36">
        <v>1392566.23</v>
      </c>
      <c r="R166" s="36">
        <v>0</v>
      </c>
      <c r="S166" s="36">
        <v>1117692.5900000001</v>
      </c>
      <c r="T166" s="36">
        <v>155626.85</v>
      </c>
      <c r="U166" s="36">
        <v>473862.86</v>
      </c>
      <c r="V166" s="36">
        <v>1300639.1599999999</v>
      </c>
      <c r="W166" s="36">
        <v>688520.28</v>
      </c>
      <c r="X166" s="36">
        <v>333150.53000000003</v>
      </c>
      <c r="Y166" s="36">
        <v>1008717.6</v>
      </c>
      <c r="Z166" s="36">
        <v>0</v>
      </c>
      <c r="AA166" s="36">
        <v>542669.26</v>
      </c>
      <c r="AB166" s="36">
        <v>150710.89000000001</v>
      </c>
      <c r="AC166" s="36">
        <v>473238</v>
      </c>
      <c r="AD166" s="36">
        <v>1283185.3</v>
      </c>
      <c r="AE166" s="36">
        <v>3549813.51</v>
      </c>
      <c r="AF166" s="36">
        <v>41992.44</v>
      </c>
      <c r="AG166" s="36">
        <v>91500</v>
      </c>
      <c r="AH166" s="36">
        <v>10333.33</v>
      </c>
      <c r="AI166" s="36">
        <v>0</v>
      </c>
      <c r="AJ166" s="36">
        <v>483908.56</v>
      </c>
      <c r="AK166" s="36">
        <v>256308.4</v>
      </c>
      <c r="AL166" s="36">
        <v>0</v>
      </c>
      <c r="AM166" s="36">
        <v>803919.44</v>
      </c>
      <c r="AN166" s="36">
        <v>174330.3</v>
      </c>
      <c r="AO166" s="36">
        <v>468499.63</v>
      </c>
      <c r="AP166" s="36">
        <v>0</v>
      </c>
      <c r="AQ166" s="36">
        <v>0</v>
      </c>
      <c r="AR166" s="36">
        <v>0</v>
      </c>
      <c r="AS166" s="36">
        <v>0</v>
      </c>
      <c r="AT166" s="36">
        <v>118101.75</v>
      </c>
      <c r="AU166" s="36">
        <v>332151.06</v>
      </c>
      <c r="AV166" s="36">
        <v>0</v>
      </c>
      <c r="AW166" s="36">
        <v>157996.54999999999</v>
      </c>
      <c r="AX166" s="36">
        <v>932665.26</v>
      </c>
      <c r="AY166" s="36">
        <v>594761.4</v>
      </c>
      <c r="AZ166" s="36">
        <v>554895.06999999995</v>
      </c>
      <c r="BA166" s="36">
        <v>102777.01</v>
      </c>
      <c r="BB166" s="36">
        <v>214047.6</v>
      </c>
      <c r="BC166" s="36">
        <v>165798.04</v>
      </c>
      <c r="BD166" s="36">
        <v>723070.30929999996</v>
      </c>
      <c r="BE166" s="36">
        <v>331333.33</v>
      </c>
      <c r="BF166" s="36">
        <v>265021.5</v>
      </c>
      <c r="BG166" s="36">
        <v>5260</v>
      </c>
      <c r="BH166" s="36">
        <v>84285.8</v>
      </c>
      <c r="BI166" s="36">
        <v>1602203.36</v>
      </c>
      <c r="BJ166" s="36">
        <v>1953226.85</v>
      </c>
      <c r="BK166" s="36">
        <v>470359.58</v>
      </c>
      <c r="BL166" s="36">
        <v>13068.17</v>
      </c>
      <c r="BM166" s="36">
        <v>0</v>
      </c>
      <c r="BN166" s="36">
        <v>879850.13</v>
      </c>
      <c r="BO166" s="36">
        <v>0</v>
      </c>
      <c r="BP166" s="36">
        <v>274349.59000000003</v>
      </c>
      <c r="BQ166" s="36">
        <v>128929.15</v>
      </c>
      <c r="BR166" s="36">
        <v>163753.21</v>
      </c>
      <c r="BS166" s="36">
        <v>427305.23</v>
      </c>
      <c r="BT166" s="36">
        <v>784307.96</v>
      </c>
      <c r="BU166" s="36">
        <v>12033.35</v>
      </c>
      <c r="BV166" s="36">
        <v>299835.45</v>
      </c>
      <c r="BW166" s="36">
        <v>332137.81</v>
      </c>
      <c r="BX166" s="36">
        <v>68472.13</v>
      </c>
      <c r="BY166" s="37">
        <v>7842554.1399000017</v>
      </c>
    </row>
    <row r="167" spans="1:77" x14ac:dyDescent="0.2">
      <c r="A167" s="34" t="s">
        <v>407</v>
      </c>
      <c r="B167" s="35" t="s">
        <v>482</v>
      </c>
      <c r="C167" s="34" t="s">
        <v>483</v>
      </c>
      <c r="D167" s="36">
        <v>200786.72</v>
      </c>
      <c r="E167" s="36">
        <v>102366.82</v>
      </c>
      <c r="F167" s="36">
        <v>268295.45</v>
      </c>
      <c r="G167" s="36">
        <v>270184</v>
      </c>
      <c r="H167" s="36">
        <v>11264.6</v>
      </c>
      <c r="I167" s="36">
        <v>52397.26</v>
      </c>
      <c r="J167" s="36">
        <v>2020298.91</v>
      </c>
      <c r="K167" s="36">
        <v>242202.36</v>
      </c>
      <c r="L167" s="36">
        <v>99053.63</v>
      </c>
      <c r="M167" s="36">
        <v>457712.77</v>
      </c>
      <c r="N167" s="36">
        <v>0</v>
      </c>
      <c r="O167" s="36">
        <v>49879.26</v>
      </c>
      <c r="P167" s="36">
        <v>260438.24</v>
      </c>
      <c r="Q167" s="36">
        <v>293956.21999999997</v>
      </c>
      <c r="R167" s="36">
        <v>67325.41</v>
      </c>
      <c r="S167" s="36">
        <v>488225.38990000001</v>
      </c>
      <c r="T167" s="36">
        <v>260702.3</v>
      </c>
      <c r="U167" s="36">
        <v>209981.88</v>
      </c>
      <c r="V167" s="36">
        <v>559656.56000000006</v>
      </c>
      <c r="W167" s="36">
        <v>148152.84</v>
      </c>
      <c r="X167" s="36">
        <v>38425.199999999997</v>
      </c>
      <c r="Y167" s="36">
        <v>905548.24</v>
      </c>
      <c r="Z167" s="36">
        <v>5330.24</v>
      </c>
      <c r="AA167" s="36">
        <v>2604.9</v>
      </c>
      <c r="AB167" s="36">
        <v>7650.56</v>
      </c>
      <c r="AC167" s="36">
        <v>2417</v>
      </c>
      <c r="AD167" s="36">
        <v>26780.45</v>
      </c>
      <c r="AE167" s="36">
        <v>1631616.91</v>
      </c>
      <c r="AF167" s="36">
        <v>10668.75</v>
      </c>
      <c r="AG167" s="36">
        <v>124157.56</v>
      </c>
      <c r="AH167" s="36">
        <v>6870.6</v>
      </c>
      <c r="AI167" s="36">
        <v>89079.99</v>
      </c>
      <c r="AJ167" s="36">
        <v>27309.040000000001</v>
      </c>
      <c r="AK167" s="36">
        <v>317067.86</v>
      </c>
      <c r="AL167" s="36">
        <v>44405.2</v>
      </c>
      <c r="AM167" s="36">
        <v>117713.17</v>
      </c>
      <c r="AN167" s="36">
        <v>50883.92</v>
      </c>
      <c r="AO167" s="36">
        <v>3704.31</v>
      </c>
      <c r="AP167" s="36">
        <v>87862.77</v>
      </c>
      <c r="AQ167" s="36">
        <v>0</v>
      </c>
      <c r="AR167" s="36">
        <v>28870.87</v>
      </c>
      <c r="AS167" s="36">
        <v>29240.63</v>
      </c>
      <c r="AT167" s="36">
        <v>80032.160000000003</v>
      </c>
      <c r="AU167" s="36">
        <v>16024.87</v>
      </c>
      <c r="AV167" s="36">
        <v>7911.49</v>
      </c>
      <c r="AW167" s="36">
        <v>2098.52</v>
      </c>
      <c r="AX167" s="36">
        <v>817088.54</v>
      </c>
      <c r="AY167" s="36">
        <v>27299.52</v>
      </c>
      <c r="AZ167" s="36">
        <v>307499.69</v>
      </c>
      <c r="BA167" s="36">
        <v>155968.92000000001</v>
      </c>
      <c r="BB167" s="36">
        <v>0</v>
      </c>
      <c r="BC167" s="36">
        <v>3435.4</v>
      </c>
      <c r="BD167" s="36">
        <v>382225.0099</v>
      </c>
      <c r="BE167" s="36">
        <v>5780.92</v>
      </c>
      <c r="BF167" s="36">
        <v>91877.68</v>
      </c>
      <c r="BG167" s="36">
        <v>14869.7</v>
      </c>
      <c r="BH167" s="36">
        <v>19921.86</v>
      </c>
      <c r="BI167" s="36">
        <v>896140.52</v>
      </c>
      <c r="BJ167" s="36">
        <v>8304.83</v>
      </c>
      <c r="BK167" s="36">
        <v>10530.76</v>
      </c>
      <c r="BL167" s="36">
        <v>25026.2</v>
      </c>
      <c r="BM167" s="36">
        <v>17796.5</v>
      </c>
      <c r="BN167" s="36">
        <v>77531.12</v>
      </c>
      <c r="BO167" s="36">
        <v>4164.05</v>
      </c>
      <c r="BP167" s="36">
        <v>127028.43</v>
      </c>
      <c r="BQ167" s="36">
        <v>85917.440000000002</v>
      </c>
      <c r="BR167" s="36">
        <v>125638.49</v>
      </c>
      <c r="BS167" s="36">
        <v>87914.73</v>
      </c>
      <c r="BT167" s="36">
        <v>17964.87</v>
      </c>
      <c r="BU167" s="36">
        <v>11248.3</v>
      </c>
      <c r="BV167" s="36">
        <v>122968.79</v>
      </c>
      <c r="BW167" s="36">
        <v>47490.76</v>
      </c>
      <c r="BX167" s="36">
        <v>38804.97</v>
      </c>
      <c r="BY167" s="37">
        <v>5689261.7696000002</v>
      </c>
    </row>
    <row r="168" spans="1:77" x14ac:dyDescent="0.2">
      <c r="A168" s="34" t="s">
        <v>407</v>
      </c>
      <c r="B168" s="35" t="s">
        <v>484</v>
      </c>
      <c r="C168" s="34" t="s">
        <v>485</v>
      </c>
      <c r="D168" s="36">
        <v>631453.51</v>
      </c>
      <c r="E168" s="36">
        <v>299588.46000000002</v>
      </c>
      <c r="F168" s="36">
        <v>82879.259999999995</v>
      </c>
      <c r="G168" s="36">
        <v>15576</v>
      </c>
      <c r="H168" s="36">
        <v>47554</v>
      </c>
      <c r="I168" s="36">
        <v>8094.33</v>
      </c>
      <c r="J168" s="36">
        <v>2530671.42</v>
      </c>
      <c r="K168" s="36">
        <v>196083.16</v>
      </c>
      <c r="L168" s="36">
        <v>103277.43</v>
      </c>
      <c r="M168" s="36">
        <v>146379.62</v>
      </c>
      <c r="N168" s="36">
        <v>61394.1</v>
      </c>
      <c r="O168" s="36">
        <v>92780.77</v>
      </c>
      <c r="P168" s="36">
        <v>178750.03</v>
      </c>
      <c r="Q168" s="36">
        <v>198223.54</v>
      </c>
      <c r="R168" s="36">
        <v>8833.83</v>
      </c>
      <c r="S168" s="36">
        <v>44222.759700000002</v>
      </c>
      <c r="T168" s="36">
        <v>20550.189999999999</v>
      </c>
      <c r="U168" s="36">
        <v>58399.32</v>
      </c>
      <c r="V168" s="36">
        <v>215480.62</v>
      </c>
      <c r="W168" s="36">
        <v>40500.43</v>
      </c>
      <c r="X168" s="36">
        <v>83755.11</v>
      </c>
      <c r="Y168" s="36">
        <v>473767.5</v>
      </c>
      <c r="Z168" s="36">
        <v>95255.25</v>
      </c>
      <c r="AA168" s="36">
        <v>7816.56</v>
      </c>
      <c r="AB168" s="36">
        <v>25867.86</v>
      </c>
      <c r="AC168" s="36">
        <v>10664.8</v>
      </c>
      <c r="AD168" s="36">
        <v>0</v>
      </c>
      <c r="AE168" s="36">
        <v>1557508.92</v>
      </c>
      <c r="AF168" s="36">
        <v>22489.21</v>
      </c>
      <c r="AG168" s="36">
        <v>20337.5</v>
      </c>
      <c r="AH168" s="36">
        <v>118981.18</v>
      </c>
      <c r="AI168" s="36">
        <v>47768.29</v>
      </c>
      <c r="AJ168" s="36">
        <v>4747.0600000000004</v>
      </c>
      <c r="AK168" s="36">
        <v>44953.57</v>
      </c>
      <c r="AL168" s="36">
        <v>35579.32</v>
      </c>
      <c r="AM168" s="36">
        <v>13481.67</v>
      </c>
      <c r="AN168" s="36">
        <v>87055.42</v>
      </c>
      <c r="AO168" s="36">
        <v>15676.86</v>
      </c>
      <c r="AP168" s="36">
        <v>14513.12</v>
      </c>
      <c r="AQ168" s="36">
        <v>0</v>
      </c>
      <c r="AR168" s="36">
        <v>83223.89</v>
      </c>
      <c r="AS168" s="36">
        <v>36685.599999999999</v>
      </c>
      <c r="AT168" s="36">
        <v>44262.239999999998</v>
      </c>
      <c r="AU168" s="36">
        <v>41310.54</v>
      </c>
      <c r="AV168" s="36">
        <v>27193.11</v>
      </c>
      <c r="AW168" s="36">
        <v>38107.949999999997</v>
      </c>
      <c r="AX168" s="36">
        <v>763686.86</v>
      </c>
      <c r="AY168" s="36">
        <v>52342.26</v>
      </c>
      <c r="AZ168" s="36">
        <v>69783.94</v>
      </c>
      <c r="BA168" s="36">
        <v>118956.32</v>
      </c>
      <c r="BB168" s="36">
        <v>0</v>
      </c>
      <c r="BC168" s="36">
        <v>27195.200000000001</v>
      </c>
      <c r="BD168" s="36">
        <v>167679.40900000001</v>
      </c>
      <c r="BE168" s="36">
        <v>120157.4</v>
      </c>
      <c r="BF168" s="36">
        <v>72755.8</v>
      </c>
      <c r="BG168" s="36">
        <v>29512.43</v>
      </c>
      <c r="BH168" s="36">
        <v>45365.37</v>
      </c>
      <c r="BI168" s="36">
        <v>950374.31</v>
      </c>
      <c r="BJ168" s="36">
        <v>11057.77</v>
      </c>
      <c r="BK168" s="36">
        <v>20678.72</v>
      </c>
      <c r="BL168" s="36">
        <v>6528.12</v>
      </c>
      <c r="BM168" s="36">
        <v>1645.59</v>
      </c>
      <c r="BN168" s="36">
        <v>46591.26</v>
      </c>
      <c r="BO168" s="36">
        <v>5352.6</v>
      </c>
      <c r="BP168" s="36">
        <v>298412.2</v>
      </c>
      <c r="BQ168" s="36">
        <v>37733.29</v>
      </c>
      <c r="BR168" s="36">
        <v>115631.03999999999</v>
      </c>
      <c r="BS168" s="36">
        <v>32975.129999999997</v>
      </c>
      <c r="BT168" s="36">
        <v>28652.66</v>
      </c>
      <c r="BU168" s="36">
        <v>66566.52</v>
      </c>
      <c r="BV168" s="36">
        <v>26674.04</v>
      </c>
      <c r="BW168" s="36">
        <v>29738.16</v>
      </c>
      <c r="BX168" s="36">
        <v>43841.86</v>
      </c>
      <c r="BY168" s="37">
        <v>1190986.0399</v>
      </c>
    </row>
    <row r="169" spans="1:77" x14ac:dyDescent="0.2">
      <c r="A169" s="34" t="s">
        <v>407</v>
      </c>
      <c r="B169" s="35" t="s">
        <v>486</v>
      </c>
      <c r="C169" s="34" t="s">
        <v>487</v>
      </c>
      <c r="D169" s="36">
        <v>0</v>
      </c>
      <c r="E169" s="36">
        <v>178917.26</v>
      </c>
      <c r="F169" s="36">
        <v>0</v>
      </c>
      <c r="G169" s="36">
        <v>20521</v>
      </c>
      <c r="H169" s="36">
        <v>20191.439999999999</v>
      </c>
      <c r="I169" s="36">
        <v>0</v>
      </c>
      <c r="J169" s="36">
        <v>182814.55</v>
      </c>
      <c r="K169" s="36">
        <v>29755.5</v>
      </c>
      <c r="L169" s="36">
        <v>61245</v>
      </c>
      <c r="M169" s="36">
        <v>26027.88</v>
      </c>
      <c r="N169" s="36">
        <v>30958.33</v>
      </c>
      <c r="O169" s="36">
        <v>59516.92</v>
      </c>
      <c r="P169" s="36">
        <v>0</v>
      </c>
      <c r="Q169" s="36">
        <v>67422.17</v>
      </c>
      <c r="R169" s="36">
        <v>0</v>
      </c>
      <c r="S169" s="36">
        <v>155.54</v>
      </c>
      <c r="T169" s="36">
        <v>0</v>
      </c>
      <c r="U169" s="36">
        <v>867.9</v>
      </c>
      <c r="V169" s="36">
        <v>0</v>
      </c>
      <c r="W169" s="36">
        <v>1376.85</v>
      </c>
      <c r="X169" s="36">
        <v>79293.119999999995</v>
      </c>
      <c r="Y169" s="36">
        <v>21653.51</v>
      </c>
      <c r="Z169" s="36">
        <v>0</v>
      </c>
      <c r="AA169" s="36">
        <v>6037.08</v>
      </c>
      <c r="AB169" s="36">
        <v>11967.03</v>
      </c>
      <c r="AC169" s="36">
        <v>7886.4</v>
      </c>
      <c r="AD169" s="36">
        <v>0</v>
      </c>
      <c r="AE169" s="36">
        <v>179656.29</v>
      </c>
      <c r="AF169" s="36">
        <v>51899.63</v>
      </c>
      <c r="AG169" s="36">
        <v>5749.11</v>
      </c>
      <c r="AH169" s="36">
        <v>0</v>
      </c>
      <c r="AI169" s="36">
        <v>0</v>
      </c>
      <c r="AJ169" s="36">
        <v>12675.19</v>
      </c>
      <c r="AK169" s="36">
        <v>25749.360000000001</v>
      </c>
      <c r="AL169" s="36">
        <v>1267.69</v>
      </c>
      <c r="AM169" s="36">
        <v>1711.67</v>
      </c>
      <c r="AN169" s="36">
        <v>16576.77</v>
      </c>
      <c r="AO169" s="36">
        <v>0</v>
      </c>
      <c r="AP169" s="36">
        <v>4578.46</v>
      </c>
      <c r="AQ169" s="36">
        <v>0</v>
      </c>
      <c r="AR169" s="36">
        <v>2414.92</v>
      </c>
      <c r="AS169" s="36">
        <v>4280.62</v>
      </c>
      <c r="AT169" s="36">
        <v>18314.27</v>
      </c>
      <c r="AU169" s="36">
        <v>935.68</v>
      </c>
      <c r="AV169" s="36">
        <v>0</v>
      </c>
      <c r="AW169" s="36">
        <v>5196.9799999999996</v>
      </c>
      <c r="AX169" s="36">
        <v>99540.78</v>
      </c>
      <c r="AY169" s="36">
        <v>24979.46</v>
      </c>
      <c r="AZ169" s="36">
        <v>0</v>
      </c>
      <c r="BA169" s="36">
        <v>132389.91</v>
      </c>
      <c r="BB169" s="36">
        <v>0</v>
      </c>
      <c r="BC169" s="36">
        <v>15541.81</v>
      </c>
      <c r="BD169" s="36">
        <v>13176.1297</v>
      </c>
      <c r="BE169" s="36">
        <v>5755.82</v>
      </c>
      <c r="BF169" s="36">
        <v>9058.82</v>
      </c>
      <c r="BG169" s="36">
        <v>527.70000000000005</v>
      </c>
      <c r="BH169" s="36">
        <v>3000</v>
      </c>
      <c r="BI169" s="36">
        <v>293064.65999999997</v>
      </c>
      <c r="BJ169" s="36">
        <v>55725.5</v>
      </c>
      <c r="BK169" s="36">
        <v>4405.17</v>
      </c>
      <c r="BL169" s="36">
        <v>2858.21</v>
      </c>
      <c r="BM169" s="36">
        <v>951.5</v>
      </c>
      <c r="BN169" s="36">
        <v>0</v>
      </c>
      <c r="BO169" s="36">
        <v>1617.45</v>
      </c>
      <c r="BP169" s="36">
        <v>52034.36</v>
      </c>
      <c r="BQ169" s="36">
        <v>11048.81</v>
      </c>
      <c r="BR169" s="36">
        <v>15023.27</v>
      </c>
      <c r="BS169" s="36">
        <v>21574.7</v>
      </c>
      <c r="BT169" s="36">
        <v>943.65</v>
      </c>
      <c r="BU169" s="36">
        <v>41665.800000000003</v>
      </c>
      <c r="BV169" s="36">
        <v>32680.78</v>
      </c>
      <c r="BW169" s="36">
        <v>600.66999999999996</v>
      </c>
      <c r="BX169" s="36">
        <v>0</v>
      </c>
      <c r="BY169" s="37">
        <v>33744398.359499991</v>
      </c>
    </row>
    <row r="170" spans="1:77" x14ac:dyDescent="0.2">
      <c r="A170" s="34" t="s">
        <v>407</v>
      </c>
      <c r="B170" s="35" t="s">
        <v>488</v>
      </c>
      <c r="C170" s="34" t="s">
        <v>489</v>
      </c>
      <c r="D170" s="36">
        <v>0</v>
      </c>
      <c r="E170" s="36">
        <v>225866.01</v>
      </c>
      <c r="F170" s="36">
        <v>60768.7</v>
      </c>
      <c r="G170" s="36">
        <v>47907</v>
      </c>
      <c r="H170" s="36">
        <v>4164.38</v>
      </c>
      <c r="I170" s="36">
        <v>13692.85</v>
      </c>
      <c r="J170" s="36">
        <v>0</v>
      </c>
      <c r="K170" s="36">
        <v>0</v>
      </c>
      <c r="L170" s="36">
        <v>0</v>
      </c>
      <c r="M170" s="36">
        <v>8960.58</v>
      </c>
      <c r="N170" s="36">
        <v>4130.6000000000004</v>
      </c>
      <c r="O170" s="36">
        <v>0</v>
      </c>
      <c r="P170" s="36">
        <v>0</v>
      </c>
      <c r="Q170" s="36">
        <v>517036.83</v>
      </c>
      <c r="R170" s="36">
        <v>0</v>
      </c>
      <c r="S170" s="36">
        <v>0</v>
      </c>
      <c r="T170" s="36">
        <v>0</v>
      </c>
      <c r="U170" s="36">
        <v>0</v>
      </c>
      <c r="V170" s="36">
        <v>109940.44</v>
      </c>
      <c r="W170" s="36">
        <v>0</v>
      </c>
      <c r="X170" s="36">
        <v>0</v>
      </c>
      <c r="Y170" s="36">
        <v>1936.51</v>
      </c>
      <c r="Z170" s="36">
        <v>9185.39</v>
      </c>
      <c r="AA170" s="36">
        <v>0</v>
      </c>
      <c r="AB170" s="36">
        <v>0</v>
      </c>
      <c r="AC170" s="36">
        <v>3180.6</v>
      </c>
      <c r="AD170" s="36">
        <v>0</v>
      </c>
      <c r="AE170" s="36">
        <v>8895.33</v>
      </c>
      <c r="AF170" s="36">
        <v>0</v>
      </c>
      <c r="AG170" s="36">
        <v>0</v>
      </c>
      <c r="AH170" s="36">
        <v>0</v>
      </c>
      <c r="AI170" s="36">
        <v>0</v>
      </c>
      <c r="AJ170" s="36">
        <v>609.47</v>
      </c>
      <c r="AK170" s="36">
        <v>0</v>
      </c>
      <c r="AL170" s="36">
        <v>0</v>
      </c>
      <c r="AM170" s="36">
        <v>1588.49</v>
      </c>
      <c r="AN170" s="36">
        <v>0</v>
      </c>
      <c r="AO170" s="36">
        <v>0</v>
      </c>
      <c r="AP170" s="36">
        <v>0</v>
      </c>
      <c r="AQ170" s="36">
        <v>0</v>
      </c>
      <c r="AR170" s="36">
        <v>5571.67</v>
      </c>
      <c r="AS170" s="36">
        <v>0</v>
      </c>
      <c r="AT170" s="36">
        <v>0</v>
      </c>
      <c r="AU170" s="36">
        <v>0</v>
      </c>
      <c r="AV170" s="36">
        <v>546.27</v>
      </c>
      <c r="AW170" s="36">
        <v>0</v>
      </c>
      <c r="AX170" s="36">
        <v>0</v>
      </c>
      <c r="AY170" s="36">
        <v>1476</v>
      </c>
      <c r="AZ170" s="36">
        <v>80257.850000000006</v>
      </c>
      <c r="BA170" s="36">
        <v>7495.91</v>
      </c>
      <c r="BB170" s="36">
        <v>0</v>
      </c>
      <c r="BC170" s="36">
        <v>0</v>
      </c>
      <c r="BD170" s="36">
        <v>1289.2202</v>
      </c>
      <c r="BE170" s="36">
        <v>102931.17</v>
      </c>
      <c r="BF170" s="36">
        <v>0</v>
      </c>
      <c r="BG170" s="36">
        <v>0</v>
      </c>
      <c r="BH170" s="36">
        <v>0</v>
      </c>
      <c r="BI170" s="36">
        <v>6812.86</v>
      </c>
      <c r="BJ170" s="36">
        <v>528762.89</v>
      </c>
      <c r="BK170" s="36">
        <v>0</v>
      </c>
      <c r="BL170" s="36">
        <v>45773.63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15426.96</v>
      </c>
      <c r="BS170" s="36">
        <v>100444.32</v>
      </c>
      <c r="BT170" s="36">
        <v>2220.73</v>
      </c>
      <c r="BU170" s="36">
        <v>9614.9699999999993</v>
      </c>
      <c r="BV170" s="36">
        <v>0</v>
      </c>
      <c r="BW170" s="36">
        <v>1690.24</v>
      </c>
      <c r="BX170" s="36">
        <v>0</v>
      </c>
      <c r="BY170" s="37">
        <v>22620954.109600008</v>
      </c>
    </row>
    <row r="171" spans="1:77" x14ac:dyDescent="0.2">
      <c r="A171" s="34" t="s">
        <v>407</v>
      </c>
      <c r="B171" s="35" t="s">
        <v>490</v>
      </c>
      <c r="C171" s="34" t="s">
        <v>491</v>
      </c>
      <c r="D171" s="36">
        <v>23858073.73</v>
      </c>
      <c r="E171" s="36">
        <v>7717205.8499999996</v>
      </c>
      <c r="F171" s="36">
        <v>11114433.050000001</v>
      </c>
      <c r="G171" s="36">
        <v>4295935</v>
      </c>
      <c r="H171" s="36">
        <v>3764326.24</v>
      </c>
      <c r="I171" s="36">
        <v>2533726.38</v>
      </c>
      <c r="J171" s="36">
        <v>104111669.17</v>
      </c>
      <c r="K171" s="36">
        <v>14508924.17</v>
      </c>
      <c r="L171" s="36">
        <v>2378916.59</v>
      </c>
      <c r="M171" s="36">
        <v>30672144.289999999</v>
      </c>
      <c r="N171" s="36">
        <v>1578131.2</v>
      </c>
      <c r="O171" s="36">
        <v>4463676.55</v>
      </c>
      <c r="P171" s="36">
        <v>18370604.370000001</v>
      </c>
      <c r="Q171" s="36">
        <v>10965280.859999999</v>
      </c>
      <c r="R171" s="36">
        <v>621804.99</v>
      </c>
      <c r="S171" s="36">
        <v>2669781.6398999998</v>
      </c>
      <c r="T171" s="36">
        <v>2899851.3</v>
      </c>
      <c r="U171" s="36">
        <v>2290461.83</v>
      </c>
      <c r="V171" s="36">
        <v>42475595.469999999</v>
      </c>
      <c r="W171" s="36">
        <v>5900101.2000000002</v>
      </c>
      <c r="X171" s="36">
        <v>5247066.3099999996</v>
      </c>
      <c r="Y171" s="36">
        <v>14179269.4</v>
      </c>
      <c r="Z171" s="36">
        <v>664305.94999999995</v>
      </c>
      <c r="AA171" s="36">
        <v>1744163.7</v>
      </c>
      <c r="AB171" s="36">
        <v>1014335.98</v>
      </c>
      <c r="AC171" s="36">
        <v>532558.30000000005</v>
      </c>
      <c r="AD171" s="36">
        <v>245112.1</v>
      </c>
      <c r="AE171" s="36">
        <v>66865173.359999999</v>
      </c>
      <c r="AF171" s="36">
        <v>1535203.1</v>
      </c>
      <c r="AG171" s="36">
        <v>1628006.17</v>
      </c>
      <c r="AH171" s="36">
        <v>958432.77</v>
      </c>
      <c r="AI171" s="36">
        <v>1189079.76</v>
      </c>
      <c r="AJ171" s="36">
        <v>3123961.81</v>
      </c>
      <c r="AK171" s="36">
        <v>1384558.99</v>
      </c>
      <c r="AL171" s="36">
        <v>2052803.4</v>
      </c>
      <c r="AM171" s="36">
        <v>2890814.96</v>
      </c>
      <c r="AN171" s="36">
        <v>2015511.86</v>
      </c>
      <c r="AO171" s="36">
        <v>1141081.26</v>
      </c>
      <c r="AP171" s="36">
        <v>1238313.71</v>
      </c>
      <c r="AQ171" s="36">
        <v>0</v>
      </c>
      <c r="AR171" s="36">
        <v>1934067.83</v>
      </c>
      <c r="AS171" s="36">
        <v>1896896.82</v>
      </c>
      <c r="AT171" s="36">
        <v>2028913.6</v>
      </c>
      <c r="AU171" s="36">
        <v>1127690.8700000001</v>
      </c>
      <c r="AV171" s="36">
        <v>82504.97</v>
      </c>
      <c r="AW171" s="36">
        <v>1151488.56</v>
      </c>
      <c r="AX171" s="36">
        <v>40020075.960000001</v>
      </c>
      <c r="AY171" s="36">
        <v>2448159.11</v>
      </c>
      <c r="AZ171" s="36">
        <v>3255218.93</v>
      </c>
      <c r="BA171" s="36">
        <v>3343061.22</v>
      </c>
      <c r="BB171" s="36">
        <v>324672.2</v>
      </c>
      <c r="BC171" s="36">
        <v>1219018.8799999999</v>
      </c>
      <c r="BD171" s="36">
        <v>8706937.0395999998</v>
      </c>
      <c r="BE171" s="36">
        <v>4255027.54</v>
      </c>
      <c r="BF171" s="36">
        <v>1986479.04</v>
      </c>
      <c r="BG171" s="36">
        <v>701472.6</v>
      </c>
      <c r="BH171" s="36">
        <v>645992.6</v>
      </c>
      <c r="BI171" s="36">
        <v>26837271.460000001</v>
      </c>
      <c r="BJ171" s="36">
        <v>12835454.300000001</v>
      </c>
      <c r="BK171" s="36">
        <v>1836392.28</v>
      </c>
      <c r="BL171" s="36">
        <v>939401.05</v>
      </c>
      <c r="BM171" s="36">
        <v>309885.64</v>
      </c>
      <c r="BN171" s="36">
        <v>1804793.84</v>
      </c>
      <c r="BO171" s="36">
        <v>1155493.28</v>
      </c>
      <c r="BP171" s="36">
        <v>20650611.93</v>
      </c>
      <c r="BQ171" s="36">
        <v>1633758.33</v>
      </c>
      <c r="BR171" s="36">
        <v>2550369.91</v>
      </c>
      <c r="BS171" s="36">
        <v>2679918.2400000002</v>
      </c>
      <c r="BT171" s="36">
        <v>2122295.46</v>
      </c>
      <c r="BU171" s="36">
        <v>1167812.7</v>
      </c>
      <c r="BV171" s="36">
        <v>1922487.23</v>
      </c>
      <c r="BW171" s="36">
        <v>769877.41</v>
      </c>
      <c r="BX171" s="36">
        <v>942139.04</v>
      </c>
      <c r="BY171" s="37">
        <v>7842554.1399000017</v>
      </c>
    </row>
    <row r="172" spans="1:77" x14ac:dyDescent="0.2">
      <c r="A172" s="34" t="s">
        <v>407</v>
      </c>
      <c r="B172" s="35" t="s">
        <v>492</v>
      </c>
      <c r="C172" s="34" t="s">
        <v>493</v>
      </c>
      <c r="D172" s="36">
        <v>976991.52</v>
      </c>
      <c r="E172" s="36">
        <v>356610.46</v>
      </c>
      <c r="F172" s="36">
        <v>433313.5</v>
      </c>
      <c r="G172" s="36">
        <v>536836</v>
      </c>
      <c r="H172" s="36">
        <v>462946.16</v>
      </c>
      <c r="I172" s="36">
        <v>266481.39</v>
      </c>
      <c r="J172" s="36">
        <v>8485579.3200000003</v>
      </c>
      <c r="K172" s="36">
        <v>626731.98</v>
      </c>
      <c r="L172" s="36">
        <v>254988.47</v>
      </c>
      <c r="M172" s="36">
        <v>1643239.5</v>
      </c>
      <c r="N172" s="36">
        <v>109115.92</v>
      </c>
      <c r="O172" s="36">
        <v>844729.29</v>
      </c>
      <c r="P172" s="36">
        <v>1500672.82</v>
      </c>
      <c r="Q172" s="36">
        <v>1782852.06</v>
      </c>
      <c r="R172" s="36">
        <v>37977.26</v>
      </c>
      <c r="S172" s="36">
        <v>121934.92</v>
      </c>
      <c r="T172" s="36">
        <v>212094.07999999999</v>
      </c>
      <c r="U172" s="36">
        <v>213196.65</v>
      </c>
      <c r="V172" s="36">
        <v>4304466.75</v>
      </c>
      <c r="W172" s="36">
        <v>173579.61</v>
      </c>
      <c r="X172" s="36">
        <v>648253.93000000005</v>
      </c>
      <c r="Y172" s="36">
        <v>715378.74</v>
      </c>
      <c r="Z172" s="36">
        <v>182890.94</v>
      </c>
      <c r="AA172" s="36">
        <v>228677.14</v>
      </c>
      <c r="AB172" s="36">
        <v>136125.98000000001</v>
      </c>
      <c r="AC172" s="36">
        <v>42576.5</v>
      </c>
      <c r="AD172" s="36">
        <v>0</v>
      </c>
      <c r="AE172" s="36">
        <v>2044220.06</v>
      </c>
      <c r="AF172" s="36">
        <v>175921.35</v>
      </c>
      <c r="AG172" s="36">
        <v>87311.7</v>
      </c>
      <c r="AH172" s="36">
        <v>164047.48000000001</v>
      </c>
      <c r="AI172" s="36">
        <v>118454.32</v>
      </c>
      <c r="AJ172" s="36">
        <v>110403.99</v>
      </c>
      <c r="AK172" s="36">
        <v>340733.72</v>
      </c>
      <c r="AL172" s="36">
        <v>220448.03</v>
      </c>
      <c r="AM172" s="36">
        <v>279324.53000000003</v>
      </c>
      <c r="AN172" s="36">
        <v>295053.06</v>
      </c>
      <c r="AO172" s="36">
        <v>159226.28</v>
      </c>
      <c r="AP172" s="36">
        <v>217628.04</v>
      </c>
      <c r="AQ172" s="36">
        <v>0</v>
      </c>
      <c r="AR172" s="36">
        <v>160095.07999999999</v>
      </c>
      <c r="AS172" s="36">
        <v>297597.84000000003</v>
      </c>
      <c r="AT172" s="36">
        <v>243031.98</v>
      </c>
      <c r="AU172" s="36">
        <v>125773.18</v>
      </c>
      <c r="AV172" s="36">
        <v>46599.99</v>
      </c>
      <c r="AW172" s="36">
        <v>107504.7</v>
      </c>
      <c r="AX172" s="36">
        <v>2980641.92</v>
      </c>
      <c r="AY172" s="36">
        <v>420640.15</v>
      </c>
      <c r="AZ172" s="36">
        <v>606701.64</v>
      </c>
      <c r="BA172" s="36">
        <v>634628.47</v>
      </c>
      <c r="BB172" s="36">
        <v>11502.5</v>
      </c>
      <c r="BC172" s="36">
        <v>192022.96</v>
      </c>
      <c r="BD172" s="36">
        <v>498951.3492</v>
      </c>
      <c r="BE172" s="36">
        <v>268919.11</v>
      </c>
      <c r="BF172" s="36">
        <v>207901.97</v>
      </c>
      <c r="BG172" s="36">
        <v>10805.55</v>
      </c>
      <c r="BH172" s="36">
        <v>75355.39</v>
      </c>
      <c r="BI172" s="36">
        <v>830671.09</v>
      </c>
      <c r="BJ172" s="36">
        <v>440522.69</v>
      </c>
      <c r="BK172" s="36">
        <v>197474.29</v>
      </c>
      <c r="BL172" s="36">
        <v>271132.59999999998</v>
      </c>
      <c r="BM172" s="36">
        <v>67432.990000000005</v>
      </c>
      <c r="BN172" s="36">
        <v>302177.01</v>
      </c>
      <c r="BO172" s="36">
        <v>178218.94</v>
      </c>
      <c r="BP172" s="36">
        <v>1204975.49</v>
      </c>
      <c r="BQ172" s="36">
        <v>102767.64</v>
      </c>
      <c r="BR172" s="36">
        <v>335531.93</v>
      </c>
      <c r="BS172" s="36">
        <v>397013.21</v>
      </c>
      <c r="BT172" s="36">
        <v>476656.99</v>
      </c>
      <c r="BU172" s="36">
        <v>146441.64000000001</v>
      </c>
      <c r="BV172" s="36">
        <v>257492.65</v>
      </c>
      <c r="BW172" s="36">
        <v>370925.05</v>
      </c>
      <c r="BX172" s="36">
        <v>578978.1</v>
      </c>
      <c r="BY172" s="37">
        <v>5689261.7696000002</v>
      </c>
    </row>
    <row r="173" spans="1:77" x14ac:dyDescent="0.2">
      <c r="A173" s="34" t="s">
        <v>407</v>
      </c>
      <c r="B173" s="35" t="s">
        <v>494</v>
      </c>
      <c r="C173" s="34" t="s">
        <v>495</v>
      </c>
      <c r="D173" s="36">
        <v>420350.19</v>
      </c>
      <c r="E173" s="36">
        <v>579493.73</v>
      </c>
      <c r="F173" s="36">
        <v>603658.06000000006</v>
      </c>
      <c r="G173" s="36">
        <v>252772</v>
      </c>
      <c r="H173" s="36">
        <v>217450.88</v>
      </c>
      <c r="I173" s="36">
        <v>66157.61</v>
      </c>
      <c r="J173" s="36">
        <v>674984.03</v>
      </c>
      <c r="K173" s="36">
        <v>382063.08</v>
      </c>
      <c r="L173" s="36">
        <v>309790.89</v>
      </c>
      <c r="M173" s="36">
        <v>741874.62</v>
      </c>
      <c r="N173" s="36">
        <v>98805.87</v>
      </c>
      <c r="O173" s="36">
        <v>150477.15</v>
      </c>
      <c r="P173" s="36">
        <v>253370.6</v>
      </c>
      <c r="Q173" s="36">
        <v>591069.04</v>
      </c>
      <c r="R173" s="36">
        <v>0</v>
      </c>
      <c r="S173" s="36">
        <v>50821.1</v>
      </c>
      <c r="T173" s="36">
        <v>464137.65</v>
      </c>
      <c r="U173" s="36">
        <v>176930.06</v>
      </c>
      <c r="V173" s="36">
        <v>1333057.3400000001</v>
      </c>
      <c r="W173" s="36">
        <v>52653.93</v>
      </c>
      <c r="X173" s="36">
        <v>172280.06</v>
      </c>
      <c r="Y173" s="36">
        <v>382207.09</v>
      </c>
      <c r="Z173" s="36">
        <v>29348.43</v>
      </c>
      <c r="AA173" s="36">
        <v>32285.7</v>
      </c>
      <c r="AB173" s="36">
        <v>49118.18</v>
      </c>
      <c r="AC173" s="36">
        <v>10602</v>
      </c>
      <c r="AD173" s="36">
        <v>0</v>
      </c>
      <c r="AE173" s="36">
        <v>2736860.04</v>
      </c>
      <c r="AF173" s="36">
        <v>116574.76</v>
      </c>
      <c r="AG173" s="36">
        <v>6421.61</v>
      </c>
      <c r="AH173" s="36">
        <v>61210.76</v>
      </c>
      <c r="AI173" s="36">
        <v>56348.59</v>
      </c>
      <c r="AJ173" s="36">
        <v>125016.47</v>
      </c>
      <c r="AK173" s="36">
        <v>162865.60999999999</v>
      </c>
      <c r="AL173" s="36">
        <v>95940.08</v>
      </c>
      <c r="AM173" s="36">
        <v>185604.22</v>
      </c>
      <c r="AN173" s="36">
        <v>166763.4</v>
      </c>
      <c r="AO173" s="36">
        <v>12426.39</v>
      </c>
      <c r="AP173" s="36">
        <v>29771.93</v>
      </c>
      <c r="AQ173" s="36">
        <v>0</v>
      </c>
      <c r="AR173" s="36">
        <v>50491.71</v>
      </c>
      <c r="AS173" s="36">
        <v>277895.65000000002</v>
      </c>
      <c r="AT173" s="36">
        <v>246532.17</v>
      </c>
      <c r="AU173" s="36">
        <v>55001.16</v>
      </c>
      <c r="AV173" s="36">
        <v>40887.050000000003</v>
      </c>
      <c r="AW173" s="36">
        <v>77775.34</v>
      </c>
      <c r="AX173" s="36">
        <v>511338.25</v>
      </c>
      <c r="AY173" s="36">
        <v>64466.2</v>
      </c>
      <c r="AZ173" s="36">
        <v>46921.93</v>
      </c>
      <c r="BA173" s="36">
        <v>122127.83</v>
      </c>
      <c r="BB173" s="36">
        <v>2611.1</v>
      </c>
      <c r="BC173" s="36">
        <v>64394.89</v>
      </c>
      <c r="BD173" s="36">
        <v>376644.94919999997</v>
      </c>
      <c r="BE173" s="36">
        <v>100508.84</v>
      </c>
      <c r="BF173" s="36">
        <v>88386.42</v>
      </c>
      <c r="BG173" s="36">
        <v>75370.89</v>
      </c>
      <c r="BH173" s="36">
        <v>11731.24</v>
      </c>
      <c r="BI173" s="36">
        <v>821143.35</v>
      </c>
      <c r="BJ173" s="36">
        <v>241170.74</v>
      </c>
      <c r="BK173" s="36">
        <v>190042.93</v>
      </c>
      <c r="BL173" s="36">
        <v>16729.400000000001</v>
      </c>
      <c r="BM173" s="36">
        <v>26855.9</v>
      </c>
      <c r="BN173" s="36">
        <v>156491.73000000001</v>
      </c>
      <c r="BO173" s="36">
        <v>5136.7</v>
      </c>
      <c r="BP173" s="36">
        <v>712894.27</v>
      </c>
      <c r="BQ173" s="36">
        <v>33193.06</v>
      </c>
      <c r="BR173" s="36">
        <v>297382.03999999998</v>
      </c>
      <c r="BS173" s="36">
        <v>49020.68</v>
      </c>
      <c r="BT173" s="36">
        <v>208418.24</v>
      </c>
      <c r="BU173" s="36">
        <v>11624.06</v>
      </c>
      <c r="BV173" s="36">
        <v>28410.5</v>
      </c>
      <c r="BW173" s="36">
        <v>270617.28000000003</v>
      </c>
      <c r="BX173" s="36">
        <v>267855.03000000003</v>
      </c>
      <c r="BY173" s="37">
        <v>1190986.0399</v>
      </c>
    </row>
    <row r="174" spans="1:77" x14ac:dyDescent="0.2">
      <c r="A174" s="34" t="s">
        <v>407</v>
      </c>
      <c r="B174" s="35" t="s">
        <v>496</v>
      </c>
      <c r="C174" s="34" t="s">
        <v>497</v>
      </c>
      <c r="D174" s="36">
        <v>34222.449999999997</v>
      </c>
      <c r="E174" s="36">
        <v>869.66</v>
      </c>
      <c r="F174" s="36">
        <v>115968.65</v>
      </c>
      <c r="G174" s="36">
        <v>25919</v>
      </c>
      <c r="H174" s="36">
        <v>0</v>
      </c>
      <c r="I174" s="36">
        <v>0</v>
      </c>
      <c r="J174" s="36">
        <v>563656.93000000005</v>
      </c>
      <c r="K174" s="36">
        <v>49950</v>
      </c>
      <c r="L174" s="36">
        <v>84245.9</v>
      </c>
      <c r="M174" s="36">
        <v>39000</v>
      </c>
      <c r="N174" s="36">
        <v>5431.74</v>
      </c>
      <c r="O174" s="36">
        <v>0</v>
      </c>
      <c r="P174" s="36">
        <v>9680.5</v>
      </c>
      <c r="Q174" s="36">
        <v>80833.77</v>
      </c>
      <c r="R174" s="36">
        <v>4589.3</v>
      </c>
      <c r="S174" s="36">
        <v>2948.23</v>
      </c>
      <c r="T174" s="36">
        <v>4166.7</v>
      </c>
      <c r="U174" s="36">
        <v>4410.76</v>
      </c>
      <c r="V174" s="36">
        <v>0</v>
      </c>
      <c r="W174" s="36">
        <v>1282.1600000000001</v>
      </c>
      <c r="X174" s="36">
        <v>0</v>
      </c>
      <c r="Y174" s="36">
        <v>4166.47</v>
      </c>
      <c r="Z174" s="36">
        <v>1958.53</v>
      </c>
      <c r="AA174" s="36">
        <v>0</v>
      </c>
      <c r="AB174" s="36">
        <v>0</v>
      </c>
      <c r="AC174" s="36">
        <v>0</v>
      </c>
      <c r="AD174" s="36">
        <v>0</v>
      </c>
      <c r="AE174" s="36">
        <v>1191368.3799999999</v>
      </c>
      <c r="AF174" s="36">
        <v>8987.16</v>
      </c>
      <c r="AG174" s="36">
        <v>19160.419999999998</v>
      </c>
      <c r="AH174" s="36">
        <v>21412.58</v>
      </c>
      <c r="AI174" s="36">
        <v>0</v>
      </c>
      <c r="AJ174" s="36">
        <v>9716.34</v>
      </c>
      <c r="AK174" s="36">
        <v>21790.720000000001</v>
      </c>
      <c r="AL174" s="36">
        <v>0</v>
      </c>
      <c r="AM174" s="36">
        <v>47031.82</v>
      </c>
      <c r="AN174" s="36">
        <v>13833.3</v>
      </c>
      <c r="AO174" s="36">
        <v>0</v>
      </c>
      <c r="AP174" s="36">
        <v>0</v>
      </c>
      <c r="AQ174" s="36">
        <v>0</v>
      </c>
      <c r="AR174" s="36">
        <v>0</v>
      </c>
      <c r="AS174" s="36">
        <v>305.55</v>
      </c>
      <c r="AT174" s="36">
        <v>0</v>
      </c>
      <c r="AU174" s="36">
        <v>0</v>
      </c>
      <c r="AV174" s="36">
        <v>15739.43</v>
      </c>
      <c r="AW174" s="36">
        <v>21583.75</v>
      </c>
      <c r="AX174" s="36">
        <v>68119.22</v>
      </c>
      <c r="AY174" s="36">
        <v>0</v>
      </c>
      <c r="AZ174" s="36">
        <v>91648.26</v>
      </c>
      <c r="BA174" s="36">
        <v>47632.95</v>
      </c>
      <c r="BB174" s="36">
        <v>0</v>
      </c>
      <c r="BC174" s="36">
        <v>0</v>
      </c>
      <c r="BD174" s="36">
        <v>86169.919399999999</v>
      </c>
      <c r="BE174" s="36">
        <v>1102.0999999999999</v>
      </c>
      <c r="BF174" s="36">
        <v>2287.7600000000002</v>
      </c>
      <c r="BG174" s="36">
        <v>0</v>
      </c>
      <c r="BH174" s="36">
        <v>0</v>
      </c>
      <c r="BI174" s="36">
        <v>1108.05</v>
      </c>
      <c r="BJ174" s="36">
        <v>4152.49</v>
      </c>
      <c r="BK174" s="36">
        <v>0</v>
      </c>
      <c r="BL174" s="36">
        <v>75785.66</v>
      </c>
      <c r="BM174" s="36">
        <v>0</v>
      </c>
      <c r="BN174" s="36">
        <v>6.46</v>
      </c>
      <c r="BO174" s="36">
        <v>0</v>
      </c>
      <c r="BP174" s="36">
        <v>74577.710000000006</v>
      </c>
      <c r="BQ174" s="36">
        <v>0</v>
      </c>
      <c r="BR174" s="36">
        <v>0</v>
      </c>
      <c r="BS174" s="36">
        <v>0</v>
      </c>
      <c r="BT174" s="36">
        <v>0</v>
      </c>
      <c r="BU174" s="36">
        <v>100617.94</v>
      </c>
      <c r="BV174" s="36">
        <v>0</v>
      </c>
      <c r="BW174" s="36">
        <v>3601.77</v>
      </c>
      <c r="BX174" s="36">
        <v>13892.14</v>
      </c>
      <c r="BY174" s="37">
        <v>799101.23000000021</v>
      </c>
    </row>
    <row r="175" spans="1:77" x14ac:dyDescent="0.2">
      <c r="A175" s="34" t="s">
        <v>407</v>
      </c>
      <c r="B175" s="35" t="s">
        <v>498</v>
      </c>
      <c r="C175" s="34" t="s">
        <v>499</v>
      </c>
      <c r="D175" s="36">
        <v>97119.88</v>
      </c>
      <c r="E175" s="36">
        <v>159067.41</v>
      </c>
      <c r="F175" s="36">
        <v>381373.69</v>
      </c>
      <c r="G175" s="36">
        <v>8328</v>
      </c>
      <c r="H175" s="36">
        <v>62115.58</v>
      </c>
      <c r="I175" s="36">
        <v>3655.14</v>
      </c>
      <c r="J175" s="36">
        <v>2293295.17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35666.699999999997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16157.64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20943.45</v>
      </c>
      <c r="AI175" s="36">
        <v>27500</v>
      </c>
      <c r="AJ175" s="36">
        <v>0</v>
      </c>
      <c r="AK175" s="36">
        <v>0</v>
      </c>
      <c r="AL175" s="36">
        <v>27484.66</v>
      </c>
      <c r="AM175" s="36">
        <v>39589.9</v>
      </c>
      <c r="AN175" s="36">
        <v>35833.300000000003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47124.99</v>
      </c>
      <c r="AZ175" s="36">
        <v>0</v>
      </c>
      <c r="BA175" s="36">
        <v>0</v>
      </c>
      <c r="BB175" s="36">
        <v>4444.3999999999996</v>
      </c>
      <c r="BC175" s="36">
        <v>0</v>
      </c>
      <c r="BD175" s="36">
        <v>43696.6</v>
      </c>
      <c r="BE175" s="36">
        <v>6597.22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19198.27</v>
      </c>
      <c r="BO175" s="36">
        <v>0</v>
      </c>
      <c r="BP175" s="36">
        <v>163799.07999999999</v>
      </c>
      <c r="BQ175" s="36">
        <v>1446.56</v>
      </c>
      <c r="BR175" s="36">
        <v>0</v>
      </c>
      <c r="BS175" s="36">
        <v>6835.66</v>
      </c>
      <c r="BT175" s="36">
        <v>0</v>
      </c>
      <c r="BU175" s="36">
        <v>0</v>
      </c>
      <c r="BV175" s="36">
        <v>0</v>
      </c>
      <c r="BW175" s="36">
        <v>0</v>
      </c>
      <c r="BX175" s="36">
        <v>542.46</v>
      </c>
      <c r="BY175" s="37">
        <v>338948693.23949999</v>
      </c>
    </row>
    <row r="176" spans="1:77" x14ac:dyDescent="0.2">
      <c r="A176" s="34" t="s">
        <v>407</v>
      </c>
      <c r="B176" s="35" t="s">
        <v>500</v>
      </c>
      <c r="C176" s="34" t="s">
        <v>501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0</v>
      </c>
      <c r="BY176" s="37">
        <v>27493896.449799985</v>
      </c>
    </row>
    <row r="177" spans="1:77" x14ac:dyDescent="0.2">
      <c r="A177" s="34" t="s">
        <v>407</v>
      </c>
      <c r="B177" s="35" t="s">
        <v>502</v>
      </c>
      <c r="C177" s="34" t="s">
        <v>503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7">
        <v>10960660.539599998</v>
      </c>
    </row>
    <row r="178" spans="1:77" x14ac:dyDescent="0.2">
      <c r="A178" s="34" t="s">
        <v>407</v>
      </c>
      <c r="B178" s="35" t="s">
        <v>504</v>
      </c>
      <c r="C178" s="34" t="s">
        <v>505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7">
        <v>1323720.3900000001</v>
      </c>
    </row>
    <row r="179" spans="1:77" x14ac:dyDescent="0.2">
      <c r="A179" s="42" t="s">
        <v>506</v>
      </c>
      <c r="B179" s="43"/>
      <c r="C179" s="44"/>
      <c r="D179" s="40">
        <f>SUM(D130:D178)</f>
        <v>91222428.249999985</v>
      </c>
      <c r="E179" s="40">
        <f t="shared" ref="E179:BP179" si="6">SUM(E130:E178)</f>
        <v>23353046.16</v>
      </c>
      <c r="F179" s="40">
        <f t="shared" si="6"/>
        <v>24844953.589999996</v>
      </c>
      <c r="G179" s="40">
        <f t="shared" si="6"/>
        <v>10185961</v>
      </c>
      <c r="H179" s="40">
        <f t="shared" si="6"/>
        <v>7962738.9800000004</v>
      </c>
      <c r="I179" s="40">
        <f t="shared" si="6"/>
        <v>7266543.4499999993</v>
      </c>
      <c r="J179" s="40">
        <f t="shared" si="6"/>
        <v>169163276.21999997</v>
      </c>
      <c r="K179" s="40">
        <f t="shared" si="6"/>
        <v>32441345.679999996</v>
      </c>
      <c r="L179" s="40">
        <f t="shared" si="6"/>
        <v>5444692.6399999997</v>
      </c>
      <c r="M179" s="40">
        <f t="shared" si="6"/>
        <v>64113258.449999988</v>
      </c>
      <c r="N179" s="40">
        <f t="shared" si="6"/>
        <v>3195390.4300000006</v>
      </c>
      <c r="O179" s="40">
        <f t="shared" si="6"/>
        <v>12538801.040000001</v>
      </c>
      <c r="P179" s="40">
        <f t="shared" si="6"/>
        <v>37481644.010000005</v>
      </c>
      <c r="Q179" s="40">
        <f t="shared" si="6"/>
        <v>26961519.659999996</v>
      </c>
      <c r="R179" s="40">
        <f t="shared" si="6"/>
        <v>2119557.4999999995</v>
      </c>
      <c r="S179" s="40">
        <f t="shared" si="6"/>
        <v>8293465.0385000007</v>
      </c>
      <c r="T179" s="40">
        <f t="shared" si="6"/>
        <v>7311362.1700000009</v>
      </c>
      <c r="U179" s="40">
        <f t="shared" si="6"/>
        <v>7053998.2200000007</v>
      </c>
      <c r="V179" s="40">
        <f t="shared" si="6"/>
        <v>108345026.63</v>
      </c>
      <c r="W179" s="40">
        <f t="shared" si="6"/>
        <v>12033625.629999999</v>
      </c>
      <c r="X179" s="40">
        <f t="shared" si="6"/>
        <v>15183271.599999996</v>
      </c>
      <c r="Y179" s="40">
        <f t="shared" si="6"/>
        <v>34276184.850000009</v>
      </c>
      <c r="Z179" s="40">
        <f t="shared" si="6"/>
        <v>4078123.07</v>
      </c>
      <c r="AA179" s="40">
        <f t="shared" si="6"/>
        <v>4366674.1099999994</v>
      </c>
      <c r="AB179" s="40">
        <f t="shared" si="6"/>
        <v>3316714.85</v>
      </c>
      <c r="AC179" s="40">
        <f t="shared" si="6"/>
        <v>2934061.5</v>
      </c>
      <c r="AD179" s="40">
        <f t="shared" si="6"/>
        <v>3563785.4000000004</v>
      </c>
      <c r="AE179" s="40">
        <f t="shared" si="6"/>
        <v>136091508.25</v>
      </c>
      <c r="AF179" s="40">
        <f t="shared" si="6"/>
        <v>6702347.5500000007</v>
      </c>
      <c r="AG179" s="40">
        <f t="shared" si="6"/>
        <v>3581891.6</v>
      </c>
      <c r="AH179" s="40">
        <f t="shared" si="6"/>
        <v>3372266.2900000005</v>
      </c>
      <c r="AI179" s="40">
        <f t="shared" si="6"/>
        <v>3557427.36</v>
      </c>
      <c r="AJ179" s="40">
        <f t="shared" si="6"/>
        <v>5637600.3600000003</v>
      </c>
      <c r="AK179" s="40">
        <f t="shared" si="6"/>
        <v>4779942.3099999996</v>
      </c>
      <c r="AL179" s="40">
        <f t="shared" si="6"/>
        <v>4823684.2</v>
      </c>
      <c r="AM179" s="40">
        <f t="shared" si="6"/>
        <v>8678814.6500000022</v>
      </c>
      <c r="AN179" s="40">
        <f t="shared" si="6"/>
        <v>5014467.1599999992</v>
      </c>
      <c r="AO179" s="40">
        <f t="shared" si="6"/>
        <v>3695516.1500000004</v>
      </c>
      <c r="AP179" s="40">
        <f t="shared" si="6"/>
        <v>4133060.2700000005</v>
      </c>
      <c r="AQ179" s="40">
        <f t="shared" si="6"/>
        <v>49394783.710000001</v>
      </c>
      <c r="AR179" s="40">
        <f t="shared" si="6"/>
        <v>3331314.96</v>
      </c>
      <c r="AS179" s="40">
        <f t="shared" si="6"/>
        <v>4303946.4400000004</v>
      </c>
      <c r="AT179" s="40">
        <f t="shared" si="6"/>
        <v>3820593.09</v>
      </c>
      <c r="AU179" s="40">
        <f t="shared" si="6"/>
        <v>2575929.1200000006</v>
      </c>
      <c r="AV179" s="40">
        <f t="shared" si="6"/>
        <v>880688.00000000012</v>
      </c>
      <c r="AW179" s="40">
        <f t="shared" si="6"/>
        <v>2921645.2200000007</v>
      </c>
      <c r="AX179" s="40">
        <f t="shared" si="6"/>
        <v>92142169.570000008</v>
      </c>
      <c r="AY179" s="40">
        <f t="shared" si="6"/>
        <v>7112309.1800000006</v>
      </c>
      <c r="AZ179" s="40">
        <f t="shared" si="6"/>
        <v>7225994.459999999</v>
      </c>
      <c r="BA179" s="40">
        <f t="shared" si="6"/>
        <v>9756940.0299999993</v>
      </c>
      <c r="BB179" s="40">
        <f t="shared" si="6"/>
        <v>5409862.8999999994</v>
      </c>
      <c r="BC179" s="40">
        <f t="shared" si="6"/>
        <v>2127632.73</v>
      </c>
      <c r="BD179" s="40">
        <f t="shared" si="6"/>
        <v>24964120.663600001</v>
      </c>
      <c r="BE179" s="40">
        <f t="shared" si="6"/>
        <v>10014615.039999999</v>
      </c>
      <c r="BF179" s="40">
        <f t="shared" si="6"/>
        <v>5161404.9799999995</v>
      </c>
      <c r="BG179" s="40">
        <f t="shared" si="6"/>
        <v>1522311.4499999997</v>
      </c>
      <c r="BH179" s="40">
        <f t="shared" si="6"/>
        <v>2492105.7500000009</v>
      </c>
      <c r="BI179" s="40">
        <f t="shared" si="6"/>
        <v>96105716.339999989</v>
      </c>
      <c r="BJ179" s="40">
        <f t="shared" si="6"/>
        <v>27295896.209999997</v>
      </c>
      <c r="BK179" s="40">
        <f t="shared" si="6"/>
        <v>4127323.3000000003</v>
      </c>
      <c r="BL179" s="40">
        <f t="shared" si="6"/>
        <v>2740604.81</v>
      </c>
      <c r="BM179" s="40">
        <f t="shared" si="6"/>
        <v>2355306.37</v>
      </c>
      <c r="BN179" s="40">
        <f t="shared" si="6"/>
        <v>8082320.7399999993</v>
      </c>
      <c r="BO179" s="40">
        <f t="shared" si="6"/>
        <v>3363259.18</v>
      </c>
      <c r="BP179" s="40">
        <f t="shared" si="6"/>
        <v>63817117.600000009</v>
      </c>
      <c r="BQ179" s="40">
        <f t="shared" ref="BQ179:BX179" si="7">SUM(BQ130:BQ178)</f>
        <v>4128983.0400000005</v>
      </c>
      <c r="BR179" s="40">
        <f t="shared" si="7"/>
        <v>6795047.1299999999</v>
      </c>
      <c r="BS179" s="40">
        <f t="shared" si="7"/>
        <v>10585319.980000002</v>
      </c>
      <c r="BT179" s="40">
        <f t="shared" si="7"/>
        <v>6501987.8500000006</v>
      </c>
      <c r="BU179" s="40">
        <f t="shared" si="7"/>
        <v>12000561.98</v>
      </c>
      <c r="BV179" s="40">
        <f t="shared" si="7"/>
        <v>5428688.8900000006</v>
      </c>
      <c r="BW179" s="40">
        <f t="shared" si="7"/>
        <v>4126233.7300000009</v>
      </c>
      <c r="BX179" s="40">
        <f t="shared" si="7"/>
        <v>7405957.6299999999</v>
      </c>
      <c r="BY179" s="41">
        <f>SUM(BY130:BY178)</f>
        <v>911272463.65559995</v>
      </c>
    </row>
    <row r="180" spans="1:77" x14ac:dyDescent="0.2">
      <c r="A180" s="34" t="s">
        <v>507</v>
      </c>
      <c r="B180" s="35" t="s">
        <v>508</v>
      </c>
      <c r="C180" s="34" t="s">
        <v>509</v>
      </c>
      <c r="D180" s="36">
        <v>207979210.05000001</v>
      </c>
      <c r="E180" s="36">
        <v>33030161.18</v>
      </c>
      <c r="F180" s="36">
        <v>39533364.530000001</v>
      </c>
      <c r="G180" s="36">
        <v>15847001.810000001</v>
      </c>
      <c r="H180" s="36">
        <v>12368659.189999999</v>
      </c>
      <c r="I180" s="36">
        <v>3654148.85</v>
      </c>
      <c r="J180" s="36">
        <v>555212366.25999999</v>
      </c>
      <c r="K180" s="36">
        <v>28097716.760000002</v>
      </c>
      <c r="L180" s="36">
        <v>6006629.3700000001</v>
      </c>
      <c r="M180" s="36">
        <v>113273934.63</v>
      </c>
      <c r="N180" s="36">
        <v>6550514.2000000002</v>
      </c>
      <c r="O180" s="36">
        <v>22118589.469999999</v>
      </c>
      <c r="P180" s="36">
        <v>48569331.740000002</v>
      </c>
      <c r="Q180" s="36">
        <v>38773488.18</v>
      </c>
      <c r="R180" s="36">
        <v>1443467.64</v>
      </c>
      <c r="S180" s="36">
        <v>12593316.539999999</v>
      </c>
      <c r="T180" s="36">
        <v>9899317.5</v>
      </c>
      <c r="U180" s="36">
        <v>6066179.2400000002</v>
      </c>
      <c r="V180" s="36">
        <v>374404445.31999999</v>
      </c>
      <c r="W180" s="36">
        <v>21552968.510000002</v>
      </c>
      <c r="X180" s="36">
        <v>18056601.960000001</v>
      </c>
      <c r="Y180" s="36">
        <v>48446279.810000002</v>
      </c>
      <c r="Z180" s="36">
        <v>8503557.3399999999</v>
      </c>
      <c r="AA180" s="36">
        <v>16604545.890000001</v>
      </c>
      <c r="AB180" s="36">
        <v>21020590.789999999</v>
      </c>
      <c r="AC180" s="36">
        <v>5460661.8300000001</v>
      </c>
      <c r="AD180" s="36">
        <v>6480302.6399999997</v>
      </c>
      <c r="AE180" s="36">
        <v>270626655.5</v>
      </c>
      <c r="AF180" s="36">
        <v>11763208.039999999</v>
      </c>
      <c r="AG180" s="36">
        <v>4614932.12</v>
      </c>
      <c r="AH180" s="36">
        <v>4557454.71</v>
      </c>
      <c r="AI180" s="36">
        <v>5086239.42</v>
      </c>
      <c r="AJ180" s="36">
        <v>6708252.2800000003</v>
      </c>
      <c r="AK180" s="36">
        <v>5078957.0999999996</v>
      </c>
      <c r="AL180" s="36">
        <v>8397764.6099999994</v>
      </c>
      <c r="AM180" s="36">
        <v>13577229.939999999</v>
      </c>
      <c r="AN180" s="36">
        <v>6341049.2800000003</v>
      </c>
      <c r="AO180" s="36">
        <v>4308623.74</v>
      </c>
      <c r="AP180" s="36">
        <v>7232720.3600000003</v>
      </c>
      <c r="AQ180" s="36">
        <v>79753478.780000001</v>
      </c>
      <c r="AR180" s="36">
        <v>6829053.4800000004</v>
      </c>
      <c r="AS180" s="36">
        <v>6449302.9900000002</v>
      </c>
      <c r="AT180" s="36">
        <v>7005211.2699999996</v>
      </c>
      <c r="AU180" s="36">
        <v>4727465.42</v>
      </c>
      <c r="AV180" s="36">
        <v>714482.06</v>
      </c>
      <c r="AW180" s="36">
        <v>1651170.92</v>
      </c>
      <c r="AX180" s="36">
        <v>247833270.56</v>
      </c>
      <c r="AY180" s="36">
        <v>7652008.9500000002</v>
      </c>
      <c r="AZ180" s="36">
        <v>7945125.5099999998</v>
      </c>
      <c r="BA180" s="36">
        <v>12104603.91</v>
      </c>
      <c r="BB180" s="36">
        <v>13764924.68</v>
      </c>
      <c r="BC180" s="36">
        <v>12349735.02</v>
      </c>
      <c r="BD180" s="36">
        <v>19596594.16</v>
      </c>
      <c r="BE180" s="36">
        <v>10810254.6</v>
      </c>
      <c r="BF180" s="36">
        <v>9754713.6500000004</v>
      </c>
      <c r="BG180" s="36">
        <v>2797035.23</v>
      </c>
      <c r="BH180" s="36">
        <v>1984117.36</v>
      </c>
      <c r="BI180" s="36">
        <v>176265685.13</v>
      </c>
      <c r="BJ180" s="36">
        <v>42651952.710000001</v>
      </c>
      <c r="BK180" s="36">
        <v>5334546.37</v>
      </c>
      <c r="BL180" s="36">
        <v>4811177.09</v>
      </c>
      <c r="BM180" s="36">
        <v>5207055.8600000003</v>
      </c>
      <c r="BN180" s="36">
        <v>10814538.689999999</v>
      </c>
      <c r="BO180" s="36">
        <v>2906892.36</v>
      </c>
      <c r="BP180" s="36">
        <v>110402682.37</v>
      </c>
      <c r="BQ180" s="36">
        <v>5958975.5800000001</v>
      </c>
      <c r="BR180" s="36">
        <v>6421051.9100000001</v>
      </c>
      <c r="BS180" s="36">
        <v>10319911.15</v>
      </c>
      <c r="BT180" s="36">
        <v>10459902.27</v>
      </c>
      <c r="BU180" s="36">
        <v>35546450.810000002</v>
      </c>
      <c r="BV180" s="36">
        <v>8712946.1699999999</v>
      </c>
      <c r="BW180" s="36">
        <v>3274499.89</v>
      </c>
      <c r="BX180" s="36">
        <v>4045544.4</v>
      </c>
      <c r="BY180" s="37">
        <v>43490575.20000001</v>
      </c>
    </row>
    <row r="181" spans="1:77" x14ac:dyDescent="0.2">
      <c r="A181" s="34" t="s">
        <v>507</v>
      </c>
      <c r="B181" s="35" t="s">
        <v>510</v>
      </c>
      <c r="C181" s="34" t="s">
        <v>511</v>
      </c>
      <c r="D181" s="36">
        <v>24081816.199999999</v>
      </c>
      <c r="E181" s="36">
        <v>699899.54</v>
      </c>
      <c r="F181" s="36">
        <v>12292191.82</v>
      </c>
      <c r="G181" s="36">
        <v>0</v>
      </c>
      <c r="H181" s="36">
        <v>0</v>
      </c>
      <c r="I181" s="36">
        <v>0</v>
      </c>
      <c r="J181" s="36">
        <v>5041972.7</v>
      </c>
      <c r="K181" s="36">
        <v>10064534.039999999</v>
      </c>
      <c r="L181" s="36">
        <v>1691972.4</v>
      </c>
      <c r="M181" s="36">
        <v>698030.98</v>
      </c>
      <c r="N181" s="36">
        <v>0</v>
      </c>
      <c r="O181" s="36">
        <v>101997.2</v>
      </c>
      <c r="P181" s="36">
        <v>1999792.58</v>
      </c>
      <c r="Q181" s="36">
        <v>416365</v>
      </c>
      <c r="R181" s="36">
        <v>342372.89</v>
      </c>
      <c r="S181" s="36">
        <v>3026102.82</v>
      </c>
      <c r="T181" s="36">
        <v>2520326.9</v>
      </c>
      <c r="U181" s="36">
        <v>1606719.46</v>
      </c>
      <c r="V181" s="36">
        <v>5179636.49</v>
      </c>
      <c r="W181" s="36">
        <v>38584.620000000003</v>
      </c>
      <c r="X181" s="36">
        <v>1120194.1599999999</v>
      </c>
      <c r="Y181" s="36">
        <v>2415884.79</v>
      </c>
      <c r="Z181" s="36">
        <v>18176.3</v>
      </c>
      <c r="AA181" s="36">
        <v>227577.55</v>
      </c>
      <c r="AB181" s="36">
        <v>0</v>
      </c>
      <c r="AC181" s="36">
        <v>0</v>
      </c>
      <c r="AD181" s="36">
        <v>938483.28</v>
      </c>
      <c r="AE181" s="36">
        <v>2036477.55</v>
      </c>
      <c r="AF181" s="36">
        <v>1415373.87</v>
      </c>
      <c r="AG181" s="36">
        <v>885929.14</v>
      </c>
      <c r="AH181" s="36">
        <v>0</v>
      </c>
      <c r="AI181" s="36">
        <v>57152</v>
      </c>
      <c r="AJ181" s="36">
        <v>242325.92</v>
      </c>
      <c r="AK181" s="36">
        <v>89458</v>
      </c>
      <c r="AL181" s="36">
        <v>105</v>
      </c>
      <c r="AM181" s="36">
        <v>106650.4</v>
      </c>
      <c r="AN181" s="36">
        <v>93483.75</v>
      </c>
      <c r="AO181" s="36">
        <v>1275236.98</v>
      </c>
      <c r="AP181" s="36">
        <v>1875320.27</v>
      </c>
      <c r="AQ181" s="36">
        <v>14667342.83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31394</v>
      </c>
      <c r="AZ181" s="36">
        <v>772</v>
      </c>
      <c r="BA181" s="36">
        <v>0</v>
      </c>
      <c r="BB181" s="36">
        <v>0</v>
      </c>
      <c r="BC181" s="36">
        <v>64750</v>
      </c>
      <c r="BD181" s="36">
        <v>4086314.3599</v>
      </c>
      <c r="BE181" s="36">
        <v>199201.55</v>
      </c>
      <c r="BF181" s="36">
        <v>74040</v>
      </c>
      <c r="BG181" s="36">
        <v>30390</v>
      </c>
      <c r="BH181" s="36">
        <v>0</v>
      </c>
      <c r="BI181" s="36">
        <v>54299640.420000002</v>
      </c>
      <c r="BJ181" s="36">
        <v>16580905.630000001</v>
      </c>
      <c r="BK181" s="36">
        <v>1364687.78</v>
      </c>
      <c r="BL181" s="36">
        <v>0</v>
      </c>
      <c r="BM181" s="36">
        <v>135220</v>
      </c>
      <c r="BN181" s="36">
        <v>0</v>
      </c>
      <c r="BO181" s="36">
        <v>0</v>
      </c>
      <c r="BP181" s="36">
        <v>1862571.14</v>
      </c>
      <c r="BQ181" s="36">
        <v>0</v>
      </c>
      <c r="BR181" s="36">
        <v>55987.4</v>
      </c>
      <c r="BS181" s="36">
        <v>6221.25</v>
      </c>
      <c r="BT181" s="36">
        <v>0</v>
      </c>
      <c r="BU181" s="36">
        <v>404120</v>
      </c>
      <c r="BV181" s="36">
        <v>147832.5</v>
      </c>
      <c r="BW181" s="36">
        <v>393.75</v>
      </c>
      <c r="BX181" s="36">
        <v>846802.37</v>
      </c>
      <c r="BY181" s="37">
        <v>1531970.27</v>
      </c>
    </row>
    <row r="182" spans="1:77" x14ac:dyDescent="0.2">
      <c r="A182" s="34" t="s">
        <v>507</v>
      </c>
      <c r="B182" s="35" t="s">
        <v>512</v>
      </c>
      <c r="C182" s="34" t="s">
        <v>513</v>
      </c>
      <c r="D182" s="36">
        <v>88132734.769999996</v>
      </c>
      <c r="E182" s="36">
        <v>8573163.4399999995</v>
      </c>
      <c r="F182" s="36">
        <v>15234814.32</v>
      </c>
      <c r="G182" s="36">
        <v>3616989.67</v>
      </c>
      <c r="H182" s="36">
        <v>2711601.1</v>
      </c>
      <c r="I182" s="36">
        <v>1176141.55</v>
      </c>
      <c r="J182" s="36">
        <v>313248441.20999998</v>
      </c>
      <c r="K182" s="36">
        <v>2243093.96</v>
      </c>
      <c r="L182" s="36">
        <v>561713.1</v>
      </c>
      <c r="M182" s="36">
        <v>54639389.009999998</v>
      </c>
      <c r="N182" s="36">
        <v>1905188.67</v>
      </c>
      <c r="O182" s="36">
        <v>4664805.74</v>
      </c>
      <c r="P182" s="36">
        <v>22729207.629999999</v>
      </c>
      <c r="Q182" s="36">
        <v>16845984.07</v>
      </c>
      <c r="R182" s="36">
        <v>218387.95</v>
      </c>
      <c r="S182" s="36">
        <v>1019331.25</v>
      </c>
      <c r="T182" s="36">
        <v>287655</v>
      </c>
      <c r="U182" s="36">
        <v>915547.6</v>
      </c>
      <c r="V182" s="36">
        <v>86942788.480000004</v>
      </c>
      <c r="W182" s="36">
        <v>12815266.74</v>
      </c>
      <c r="X182" s="36">
        <v>1387493.91</v>
      </c>
      <c r="Y182" s="36">
        <v>9530385.1999999993</v>
      </c>
      <c r="Z182" s="36">
        <v>1603255.87</v>
      </c>
      <c r="AA182" s="36">
        <v>2440915.1</v>
      </c>
      <c r="AB182" s="36">
        <v>7096047.5199999996</v>
      </c>
      <c r="AC182" s="36">
        <v>1398672.66</v>
      </c>
      <c r="AD182" s="36">
        <v>3035757.01</v>
      </c>
      <c r="AE182" s="36">
        <v>155034396.41999999</v>
      </c>
      <c r="AF182" s="36">
        <v>495004.95</v>
      </c>
      <c r="AG182" s="36">
        <v>482430.05</v>
      </c>
      <c r="AH182" s="36">
        <v>1037505.01</v>
      </c>
      <c r="AI182" s="36">
        <v>1129793.6299999999</v>
      </c>
      <c r="AJ182" s="36">
        <v>2164783.66</v>
      </c>
      <c r="AK182" s="36">
        <v>1321564.76</v>
      </c>
      <c r="AL182" s="36">
        <v>1589189.86</v>
      </c>
      <c r="AM182" s="36">
        <v>3588601.29</v>
      </c>
      <c r="AN182" s="36">
        <v>1610626.41</v>
      </c>
      <c r="AO182" s="36">
        <v>531880.26</v>
      </c>
      <c r="AP182" s="36">
        <v>150675</v>
      </c>
      <c r="AQ182" s="36">
        <v>11559918.210000001</v>
      </c>
      <c r="AR182" s="36">
        <v>511965.1</v>
      </c>
      <c r="AS182" s="36">
        <v>1077974.03</v>
      </c>
      <c r="AT182" s="36">
        <v>1327708.3</v>
      </c>
      <c r="AU182" s="36">
        <v>705643.98</v>
      </c>
      <c r="AV182" s="36">
        <v>138750.84</v>
      </c>
      <c r="AW182" s="36">
        <v>506585.07</v>
      </c>
      <c r="AX182" s="36">
        <v>76841371.730000004</v>
      </c>
      <c r="AY182" s="36">
        <v>1941138.29</v>
      </c>
      <c r="AZ182" s="36">
        <v>2019443.51</v>
      </c>
      <c r="BA182" s="36">
        <v>4281363.0999999996</v>
      </c>
      <c r="BB182" s="36">
        <v>4217764.66</v>
      </c>
      <c r="BC182" s="36">
        <v>1538630.58</v>
      </c>
      <c r="BD182" s="36">
        <v>7577118.7198999999</v>
      </c>
      <c r="BE182" s="36">
        <v>4784143.16</v>
      </c>
      <c r="BF182" s="36">
        <v>2226743.02</v>
      </c>
      <c r="BG182" s="36">
        <v>637829.80000000005</v>
      </c>
      <c r="BH182" s="36">
        <v>518981.15</v>
      </c>
      <c r="BI182" s="36">
        <v>23246841.02</v>
      </c>
      <c r="BJ182" s="36">
        <v>13027433.699999999</v>
      </c>
      <c r="BK182" s="36">
        <v>622863.51</v>
      </c>
      <c r="BL182" s="36">
        <v>1207005.3</v>
      </c>
      <c r="BM182" s="36">
        <v>1309181.33</v>
      </c>
      <c r="BN182" s="36">
        <v>2242138.6</v>
      </c>
      <c r="BO182" s="36">
        <v>727156.28</v>
      </c>
      <c r="BP182" s="36">
        <v>35709742.600000001</v>
      </c>
      <c r="BQ182" s="36">
        <v>1062714.8899999999</v>
      </c>
      <c r="BR182" s="36">
        <v>1847358.18</v>
      </c>
      <c r="BS182" s="36">
        <v>1804686.48</v>
      </c>
      <c r="BT182" s="36">
        <v>2313240.0699999998</v>
      </c>
      <c r="BU182" s="36">
        <v>12528919.91</v>
      </c>
      <c r="BV182" s="36">
        <v>1623658.01</v>
      </c>
      <c r="BW182" s="36">
        <v>1154962.0900000001</v>
      </c>
      <c r="BX182" s="36">
        <v>238415</v>
      </c>
      <c r="BY182" s="37">
        <v>8902520.1600000001</v>
      </c>
    </row>
    <row r="183" spans="1:77" x14ac:dyDescent="0.2">
      <c r="A183" s="34" t="s">
        <v>507</v>
      </c>
      <c r="B183" s="35" t="s">
        <v>514</v>
      </c>
      <c r="C183" s="34" t="s">
        <v>515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123050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18900</v>
      </c>
      <c r="Y183" s="36">
        <v>0</v>
      </c>
      <c r="Z183" s="36">
        <v>0</v>
      </c>
      <c r="AA183" s="36">
        <v>0</v>
      </c>
      <c r="AB183" s="36">
        <v>0</v>
      </c>
      <c r="AC183" s="36">
        <v>69750</v>
      </c>
      <c r="AD183" s="36">
        <v>0</v>
      </c>
      <c r="AE183" s="36">
        <v>113000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5840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8400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0</v>
      </c>
      <c r="BK183" s="36">
        <v>0</v>
      </c>
      <c r="BL183" s="36">
        <v>63690</v>
      </c>
      <c r="BM183" s="36">
        <v>23230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16210</v>
      </c>
      <c r="BW183" s="36">
        <v>7120</v>
      </c>
      <c r="BX183" s="36">
        <v>0</v>
      </c>
      <c r="BY183" s="37">
        <v>783612.25</v>
      </c>
    </row>
    <row r="184" spans="1:77" x14ac:dyDescent="0.2">
      <c r="A184" s="34" t="s">
        <v>507</v>
      </c>
      <c r="B184" s="35" t="s">
        <v>516</v>
      </c>
      <c r="C184" s="34" t="s">
        <v>517</v>
      </c>
      <c r="D184" s="36">
        <v>2252685.3199999998</v>
      </c>
      <c r="E184" s="36">
        <v>585703.05000000005</v>
      </c>
      <c r="F184" s="36">
        <v>986135.25</v>
      </c>
      <c r="G184" s="36">
        <v>494030.78</v>
      </c>
      <c r="H184" s="36">
        <v>254534.68</v>
      </c>
      <c r="I184" s="36">
        <v>281873.78000000003</v>
      </c>
      <c r="J184" s="36">
        <v>1726054.66</v>
      </c>
      <c r="K184" s="36">
        <v>1231510.08</v>
      </c>
      <c r="L184" s="36">
        <v>652732.87</v>
      </c>
      <c r="M184" s="36">
        <v>1177118.3600000001</v>
      </c>
      <c r="N184" s="36">
        <v>436034.14</v>
      </c>
      <c r="O184" s="36">
        <v>487181.97</v>
      </c>
      <c r="P184" s="36">
        <v>1352153.06</v>
      </c>
      <c r="Q184" s="36">
        <v>3269472.36</v>
      </c>
      <c r="R184" s="36">
        <v>84805.43</v>
      </c>
      <c r="S184" s="36">
        <v>529523.93000000005</v>
      </c>
      <c r="T184" s="36">
        <v>573704.99</v>
      </c>
      <c r="U184" s="36">
        <v>316003.94</v>
      </c>
      <c r="V184" s="36">
        <v>2596347.5499999998</v>
      </c>
      <c r="W184" s="36">
        <v>896589.07</v>
      </c>
      <c r="X184" s="36">
        <v>224484.74</v>
      </c>
      <c r="Y184" s="36">
        <v>191809.6</v>
      </c>
      <c r="Z184" s="36">
        <v>105173.66</v>
      </c>
      <c r="AA184" s="36">
        <v>679631.46</v>
      </c>
      <c r="AB184" s="36">
        <v>678120.77</v>
      </c>
      <c r="AC184" s="36">
        <v>63033.24</v>
      </c>
      <c r="AD184" s="36">
        <v>140400.85999999999</v>
      </c>
      <c r="AE184" s="36">
        <v>1879838.09</v>
      </c>
      <c r="AF184" s="36">
        <v>575224.74</v>
      </c>
      <c r="AG184" s="36">
        <v>188147.462</v>
      </c>
      <c r="AH184" s="36">
        <v>196869.23</v>
      </c>
      <c r="AI184" s="36">
        <v>262692.83</v>
      </c>
      <c r="AJ184" s="36">
        <v>429134.83</v>
      </c>
      <c r="AK184" s="36">
        <v>887190.82</v>
      </c>
      <c r="AL184" s="36">
        <v>586570.73</v>
      </c>
      <c r="AM184" s="36">
        <v>441417.11</v>
      </c>
      <c r="AN184" s="36">
        <v>196059.7</v>
      </c>
      <c r="AO184" s="36">
        <v>319748.61</v>
      </c>
      <c r="AP184" s="36">
        <v>191998.88</v>
      </c>
      <c r="AQ184" s="36">
        <v>909770.6</v>
      </c>
      <c r="AR184" s="36">
        <v>221728.97</v>
      </c>
      <c r="AS184" s="36">
        <v>438328.43</v>
      </c>
      <c r="AT184" s="36">
        <v>374959</v>
      </c>
      <c r="AU184" s="36">
        <v>385020.44</v>
      </c>
      <c r="AV184" s="36">
        <v>24836</v>
      </c>
      <c r="AW184" s="36">
        <v>128025</v>
      </c>
      <c r="AX184" s="36">
        <v>1852809.1</v>
      </c>
      <c r="AY184" s="36">
        <v>575887.48</v>
      </c>
      <c r="AZ184" s="36">
        <v>135354.07999999999</v>
      </c>
      <c r="BA184" s="36">
        <v>448796.35</v>
      </c>
      <c r="BB184" s="36">
        <v>331982.90000000002</v>
      </c>
      <c r="BC184" s="36">
        <v>239076.26</v>
      </c>
      <c r="BD184" s="36">
        <v>872258.94</v>
      </c>
      <c r="BE184" s="36">
        <v>533211.84</v>
      </c>
      <c r="BF184" s="36">
        <v>299495.75</v>
      </c>
      <c r="BG184" s="36">
        <v>199820.21</v>
      </c>
      <c r="BH184" s="36">
        <v>39144.699999999997</v>
      </c>
      <c r="BI184" s="36">
        <v>3158072.75</v>
      </c>
      <c r="BJ184" s="36">
        <v>1315033.98</v>
      </c>
      <c r="BK184" s="36">
        <v>284157.5</v>
      </c>
      <c r="BL184" s="36">
        <v>312592.45</v>
      </c>
      <c r="BM184" s="36">
        <v>419766.59</v>
      </c>
      <c r="BN184" s="36">
        <v>221805.97</v>
      </c>
      <c r="BO184" s="36">
        <v>340799.85</v>
      </c>
      <c r="BP184" s="36">
        <v>1427833.69</v>
      </c>
      <c r="BQ184" s="36">
        <v>175455.04</v>
      </c>
      <c r="BR184" s="36">
        <v>466451.99</v>
      </c>
      <c r="BS184" s="36">
        <v>339534.36</v>
      </c>
      <c r="BT184" s="36">
        <v>247225.28</v>
      </c>
      <c r="BU184" s="36">
        <v>560200</v>
      </c>
      <c r="BV184" s="36">
        <v>412795.35</v>
      </c>
      <c r="BW184" s="36">
        <v>191828.89</v>
      </c>
      <c r="BX184" s="36">
        <v>227726.98</v>
      </c>
      <c r="BY184" s="37">
        <v>28185574.450000003</v>
      </c>
    </row>
    <row r="185" spans="1:77" x14ac:dyDescent="0.2">
      <c r="A185" s="34" t="s">
        <v>507</v>
      </c>
      <c r="B185" s="35" t="s">
        <v>518</v>
      </c>
      <c r="C185" s="34" t="s">
        <v>519</v>
      </c>
      <c r="D185" s="36">
        <v>44679278.969999999</v>
      </c>
      <c r="E185" s="36">
        <v>9842947.8300000001</v>
      </c>
      <c r="F185" s="36">
        <v>11042908.439999999</v>
      </c>
      <c r="G185" s="36">
        <v>5963013.0499999998</v>
      </c>
      <c r="H185" s="36">
        <v>7157965.79</v>
      </c>
      <c r="I185" s="36">
        <v>2454637.04</v>
      </c>
      <c r="J185" s="36">
        <v>111207455.97</v>
      </c>
      <c r="K185" s="36">
        <v>11824306.699999999</v>
      </c>
      <c r="L185" s="36">
        <v>3419276.65</v>
      </c>
      <c r="M185" s="36">
        <v>23815643.84</v>
      </c>
      <c r="N185" s="36">
        <v>2040803.08</v>
      </c>
      <c r="O185" s="36">
        <v>8361979.4900000002</v>
      </c>
      <c r="P185" s="36">
        <v>13446885.92</v>
      </c>
      <c r="Q185" s="36">
        <v>14087039.33</v>
      </c>
      <c r="R185" s="36">
        <v>435520</v>
      </c>
      <c r="S185" s="36">
        <v>4354538.5999999996</v>
      </c>
      <c r="T185" s="36">
        <v>2871278.95</v>
      </c>
      <c r="U185" s="36">
        <v>1916218.52</v>
      </c>
      <c r="V185" s="36">
        <v>40632815</v>
      </c>
      <c r="W185" s="36">
        <v>7201933.79</v>
      </c>
      <c r="X185" s="36">
        <v>3083617.7</v>
      </c>
      <c r="Y185" s="36">
        <v>9217815.2799999993</v>
      </c>
      <c r="Z185" s="36">
        <v>2185983.6800000002</v>
      </c>
      <c r="AA185" s="36">
        <v>2707260.14</v>
      </c>
      <c r="AB185" s="36">
        <v>5741145</v>
      </c>
      <c r="AC185" s="36">
        <v>2196248.8199999998</v>
      </c>
      <c r="AD185" s="36">
        <v>3476222.41</v>
      </c>
      <c r="AE185" s="36">
        <v>74503557.129999995</v>
      </c>
      <c r="AF185" s="36">
        <v>3595674.48</v>
      </c>
      <c r="AG185" s="36">
        <v>1721322.47</v>
      </c>
      <c r="AH185" s="36">
        <v>2517930</v>
      </c>
      <c r="AI185" s="36">
        <v>1972467</v>
      </c>
      <c r="AJ185" s="36">
        <v>3618459.98</v>
      </c>
      <c r="AK185" s="36">
        <v>3303652.9</v>
      </c>
      <c r="AL185" s="36">
        <v>2075611.5</v>
      </c>
      <c r="AM185" s="36">
        <v>3923598.5</v>
      </c>
      <c r="AN185" s="36">
        <v>2358302</v>
      </c>
      <c r="AO185" s="36">
        <v>1923369.2</v>
      </c>
      <c r="AP185" s="36">
        <v>2444508</v>
      </c>
      <c r="AQ185" s="36">
        <v>19761397.969999999</v>
      </c>
      <c r="AR185" s="36">
        <v>2926815.86</v>
      </c>
      <c r="AS185" s="36">
        <v>2164532.81</v>
      </c>
      <c r="AT185" s="36">
        <v>2102789.52</v>
      </c>
      <c r="AU185" s="36">
        <v>1657548</v>
      </c>
      <c r="AV185" s="36">
        <v>410697</v>
      </c>
      <c r="AW185" s="36">
        <v>1606629.95</v>
      </c>
      <c r="AX185" s="36">
        <v>44182793.109999999</v>
      </c>
      <c r="AY185" s="36">
        <v>4045788</v>
      </c>
      <c r="AZ185" s="36">
        <v>2138138.5</v>
      </c>
      <c r="BA185" s="36">
        <v>3526924</v>
      </c>
      <c r="BB185" s="36">
        <v>3367383.02</v>
      </c>
      <c r="BC185" s="36">
        <v>2588016</v>
      </c>
      <c r="BD185" s="36">
        <v>5722670</v>
      </c>
      <c r="BE185" s="36">
        <v>3251661</v>
      </c>
      <c r="BF185" s="36">
        <v>2032198.6</v>
      </c>
      <c r="BG185" s="36">
        <v>803065</v>
      </c>
      <c r="BH185" s="36">
        <v>843368</v>
      </c>
      <c r="BI185" s="36">
        <v>26903095.219999999</v>
      </c>
      <c r="BJ185" s="36">
        <v>14918838</v>
      </c>
      <c r="BK185" s="36">
        <v>2636842.4500000002</v>
      </c>
      <c r="BL185" s="36">
        <v>1650778.5</v>
      </c>
      <c r="BM185" s="36">
        <v>3963989</v>
      </c>
      <c r="BN185" s="36">
        <v>3673906.81</v>
      </c>
      <c r="BO185" s="36">
        <v>1249461.52</v>
      </c>
      <c r="BP185" s="36">
        <v>21576288.440000001</v>
      </c>
      <c r="BQ185" s="36">
        <v>2487056.04</v>
      </c>
      <c r="BR185" s="36">
        <v>606702.85</v>
      </c>
      <c r="BS185" s="36">
        <v>3209777.96</v>
      </c>
      <c r="BT185" s="36">
        <v>3999428.98</v>
      </c>
      <c r="BU185" s="36">
        <v>11526595.9</v>
      </c>
      <c r="BV185" s="36">
        <v>2279709.21</v>
      </c>
      <c r="BW185" s="36">
        <v>1113948.8400000001</v>
      </c>
      <c r="BX185" s="36">
        <v>927277.7</v>
      </c>
      <c r="BY185" s="37">
        <v>57134024.28989999</v>
      </c>
    </row>
    <row r="186" spans="1:77" x14ac:dyDescent="0.2">
      <c r="A186" s="34" t="s">
        <v>507</v>
      </c>
      <c r="B186" s="35" t="s">
        <v>520</v>
      </c>
      <c r="C186" s="34" t="s">
        <v>521</v>
      </c>
      <c r="D186" s="36">
        <v>9383193.5999999996</v>
      </c>
      <c r="E186" s="36">
        <v>381562</v>
      </c>
      <c r="F186" s="36">
        <v>469719.21</v>
      </c>
      <c r="G186" s="36">
        <v>0</v>
      </c>
      <c r="H186" s="36">
        <v>107856</v>
      </c>
      <c r="I186" s="36">
        <v>511092.5</v>
      </c>
      <c r="J186" s="36">
        <v>3993805.11</v>
      </c>
      <c r="K186" s="36">
        <v>1606290.5</v>
      </c>
      <c r="L186" s="36">
        <v>335569</v>
      </c>
      <c r="M186" s="36">
        <v>363121.78</v>
      </c>
      <c r="N186" s="36">
        <v>87899</v>
      </c>
      <c r="O186" s="36">
        <v>264805</v>
      </c>
      <c r="P186" s="36">
        <v>88100</v>
      </c>
      <c r="Q186" s="36">
        <v>663375</v>
      </c>
      <c r="R186" s="36">
        <v>0</v>
      </c>
      <c r="S186" s="36">
        <v>0</v>
      </c>
      <c r="T186" s="36">
        <v>0</v>
      </c>
      <c r="U186" s="36">
        <v>168080</v>
      </c>
      <c r="V186" s="36">
        <v>58000</v>
      </c>
      <c r="W186" s="36">
        <v>521648.4</v>
      </c>
      <c r="X186" s="36">
        <v>14338</v>
      </c>
      <c r="Y186" s="36">
        <v>3561863.69</v>
      </c>
      <c r="Z186" s="36">
        <v>165400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3530600</v>
      </c>
      <c r="AG186" s="36">
        <v>50876.2</v>
      </c>
      <c r="AH186" s="36">
        <v>500000</v>
      </c>
      <c r="AI186" s="36">
        <v>428400</v>
      </c>
      <c r="AJ186" s="36">
        <v>76990</v>
      </c>
      <c r="AK186" s="36">
        <v>0</v>
      </c>
      <c r="AL186" s="36">
        <v>0</v>
      </c>
      <c r="AM186" s="36">
        <v>41765</v>
      </c>
      <c r="AN186" s="36">
        <v>145552.5</v>
      </c>
      <c r="AO186" s="36">
        <v>111200</v>
      </c>
      <c r="AP186" s="36">
        <v>0</v>
      </c>
      <c r="AQ186" s="36">
        <v>459415.2</v>
      </c>
      <c r="AR186" s="36">
        <v>136782</v>
      </c>
      <c r="AS186" s="36">
        <v>0</v>
      </c>
      <c r="AT186" s="36">
        <v>0</v>
      </c>
      <c r="AU186" s="36">
        <v>391800</v>
      </c>
      <c r="AV186" s="36">
        <v>0</v>
      </c>
      <c r="AW186" s="36">
        <v>25000</v>
      </c>
      <c r="AX186" s="36">
        <v>676247</v>
      </c>
      <c r="AY186" s="36">
        <v>0</v>
      </c>
      <c r="AZ186" s="36">
        <v>328800</v>
      </c>
      <c r="BA186" s="36">
        <v>0</v>
      </c>
      <c r="BB186" s="36">
        <v>464290</v>
      </c>
      <c r="BC186" s="36">
        <v>620400</v>
      </c>
      <c r="BD186" s="36">
        <v>334000</v>
      </c>
      <c r="BE186" s="36">
        <v>0</v>
      </c>
      <c r="BF186" s="36">
        <v>27600</v>
      </c>
      <c r="BG186" s="36">
        <v>768037.6</v>
      </c>
      <c r="BH186" s="36">
        <v>0</v>
      </c>
      <c r="BI186" s="36">
        <v>1620000</v>
      </c>
      <c r="BJ186" s="36">
        <v>1539000</v>
      </c>
      <c r="BK186" s="36">
        <v>480500</v>
      </c>
      <c r="BL186" s="36">
        <v>791450</v>
      </c>
      <c r="BM186" s="36">
        <v>264173</v>
      </c>
      <c r="BN186" s="36">
        <v>200000</v>
      </c>
      <c r="BO186" s="36">
        <v>853055.5</v>
      </c>
      <c r="BP186" s="36">
        <v>4601628.5</v>
      </c>
      <c r="BQ186" s="36">
        <v>506026.1</v>
      </c>
      <c r="BR186" s="36">
        <v>16800</v>
      </c>
      <c r="BS186" s="36">
        <v>0</v>
      </c>
      <c r="BT186" s="36">
        <v>0</v>
      </c>
      <c r="BU186" s="36">
        <v>52930</v>
      </c>
      <c r="BV186" s="36">
        <v>0</v>
      </c>
      <c r="BW186" s="36">
        <v>0</v>
      </c>
      <c r="BX186" s="36">
        <v>20000</v>
      </c>
      <c r="BY186" s="37">
        <v>8653243.160000002</v>
      </c>
    </row>
    <row r="187" spans="1:77" x14ac:dyDescent="0.2">
      <c r="A187" s="34" t="s">
        <v>507</v>
      </c>
      <c r="B187" s="35" t="s">
        <v>522</v>
      </c>
      <c r="C187" s="34" t="s">
        <v>523</v>
      </c>
      <c r="D187" s="36">
        <v>4267645.46</v>
      </c>
      <c r="E187" s="36">
        <v>346486</v>
      </c>
      <c r="F187" s="36">
        <v>361660</v>
      </c>
      <c r="G187" s="36">
        <v>24824</v>
      </c>
      <c r="H187" s="36">
        <v>410061.07</v>
      </c>
      <c r="I187" s="36">
        <v>56802.53</v>
      </c>
      <c r="J187" s="36">
        <v>0</v>
      </c>
      <c r="K187" s="36">
        <v>266607</v>
      </c>
      <c r="L187" s="36">
        <v>5243</v>
      </c>
      <c r="M187" s="36">
        <v>635057.85</v>
      </c>
      <c r="N187" s="36">
        <v>11395.83</v>
      </c>
      <c r="O187" s="36">
        <v>80032</v>
      </c>
      <c r="P187" s="36">
        <v>0</v>
      </c>
      <c r="Q187" s="36">
        <v>0</v>
      </c>
      <c r="R187" s="36">
        <v>32463.7</v>
      </c>
      <c r="S187" s="36">
        <v>124501.86</v>
      </c>
      <c r="T187" s="36">
        <v>0</v>
      </c>
      <c r="U187" s="36">
        <v>10930.15</v>
      </c>
      <c r="V187" s="36">
        <v>112563.5</v>
      </c>
      <c r="W187" s="36">
        <v>90244</v>
      </c>
      <c r="X187" s="36">
        <v>8800</v>
      </c>
      <c r="Y187" s="36">
        <v>218822.75</v>
      </c>
      <c r="Z187" s="36">
        <v>15900</v>
      </c>
      <c r="AA187" s="36">
        <v>62100</v>
      </c>
      <c r="AB187" s="36">
        <v>59450</v>
      </c>
      <c r="AC187" s="36">
        <v>0</v>
      </c>
      <c r="AD187" s="36">
        <v>0</v>
      </c>
      <c r="AE187" s="36">
        <v>328742</v>
      </c>
      <c r="AF187" s="36">
        <v>50900</v>
      </c>
      <c r="AG187" s="36">
        <v>35980</v>
      </c>
      <c r="AH187" s="36">
        <v>31700</v>
      </c>
      <c r="AI187" s="36">
        <v>30593.599999999999</v>
      </c>
      <c r="AJ187" s="36">
        <v>4877</v>
      </c>
      <c r="AK187" s="36">
        <v>104200</v>
      </c>
      <c r="AL187" s="36">
        <v>250</v>
      </c>
      <c r="AM187" s="36">
        <v>101600</v>
      </c>
      <c r="AN187" s="36">
        <v>91290</v>
      </c>
      <c r="AO187" s="36">
        <v>105090</v>
      </c>
      <c r="AP187" s="36">
        <v>0</v>
      </c>
      <c r="AQ187" s="36">
        <v>49785</v>
      </c>
      <c r="AR187" s="36">
        <v>16200</v>
      </c>
      <c r="AS187" s="36">
        <v>56291.5</v>
      </c>
      <c r="AT187" s="36">
        <v>54400</v>
      </c>
      <c r="AU187" s="36">
        <v>2040</v>
      </c>
      <c r="AV187" s="36">
        <v>800</v>
      </c>
      <c r="AW187" s="36">
        <v>0</v>
      </c>
      <c r="AX187" s="36">
        <v>2182627.5699999998</v>
      </c>
      <c r="AY187" s="36">
        <v>0</v>
      </c>
      <c r="AZ187" s="36">
        <v>4150</v>
      </c>
      <c r="BA187" s="36">
        <v>23720.400000000001</v>
      </c>
      <c r="BB187" s="36">
        <v>36375.5</v>
      </c>
      <c r="BC187" s="36">
        <v>15477</v>
      </c>
      <c r="BD187" s="36">
        <v>146400</v>
      </c>
      <c r="BE187" s="36">
        <v>0</v>
      </c>
      <c r="BF187" s="36">
        <v>20600</v>
      </c>
      <c r="BG187" s="36">
        <v>56850</v>
      </c>
      <c r="BH187" s="36">
        <v>0</v>
      </c>
      <c r="BI187" s="36">
        <v>1319255.75</v>
      </c>
      <c r="BJ187" s="36">
        <v>0</v>
      </c>
      <c r="BK187" s="36">
        <v>50183</v>
      </c>
      <c r="BL187" s="36">
        <v>0</v>
      </c>
      <c r="BM187" s="36">
        <v>0</v>
      </c>
      <c r="BN187" s="36">
        <v>56441</v>
      </c>
      <c r="BO187" s="36">
        <v>6000</v>
      </c>
      <c r="BP187" s="36">
        <v>1425914.8</v>
      </c>
      <c r="BQ187" s="36">
        <v>11960</v>
      </c>
      <c r="BR187" s="36">
        <v>35310</v>
      </c>
      <c r="BS187" s="36">
        <v>53100</v>
      </c>
      <c r="BT187" s="36">
        <v>46084</v>
      </c>
      <c r="BU187" s="36">
        <v>0</v>
      </c>
      <c r="BV187" s="36">
        <v>0</v>
      </c>
      <c r="BW187" s="36">
        <v>59750</v>
      </c>
      <c r="BX187" s="36">
        <v>0</v>
      </c>
      <c r="BY187" s="37">
        <v>21940842</v>
      </c>
    </row>
    <row r="188" spans="1:77" x14ac:dyDescent="0.2">
      <c r="A188" s="34" t="s">
        <v>507</v>
      </c>
      <c r="B188" s="35" t="s">
        <v>524</v>
      </c>
      <c r="C188" s="34" t="s">
        <v>525</v>
      </c>
      <c r="D188" s="36">
        <v>791925.89</v>
      </c>
      <c r="E188" s="36">
        <v>278636.76</v>
      </c>
      <c r="F188" s="36">
        <v>272644.71000000002</v>
      </c>
      <c r="G188" s="36">
        <v>147792.69</v>
      </c>
      <c r="H188" s="36">
        <v>193105</v>
      </c>
      <c r="I188" s="36">
        <v>15500</v>
      </c>
      <c r="J188" s="36">
        <v>126963.27</v>
      </c>
      <c r="K188" s="36">
        <v>105235.75</v>
      </c>
      <c r="L188" s="36">
        <v>56525.23</v>
      </c>
      <c r="M188" s="36">
        <v>229232.95</v>
      </c>
      <c r="N188" s="36">
        <v>201525.2</v>
      </c>
      <c r="O188" s="36">
        <v>246576</v>
      </c>
      <c r="P188" s="36">
        <v>186043.76</v>
      </c>
      <c r="Q188" s="36">
        <v>280654.40000000002</v>
      </c>
      <c r="R188" s="36">
        <v>44164</v>
      </c>
      <c r="S188" s="36">
        <v>86201.55</v>
      </c>
      <c r="T188" s="36">
        <v>155320</v>
      </c>
      <c r="U188" s="36">
        <v>99566.56</v>
      </c>
      <c r="V188" s="36">
        <v>485439.5</v>
      </c>
      <c r="W188" s="36">
        <v>123381.36</v>
      </c>
      <c r="X188" s="36">
        <v>248597.64</v>
      </c>
      <c r="Y188" s="36">
        <v>169293.16</v>
      </c>
      <c r="Z188" s="36">
        <v>143518.37</v>
      </c>
      <c r="AA188" s="36">
        <v>239529.13</v>
      </c>
      <c r="AB188" s="36">
        <v>140355</v>
      </c>
      <c r="AC188" s="36">
        <v>10918.52</v>
      </c>
      <c r="AD188" s="36">
        <v>116267.6</v>
      </c>
      <c r="AE188" s="36">
        <v>496644.58</v>
      </c>
      <c r="AF188" s="36">
        <v>150370</v>
      </c>
      <c r="AG188" s="36">
        <v>39251.61</v>
      </c>
      <c r="AH188" s="36">
        <v>81450</v>
      </c>
      <c r="AI188" s="36">
        <v>82666.55</v>
      </c>
      <c r="AJ188" s="36">
        <v>235755</v>
      </c>
      <c r="AK188" s="36">
        <v>288473.08</v>
      </c>
      <c r="AL188" s="36">
        <v>91872.69</v>
      </c>
      <c r="AM188" s="36">
        <v>362825.47</v>
      </c>
      <c r="AN188" s="36">
        <v>338561.7</v>
      </c>
      <c r="AO188" s="36">
        <v>294635.03000000003</v>
      </c>
      <c r="AP188" s="36">
        <v>41000.19</v>
      </c>
      <c r="AQ188" s="36">
        <v>323371.99</v>
      </c>
      <c r="AR188" s="36">
        <v>335871.91</v>
      </c>
      <c r="AS188" s="36">
        <v>46981.88</v>
      </c>
      <c r="AT188" s="36">
        <v>84959.95</v>
      </c>
      <c r="AU188" s="36">
        <v>117942.69</v>
      </c>
      <c r="AV188" s="36">
        <v>26968.05</v>
      </c>
      <c r="AW188" s="36">
        <v>47205.41</v>
      </c>
      <c r="AX188" s="36">
        <v>273060</v>
      </c>
      <c r="AY188" s="36">
        <v>238372.82</v>
      </c>
      <c r="AZ188" s="36">
        <v>121656.3</v>
      </c>
      <c r="BA188" s="36">
        <v>353613.8</v>
      </c>
      <c r="BB188" s="36">
        <v>209131.73</v>
      </c>
      <c r="BC188" s="36">
        <v>187719.66</v>
      </c>
      <c r="BD188" s="36">
        <v>175558.95</v>
      </c>
      <c r="BE188" s="36">
        <v>251334.82</v>
      </c>
      <c r="BF188" s="36">
        <v>36812.629999999997</v>
      </c>
      <c r="BG188" s="36">
        <v>28148.23</v>
      </c>
      <c r="BH188" s="36">
        <v>149282.72</v>
      </c>
      <c r="BI188" s="36">
        <v>461999.77</v>
      </c>
      <c r="BJ188" s="36">
        <v>379666.63</v>
      </c>
      <c r="BK188" s="36">
        <v>226571</v>
      </c>
      <c r="BL188" s="36">
        <v>87191.23</v>
      </c>
      <c r="BM188" s="36">
        <v>191579.09</v>
      </c>
      <c r="BN188" s="36">
        <v>189667.99</v>
      </c>
      <c r="BO188" s="36">
        <v>147779.32</v>
      </c>
      <c r="BP188" s="36">
        <v>585547.73</v>
      </c>
      <c r="BQ188" s="36">
        <v>119884.97</v>
      </c>
      <c r="BR188" s="36">
        <v>306107.28999999998</v>
      </c>
      <c r="BS188" s="36">
        <v>355842.34</v>
      </c>
      <c r="BT188" s="36">
        <v>102527.42</v>
      </c>
      <c r="BU188" s="36">
        <v>222257.01</v>
      </c>
      <c r="BV188" s="36">
        <v>125148.71</v>
      </c>
      <c r="BW188" s="36">
        <v>147485.32</v>
      </c>
      <c r="BX188" s="36">
        <v>11704.73</v>
      </c>
      <c r="BY188" s="37">
        <v>641754.69999999995</v>
      </c>
    </row>
    <row r="189" spans="1:77" x14ac:dyDescent="0.2">
      <c r="A189" s="34" t="s">
        <v>507</v>
      </c>
      <c r="B189" s="35" t="s">
        <v>526</v>
      </c>
      <c r="C189" s="34" t="s">
        <v>527</v>
      </c>
      <c r="D189" s="36">
        <v>106227.5</v>
      </c>
      <c r="E189" s="36">
        <v>19955.5</v>
      </c>
      <c r="F189" s="36">
        <v>162680</v>
      </c>
      <c r="G189" s="36">
        <v>0</v>
      </c>
      <c r="H189" s="36">
        <v>42411</v>
      </c>
      <c r="I189" s="36">
        <v>0</v>
      </c>
      <c r="J189" s="36">
        <v>0</v>
      </c>
      <c r="K189" s="36">
        <v>168780</v>
      </c>
      <c r="L189" s="36">
        <v>8560</v>
      </c>
      <c r="M189" s="36">
        <v>11073.15</v>
      </c>
      <c r="N189" s="36">
        <v>0</v>
      </c>
      <c r="O189" s="36">
        <v>83852</v>
      </c>
      <c r="P189" s="36">
        <v>0</v>
      </c>
      <c r="Q189" s="36">
        <v>9993.7999999999993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79687</v>
      </c>
      <c r="X189" s="36">
        <v>0</v>
      </c>
      <c r="Y189" s="36">
        <v>33170</v>
      </c>
      <c r="Z189" s="36">
        <v>6500</v>
      </c>
      <c r="AA189" s="36">
        <v>4000</v>
      </c>
      <c r="AB189" s="36">
        <v>47616</v>
      </c>
      <c r="AC189" s="36">
        <v>0</v>
      </c>
      <c r="AD189" s="36">
        <v>39680.949999999997</v>
      </c>
      <c r="AE189" s="36">
        <v>4135.6499999999996</v>
      </c>
      <c r="AF189" s="36">
        <v>60607</v>
      </c>
      <c r="AG189" s="36">
        <v>28120</v>
      </c>
      <c r="AH189" s="36">
        <v>82490</v>
      </c>
      <c r="AI189" s="36">
        <v>1300</v>
      </c>
      <c r="AJ189" s="36">
        <v>64493.99</v>
      </c>
      <c r="AK189" s="36">
        <v>22256</v>
      </c>
      <c r="AL189" s="36">
        <v>0</v>
      </c>
      <c r="AM189" s="36">
        <v>0</v>
      </c>
      <c r="AN189" s="36">
        <v>87330</v>
      </c>
      <c r="AO189" s="36">
        <v>21350</v>
      </c>
      <c r="AP189" s="36">
        <v>69015</v>
      </c>
      <c r="AQ189" s="36">
        <v>0</v>
      </c>
      <c r="AR189" s="36">
        <v>600</v>
      </c>
      <c r="AS189" s="36">
        <v>6892.84</v>
      </c>
      <c r="AT189" s="36">
        <v>135341.65</v>
      </c>
      <c r="AU189" s="36">
        <v>0</v>
      </c>
      <c r="AV189" s="36">
        <v>0</v>
      </c>
      <c r="AW189" s="36">
        <v>37450</v>
      </c>
      <c r="AX189" s="36">
        <v>0</v>
      </c>
      <c r="AY189" s="36">
        <v>1320</v>
      </c>
      <c r="AZ189" s="36">
        <v>47908.68</v>
      </c>
      <c r="BA189" s="36">
        <v>28687.1</v>
      </c>
      <c r="BB189" s="36">
        <v>0</v>
      </c>
      <c r="BC189" s="36">
        <v>16478</v>
      </c>
      <c r="BD189" s="36">
        <v>800</v>
      </c>
      <c r="BE189" s="36">
        <v>0</v>
      </c>
      <c r="BF189" s="36">
        <v>0</v>
      </c>
      <c r="BG189" s="36">
        <v>24544.71</v>
      </c>
      <c r="BH189" s="36">
        <v>16770</v>
      </c>
      <c r="BI189" s="36">
        <v>90415</v>
      </c>
      <c r="BJ189" s="36">
        <v>0</v>
      </c>
      <c r="BK189" s="36">
        <v>0</v>
      </c>
      <c r="BL189" s="36">
        <v>12150</v>
      </c>
      <c r="BM189" s="36">
        <v>35836.53</v>
      </c>
      <c r="BN189" s="36">
        <v>65990.8</v>
      </c>
      <c r="BO189" s="36">
        <v>83547</v>
      </c>
      <c r="BP189" s="36">
        <v>399310</v>
      </c>
      <c r="BQ189" s="36">
        <v>730</v>
      </c>
      <c r="BR189" s="36">
        <v>85139.9</v>
      </c>
      <c r="BS189" s="36">
        <v>1740</v>
      </c>
      <c r="BT189" s="36">
        <v>550</v>
      </c>
      <c r="BU189" s="36">
        <v>43814.400000000001</v>
      </c>
      <c r="BV189" s="36">
        <v>136214.5</v>
      </c>
      <c r="BW189" s="36">
        <v>5000</v>
      </c>
      <c r="BX189" s="36">
        <v>0</v>
      </c>
      <c r="BY189" s="37">
        <v>15382486.489999998</v>
      </c>
    </row>
    <row r="190" spans="1:77" x14ac:dyDescent="0.2">
      <c r="A190" s="34" t="s">
        <v>507</v>
      </c>
      <c r="B190" s="35" t="s">
        <v>528</v>
      </c>
      <c r="C190" s="34" t="s">
        <v>529</v>
      </c>
      <c r="D190" s="36">
        <v>140817.35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74077.25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54953</v>
      </c>
      <c r="Z190" s="36">
        <v>0</v>
      </c>
      <c r="AA190" s="36">
        <v>0</v>
      </c>
      <c r="AB190" s="36">
        <v>38548</v>
      </c>
      <c r="AC190" s="36">
        <v>0</v>
      </c>
      <c r="AD190" s="36">
        <v>0</v>
      </c>
      <c r="AE190" s="36">
        <v>12790</v>
      </c>
      <c r="AF190" s="36">
        <v>0</v>
      </c>
      <c r="AG190" s="36">
        <v>0</v>
      </c>
      <c r="AH190" s="36">
        <v>7000</v>
      </c>
      <c r="AI190" s="36">
        <v>4535</v>
      </c>
      <c r="AJ190" s="36">
        <v>0</v>
      </c>
      <c r="AK190" s="36">
        <v>2450</v>
      </c>
      <c r="AL190" s="36">
        <v>0</v>
      </c>
      <c r="AM190" s="36">
        <v>0</v>
      </c>
      <c r="AN190" s="36">
        <v>4500</v>
      </c>
      <c r="AO190" s="36">
        <v>0</v>
      </c>
      <c r="AP190" s="36">
        <v>0</v>
      </c>
      <c r="AQ190" s="36">
        <v>15000</v>
      </c>
      <c r="AR190" s="36">
        <v>0</v>
      </c>
      <c r="AS190" s="36">
        <v>9276</v>
      </c>
      <c r="AT190" s="36">
        <v>21389.3</v>
      </c>
      <c r="AU190" s="36">
        <v>7180</v>
      </c>
      <c r="AV190" s="36">
        <v>0</v>
      </c>
      <c r="AW190" s="36">
        <v>0</v>
      </c>
      <c r="AX190" s="36">
        <v>0</v>
      </c>
      <c r="AY190" s="36">
        <v>0</v>
      </c>
      <c r="AZ190" s="36">
        <v>74846.5</v>
      </c>
      <c r="BA190" s="36">
        <v>16692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6320</v>
      </c>
      <c r="BH190" s="36">
        <v>0</v>
      </c>
      <c r="BI190" s="36">
        <v>0</v>
      </c>
      <c r="BJ190" s="36">
        <v>0</v>
      </c>
      <c r="BK190" s="36">
        <v>150929.39000000001</v>
      </c>
      <c r="BL190" s="36">
        <v>0</v>
      </c>
      <c r="BM190" s="36">
        <v>13800</v>
      </c>
      <c r="BN190" s="36">
        <v>1250</v>
      </c>
      <c r="BO190" s="36">
        <v>0</v>
      </c>
      <c r="BP190" s="36">
        <v>5370</v>
      </c>
      <c r="BQ190" s="36">
        <v>1900</v>
      </c>
      <c r="BR190" s="36">
        <v>0</v>
      </c>
      <c r="BS190" s="36">
        <v>0</v>
      </c>
      <c r="BT190" s="36">
        <v>2720</v>
      </c>
      <c r="BU190" s="36">
        <v>43540</v>
      </c>
      <c r="BV190" s="36">
        <v>0</v>
      </c>
      <c r="BW190" s="36">
        <v>0</v>
      </c>
      <c r="BX190" s="36">
        <v>0</v>
      </c>
      <c r="BY190" s="37">
        <v>5564394.1299999999</v>
      </c>
    </row>
    <row r="191" spans="1:77" x14ac:dyDescent="0.2">
      <c r="A191" s="34" t="s">
        <v>507</v>
      </c>
      <c r="B191" s="35" t="s">
        <v>530</v>
      </c>
      <c r="C191" s="34" t="s">
        <v>531</v>
      </c>
      <c r="D191" s="36">
        <v>7278287.4400000004</v>
      </c>
      <c r="E191" s="36">
        <v>445142.39</v>
      </c>
      <c r="F191" s="36">
        <v>1060465.47</v>
      </c>
      <c r="G191" s="36">
        <v>395303.07</v>
      </c>
      <c r="H191" s="36">
        <v>619316.59</v>
      </c>
      <c r="I191" s="36">
        <v>141922</v>
      </c>
      <c r="J191" s="36">
        <v>11140322.83</v>
      </c>
      <c r="K191" s="36">
        <v>564661</v>
      </c>
      <c r="L191" s="36">
        <v>70200</v>
      </c>
      <c r="M191" s="36">
        <v>1131686.22</v>
      </c>
      <c r="N191" s="36">
        <v>117670</v>
      </c>
      <c r="O191" s="36">
        <v>530920.36</v>
      </c>
      <c r="P191" s="36">
        <v>511228.25</v>
      </c>
      <c r="Q191" s="36">
        <v>321178.34000000003</v>
      </c>
      <c r="R191" s="36">
        <v>49500</v>
      </c>
      <c r="S191" s="36">
        <v>164061.69</v>
      </c>
      <c r="T191" s="36">
        <v>14000</v>
      </c>
      <c r="U191" s="36">
        <v>327287.96000000002</v>
      </c>
      <c r="V191" s="36">
        <v>1234369.1200000001</v>
      </c>
      <c r="W191" s="36">
        <v>1316912.75</v>
      </c>
      <c r="X191" s="36">
        <v>207628.75</v>
      </c>
      <c r="Y191" s="36">
        <v>1004955.9</v>
      </c>
      <c r="Z191" s="36">
        <v>29935</v>
      </c>
      <c r="AA191" s="36">
        <v>73241.97</v>
      </c>
      <c r="AB191" s="36">
        <v>281121.74</v>
      </c>
      <c r="AC191" s="36">
        <v>0</v>
      </c>
      <c r="AD191" s="36">
        <v>185971.28</v>
      </c>
      <c r="AE191" s="36">
        <v>6412139.8499999996</v>
      </c>
      <c r="AF191" s="36">
        <v>250867.33</v>
      </c>
      <c r="AG191" s="36">
        <v>114730</v>
      </c>
      <c r="AH191" s="36">
        <v>202659.62</v>
      </c>
      <c r="AI191" s="36">
        <v>193774.65</v>
      </c>
      <c r="AJ191" s="36">
        <v>125790</v>
      </c>
      <c r="AK191" s="36">
        <v>227698</v>
      </c>
      <c r="AL191" s="36">
        <v>148498</v>
      </c>
      <c r="AM191" s="36">
        <v>175702</v>
      </c>
      <c r="AN191" s="36">
        <v>279333.21999999997</v>
      </c>
      <c r="AO191" s="36">
        <v>215150.5</v>
      </c>
      <c r="AP191" s="36">
        <v>445450</v>
      </c>
      <c r="AQ191" s="36">
        <v>947643</v>
      </c>
      <c r="AR191" s="36">
        <v>88148</v>
      </c>
      <c r="AS191" s="36">
        <v>95603.5</v>
      </c>
      <c r="AT191" s="36">
        <v>126630</v>
      </c>
      <c r="AU191" s="36">
        <v>168458.5</v>
      </c>
      <c r="AV191" s="36">
        <v>13150</v>
      </c>
      <c r="AW191" s="36">
        <v>73000</v>
      </c>
      <c r="AX191" s="36">
        <v>3597670.79</v>
      </c>
      <c r="AY191" s="36">
        <v>0</v>
      </c>
      <c r="AZ191" s="36">
        <v>324896.8</v>
      </c>
      <c r="BA191" s="36">
        <v>442358.8</v>
      </c>
      <c r="BB191" s="36">
        <v>176511.83</v>
      </c>
      <c r="BC191" s="36">
        <v>119364</v>
      </c>
      <c r="BD191" s="36">
        <v>538896</v>
      </c>
      <c r="BE191" s="36">
        <v>507551.2</v>
      </c>
      <c r="BF191" s="36">
        <v>232236.91</v>
      </c>
      <c r="BG191" s="36">
        <v>69106.45</v>
      </c>
      <c r="BH191" s="36">
        <v>105400</v>
      </c>
      <c r="BI191" s="36">
        <v>3772223.94</v>
      </c>
      <c r="BJ191" s="36">
        <v>1004729.09</v>
      </c>
      <c r="BK191" s="36">
        <v>314161.5</v>
      </c>
      <c r="BL191" s="36">
        <v>54490</v>
      </c>
      <c r="BM191" s="36">
        <v>91580</v>
      </c>
      <c r="BN191" s="36">
        <v>125590</v>
      </c>
      <c r="BO191" s="36">
        <v>85988.37</v>
      </c>
      <c r="BP191" s="36">
        <v>5672013.79</v>
      </c>
      <c r="BQ191" s="36">
        <v>69077.3</v>
      </c>
      <c r="BR191" s="36">
        <v>159959</v>
      </c>
      <c r="BS191" s="36">
        <v>249735</v>
      </c>
      <c r="BT191" s="36">
        <v>104544</v>
      </c>
      <c r="BU191" s="36">
        <v>673195.25</v>
      </c>
      <c r="BV191" s="36">
        <v>106319.7</v>
      </c>
      <c r="BW191" s="36">
        <v>105025</v>
      </c>
      <c r="BX191" s="36">
        <v>0</v>
      </c>
      <c r="BY191" s="37">
        <v>7480583.4800000023</v>
      </c>
    </row>
    <row r="192" spans="1:77" x14ac:dyDescent="0.2">
      <c r="A192" s="34" t="s">
        <v>507</v>
      </c>
      <c r="B192" s="35" t="s">
        <v>532</v>
      </c>
      <c r="C192" s="34" t="s">
        <v>533</v>
      </c>
      <c r="D192" s="36">
        <v>11400</v>
      </c>
      <c r="E192" s="36">
        <v>0</v>
      </c>
      <c r="F192" s="36">
        <v>58636</v>
      </c>
      <c r="G192" s="36">
        <v>0</v>
      </c>
      <c r="H192" s="36">
        <v>0</v>
      </c>
      <c r="I192" s="36">
        <v>3638</v>
      </c>
      <c r="J192" s="36">
        <v>14445</v>
      </c>
      <c r="K192" s="36">
        <v>123103.5</v>
      </c>
      <c r="L192" s="36">
        <v>1904.6</v>
      </c>
      <c r="M192" s="36">
        <v>26511.5</v>
      </c>
      <c r="N192" s="36">
        <v>0</v>
      </c>
      <c r="O192" s="36">
        <v>6698.2</v>
      </c>
      <c r="P192" s="36">
        <v>4066</v>
      </c>
      <c r="Q192" s="36">
        <v>2782</v>
      </c>
      <c r="R192" s="36">
        <v>1000</v>
      </c>
      <c r="S192" s="36">
        <v>0</v>
      </c>
      <c r="T192" s="36">
        <v>30067</v>
      </c>
      <c r="U192" s="36">
        <v>750</v>
      </c>
      <c r="V192" s="36">
        <v>9630</v>
      </c>
      <c r="W192" s="36">
        <v>62060</v>
      </c>
      <c r="X192" s="36">
        <v>0</v>
      </c>
      <c r="Y192" s="36">
        <v>22149</v>
      </c>
      <c r="Z192" s="36">
        <v>2514.5</v>
      </c>
      <c r="AA192" s="36">
        <v>856</v>
      </c>
      <c r="AB192" s="36">
        <v>21000</v>
      </c>
      <c r="AC192" s="36">
        <v>80399.8</v>
      </c>
      <c r="AD192" s="36">
        <v>0</v>
      </c>
      <c r="AE192" s="36">
        <v>0</v>
      </c>
      <c r="AF192" s="36">
        <v>0</v>
      </c>
      <c r="AG192" s="36">
        <v>7600</v>
      </c>
      <c r="AH192" s="36">
        <v>800</v>
      </c>
      <c r="AI192" s="36">
        <v>1306</v>
      </c>
      <c r="AJ192" s="36">
        <v>0</v>
      </c>
      <c r="AK192" s="36">
        <v>0</v>
      </c>
      <c r="AL192" s="36">
        <v>0</v>
      </c>
      <c r="AM192" s="36">
        <v>63030</v>
      </c>
      <c r="AN192" s="36">
        <v>0</v>
      </c>
      <c r="AO192" s="36">
        <v>90450.3</v>
      </c>
      <c r="AP192" s="36">
        <v>300</v>
      </c>
      <c r="AQ192" s="36">
        <v>0</v>
      </c>
      <c r="AR192" s="36">
        <v>6593</v>
      </c>
      <c r="AS192" s="36">
        <v>4268</v>
      </c>
      <c r="AT192" s="36">
        <v>11360</v>
      </c>
      <c r="AU192" s="36">
        <v>2150</v>
      </c>
      <c r="AV192" s="36">
        <v>10609</v>
      </c>
      <c r="AW192" s="36">
        <v>0</v>
      </c>
      <c r="AX192" s="36">
        <v>0</v>
      </c>
      <c r="AY192" s="36">
        <v>0</v>
      </c>
      <c r="AZ192" s="36">
        <v>1400</v>
      </c>
      <c r="BA192" s="36">
        <v>40954.25</v>
      </c>
      <c r="BB192" s="36">
        <v>27178</v>
      </c>
      <c r="BC192" s="36">
        <v>14200</v>
      </c>
      <c r="BD192" s="36">
        <v>0</v>
      </c>
      <c r="BE192" s="36">
        <v>0</v>
      </c>
      <c r="BF192" s="36">
        <v>62846.69</v>
      </c>
      <c r="BG192" s="36">
        <v>22900</v>
      </c>
      <c r="BH192" s="36">
        <v>0</v>
      </c>
      <c r="BI192" s="36">
        <v>0</v>
      </c>
      <c r="BJ192" s="36">
        <v>0</v>
      </c>
      <c r="BK192" s="36">
        <v>42106</v>
      </c>
      <c r="BL192" s="36">
        <v>10690</v>
      </c>
      <c r="BM192" s="36">
        <v>0</v>
      </c>
      <c r="BN192" s="36">
        <v>0</v>
      </c>
      <c r="BO192" s="36">
        <v>750</v>
      </c>
      <c r="BP192" s="36">
        <v>62308</v>
      </c>
      <c r="BQ192" s="36">
        <v>14140</v>
      </c>
      <c r="BR192" s="36">
        <v>7700</v>
      </c>
      <c r="BS192" s="36">
        <v>4500</v>
      </c>
      <c r="BT192" s="36">
        <v>33468</v>
      </c>
      <c r="BU192" s="36">
        <v>0</v>
      </c>
      <c r="BV192" s="36">
        <v>2140</v>
      </c>
      <c r="BW192" s="36">
        <v>2500</v>
      </c>
      <c r="BX192" s="36">
        <v>0</v>
      </c>
      <c r="BY192" s="37">
        <v>1318344.19</v>
      </c>
    </row>
    <row r="193" spans="1:77" x14ac:dyDescent="0.2">
      <c r="A193" s="34" t="s">
        <v>507</v>
      </c>
      <c r="B193" s="35" t="s">
        <v>534</v>
      </c>
      <c r="C193" s="34" t="s">
        <v>535</v>
      </c>
      <c r="D193" s="36">
        <v>1531462.96</v>
      </c>
      <c r="E193" s="36">
        <v>223599.6</v>
      </c>
      <c r="F193" s="36">
        <v>601173.53</v>
      </c>
      <c r="G193" s="36">
        <v>65817.66</v>
      </c>
      <c r="H193" s="36">
        <v>243316.89</v>
      </c>
      <c r="I193" s="36">
        <v>12176.6</v>
      </c>
      <c r="J193" s="36">
        <v>1953081.12</v>
      </c>
      <c r="K193" s="36">
        <v>229196.55</v>
      </c>
      <c r="L193" s="36">
        <v>95230</v>
      </c>
      <c r="M193" s="36">
        <v>53998.78</v>
      </c>
      <c r="N193" s="36">
        <v>1750</v>
      </c>
      <c r="O193" s="36">
        <v>579995.26</v>
      </c>
      <c r="P193" s="36">
        <v>110613</v>
      </c>
      <c r="Q193" s="36">
        <v>19100</v>
      </c>
      <c r="R193" s="36">
        <v>30000</v>
      </c>
      <c r="S193" s="36">
        <v>5250</v>
      </c>
      <c r="T193" s="36">
        <v>307418.45</v>
      </c>
      <c r="U193" s="36">
        <v>117834.7</v>
      </c>
      <c r="V193" s="36">
        <v>2748048.37</v>
      </c>
      <c r="W193" s="36">
        <v>166491.5</v>
      </c>
      <c r="X193" s="36">
        <v>96770.8</v>
      </c>
      <c r="Y193" s="36">
        <v>154200</v>
      </c>
      <c r="Z193" s="36">
        <v>127918</v>
      </c>
      <c r="AA193" s="36">
        <v>0</v>
      </c>
      <c r="AB193" s="36">
        <v>83674</v>
      </c>
      <c r="AC193" s="36">
        <v>4494</v>
      </c>
      <c r="AD193" s="36">
        <v>58913.35</v>
      </c>
      <c r="AE193" s="36">
        <v>162467.9</v>
      </c>
      <c r="AF193" s="36">
        <v>90134.24</v>
      </c>
      <c r="AG193" s="36">
        <v>15000</v>
      </c>
      <c r="AH193" s="36">
        <v>46039</v>
      </c>
      <c r="AI193" s="36">
        <v>16260</v>
      </c>
      <c r="AJ193" s="36">
        <v>198979.85</v>
      </c>
      <c r="AK193" s="36">
        <v>12267</v>
      </c>
      <c r="AL193" s="36">
        <v>11630</v>
      </c>
      <c r="AM193" s="36">
        <v>27638</v>
      </c>
      <c r="AN193" s="36">
        <v>56868</v>
      </c>
      <c r="AO193" s="36">
        <v>600</v>
      </c>
      <c r="AP193" s="36">
        <v>17600</v>
      </c>
      <c r="AQ193" s="36">
        <v>288702</v>
      </c>
      <c r="AR193" s="36">
        <v>36269</v>
      </c>
      <c r="AS193" s="36">
        <v>400</v>
      </c>
      <c r="AT193" s="36">
        <v>124050.2</v>
      </c>
      <c r="AU193" s="36">
        <v>293781</v>
      </c>
      <c r="AV193" s="36">
        <v>2710</v>
      </c>
      <c r="AW193" s="36">
        <v>8260</v>
      </c>
      <c r="AX193" s="36">
        <v>0</v>
      </c>
      <c r="AY193" s="36">
        <v>0</v>
      </c>
      <c r="AZ193" s="36">
        <v>11770</v>
      </c>
      <c r="BA193" s="36">
        <v>72229.05</v>
      </c>
      <c r="BB193" s="36">
        <v>128597.41</v>
      </c>
      <c r="BC193" s="36">
        <v>145282.72</v>
      </c>
      <c r="BD193" s="36">
        <v>9300</v>
      </c>
      <c r="BE193" s="36">
        <v>379820.85</v>
      </c>
      <c r="BF193" s="36">
        <v>253900</v>
      </c>
      <c r="BG193" s="36">
        <v>14303.4</v>
      </c>
      <c r="BH193" s="36">
        <v>4260</v>
      </c>
      <c r="BI193" s="36">
        <v>680267</v>
      </c>
      <c r="BJ193" s="36">
        <v>0</v>
      </c>
      <c r="BK193" s="36">
        <v>106197.5</v>
      </c>
      <c r="BL193" s="36">
        <v>7852</v>
      </c>
      <c r="BM193" s="36">
        <v>7494</v>
      </c>
      <c r="BN193" s="36">
        <v>171763.21</v>
      </c>
      <c r="BO193" s="36">
        <v>71160.7</v>
      </c>
      <c r="BP193" s="36">
        <v>439150.64</v>
      </c>
      <c r="BQ193" s="36">
        <v>21097</v>
      </c>
      <c r="BR193" s="36">
        <v>14926.5</v>
      </c>
      <c r="BS193" s="36">
        <v>10165</v>
      </c>
      <c r="BT193" s="36">
        <v>3520</v>
      </c>
      <c r="BU193" s="36">
        <v>0</v>
      </c>
      <c r="BV193" s="36">
        <v>4494</v>
      </c>
      <c r="BW193" s="36">
        <v>0</v>
      </c>
      <c r="BX193" s="36">
        <v>0</v>
      </c>
      <c r="BY193" s="37">
        <v>138787.5</v>
      </c>
    </row>
    <row r="194" spans="1:77" x14ac:dyDescent="0.2">
      <c r="A194" s="34" t="s">
        <v>507</v>
      </c>
      <c r="B194" s="35" t="s">
        <v>536</v>
      </c>
      <c r="C194" s="34" t="s">
        <v>537</v>
      </c>
      <c r="D194" s="36">
        <v>874870</v>
      </c>
      <c r="E194" s="36">
        <v>42000</v>
      </c>
      <c r="F194" s="36">
        <v>911458.04</v>
      </c>
      <c r="G194" s="36">
        <v>149800</v>
      </c>
      <c r="H194" s="36">
        <v>56817</v>
      </c>
      <c r="I194" s="36">
        <v>0</v>
      </c>
      <c r="J194" s="36">
        <v>461972.06</v>
      </c>
      <c r="K194" s="36">
        <v>120792</v>
      </c>
      <c r="L194" s="36">
        <v>0</v>
      </c>
      <c r="M194" s="36">
        <v>145306</v>
      </c>
      <c r="N194" s="36">
        <v>0</v>
      </c>
      <c r="O194" s="36">
        <v>168300</v>
      </c>
      <c r="P194" s="36">
        <v>472078.63</v>
      </c>
      <c r="Q194" s="36">
        <v>132466</v>
      </c>
      <c r="R194" s="36">
        <v>0</v>
      </c>
      <c r="S194" s="36">
        <v>49557.87</v>
      </c>
      <c r="T194" s="36">
        <v>0</v>
      </c>
      <c r="U194" s="36">
        <v>0</v>
      </c>
      <c r="V194" s="36">
        <v>771278.4</v>
      </c>
      <c r="W194" s="36">
        <v>429669.58</v>
      </c>
      <c r="X194" s="36">
        <v>39055</v>
      </c>
      <c r="Y194" s="36">
        <v>702519.2</v>
      </c>
      <c r="Z194" s="36">
        <v>0</v>
      </c>
      <c r="AA194" s="36">
        <v>26750</v>
      </c>
      <c r="AB194" s="36">
        <v>13498.05</v>
      </c>
      <c r="AC194" s="36">
        <v>0</v>
      </c>
      <c r="AD194" s="36">
        <v>41730</v>
      </c>
      <c r="AE194" s="36">
        <v>832776.73</v>
      </c>
      <c r="AF194" s="36">
        <v>0</v>
      </c>
      <c r="AG194" s="36">
        <v>0</v>
      </c>
      <c r="AH194" s="36">
        <v>0</v>
      </c>
      <c r="AI194" s="36">
        <v>0</v>
      </c>
      <c r="AJ194" s="36">
        <v>24800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6766.66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145787.5</v>
      </c>
      <c r="AY194" s="36">
        <v>0</v>
      </c>
      <c r="AZ194" s="36">
        <v>0</v>
      </c>
      <c r="BA194" s="36">
        <v>0</v>
      </c>
      <c r="BB194" s="36">
        <v>537580</v>
      </c>
      <c r="BC194" s="36">
        <v>10737.45</v>
      </c>
      <c r="BD194" s="36">
        <v>122336.59</v>
      </c>
      <c r="BE194" s="36">
        <v>0</v>
      </c>
      <c r="BF194" s="36">
        <v>0</v>
      </c>
      <c r="BG194" s="36">
        <v>0</v>
      </c>
      <c r="BH194" s="36">
        <v>0</v>
      </c>
      <c r="BI194" s="36">
        <v>1075746</v>
      </c>
      <c r="BJ194" s="36">
        <v>130731.9</v>
      </c>
      <c r="BK194" s="36">
        <v>0</v>
      </c>
      <c r="BL194" s="36">
        <v>0</v>
      </c>
      <c r="BM194" s="36">
        <v>0</v>
      </c>
      <c r="BN194" s="36">
        <v>0</v>
      </c>
      <c r="BO194" s="36">
        <v>0</v>
      </c>
      <c r="BP194" s="36">
        <v>0</v>
      </c>
      <c r="BQ194" s="36">
        <v>0</v>
      </c>
      <c r="BR194" s="36">
        <v>0</v>
      </c>
      <c r="BS194" s="36">
        <v>0</v>
      </c>
      <c r="BT194" s="36">
        <v>0</v>
      </c>
      <c r="BU194" s="36">
        <v>625743.49</v>
      </c>
      <c r="BV194" s="36">
        <v>0</v>
      </c>
      <c r="BW194" s="36">
        <v>0</v>
      </c>
      <c r="BX194" s="36">
        <v>0</v>
      </c>
      <c r="BY194" s="37">
        <v>28840716.359999999</v>
      </c>
    </row>
    <row r="195" spans="1:77" x14ac:dyDescent="0.2">
      <c r="A195" s="34" t="s">
        <v>507</v>
      </c>
      <c r="B195" s="35" t="s">
        <v>538</v>
      </c>
      <c r="C195" s="34" t="s">
        <v>539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482847</v>
      </c>
      <c r="K195" s="36">
        <v>0</v>
      </c>
      <c r="L195" s="36">
        <v>42000</v>
      </c>
      <c r="M195" s="36">
        <v>0</v>
      </c>
      <c r="N195" s="36">
        <v>4000</v>
      </c>
      <c r="O195" s="36">
        <v>58329.760000000002</v>
      </c>
      <c r="P195" s="36">
        <v>58500</v>
      </c>
      <c r="Q195" s="36">
        <v>576000</v>
      </c>
      <c r="R195" s="36">
        <v>6000</v>
      </c>
      <c r="S195" s="36">
        <v>0</v>
      </c>
      <c r="T195" s="36">
        <v>97020</v>
      </c>
      <c r="U195" s="36">
        <v>0</v>
      </c>
      <c r="V195" s="36">
        <v>0</v>
      </c>
      <c r="W195" s="36">
        <v>0</v>
      </c>
      <c r="X195" s="36">
        <v>0</v>
      </c>
      <c r="Y195" s="36">
        <v>128000</v>
      </c>
      <c r="Z195" s="36">
        <v>481240</v>
      </c>
      <c r="AA195" s="36">
        <v>0</v>
      </c>
      <c r="AB195" s="36">
        <v>0</v>
      </c>
      <c r="AC195" s="36">
        <v>0</v>
      </c>
      <c r="AD195" s="36">
        <v>44750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120400</v>
      </c>
      <c r="AN195" s="36">
        <v>90000</v>
      </c>
      <c r="AO195" s="36">
        <v>85000</v>
      </c>
      <c r="AP195" s="36">
        <v>0</v>
      </c>
      <c r="AQ195" s="36">
        <v>0</v>
      </c>
      <c r="AR195" s="36">
        <v>347020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387000</v>
      </c>
      <c r="AZ195" s="36">
        <v>0</v>
      </c>
      <c r="BA195" s="36">
        <v>0</v>
      </c>
      <c r="BB195" s="36">
        <v>27990</v>
      </c>
      <c r="BC195" s="36">
        <v>0</v>
      </c>
      <c r="BD195" s="36">
        <v>0</v>
      </c>
      <c r="BE195" s="36">
        <v>140000</v>
      </c>
      <c r="BF195" s="36">
        <v>259200</v>
      </c>
      <c r="BG195" s="36">
        <v>0</v>
      </c>
      <c r="BH195" s="36">
        <v>0</v>
      </c>
      <c r="BI195" s="36">
        <v>190000</v>
      </c>
      <c r="BJ195" s="36">
        <v>0</v>
      </c>
      <c r="BK195" s="36">
        <v>546528.5</v>
      </c>
      <c r="BL195" s="36">
        <v>5900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16050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7">
        <v>709519.40000000014</v>
      </c>
    </row>
    <row r="196" spans="1:77" x14ac:dyDescent="0.2">
      <c r="A196" s="34" t="s">
        <v>507</v>
      </c>
      <c r="B196" s="35" t="s">
        <v>540</v>
      </c>
      <c r="C196" s="34" t="s">
        <v>541</v>
      </c>
      <c r="D196" s="36">
        <v>22580350.649999999</v>
      </c>
      <c r="E196" s="36">
        <v>48150</v>
      </c>
      <c r="F196" s="36">
        <v>46207.83</v>
      </c>
      <c r="G196" s="36">
        <v>0</v>
      </c>
      <c r="H196" s="36">
        <v>0</v>
      </c>
      <c r="I196" s="36">
        <v>0</v>
      </c>
      <c r="J196" s="36">
        <v>3529055.49</v>
      </c>
      <c r="K196" s="36">
        <v>1127840.42</v>
      </c>
      <c r="L196" s="36">
        <v>30000</v>
      </c>
      <c r="M196" s="36">
        <v>69010</v>
      </c>
      <c r="N196" s="36">
        <v>0</v>
      </c>
      <c r="O196" s="36">
        <v>166334.57999999999</v>
      </c>
      <c r="P196" s="36">
        <v>300276.7</v>
      </c>
      <c r="Q196" s="36">
        <v>1356231.64</v>
      </c>
      <c r="R196" s="36">
        <v>0</v>
      </c>
      <c r="S196" s="36">
        <v>80000</v>
      </c>
      <c r="T196" s="36">
        <v>0</v>
      </c>
      <c r="U196" s="36">
        <v>66650</v>
      </c>
      <c r="V196" s="36">
        <v>0</v>
      </c>
      <c r="W196" s="36">
        <v>724062</v>
      </c>
      <c r="X196" s="36">
        <v>6300</v>
      </c>
      <c r="Y196" s="36">
        <v>40000</v>
      </c>
      <c r="Z196" s="36">
        <v>32000</v>
      </c>
      <c r="AA196" s="36">
        <v>0</v>
      </c>
      <c r="AB196" s="36">
        <v>266536</v>
      </c>
      <c r="AC196" s="36">
        <v>0</v>
      </c>
      <c r="AD196" s="36">
        <v>0</v>
      </c>
      <c r="AE196" s="36">
        <v>3071565</v>
      </c>
      <c r="AF196" s="36">
        <v>31666</v>
      </c>
      <c r="AG196" s="36">
        <v>0</v>
      </c>
      <c r="AH196" s="36">
        <v>16905</v>
      </c>
      <c r="AI196" s="36">
        <v>4000</v>
      </c>
      <c r="AJ196" s="36">
        <v>36789</v>
      </c>
      <c r="AK196" s="36">
        <v>0</v>
      </c>
      <c r="AL196" s="36">
        <v>0</v>
      </c>
      <c r="AM196" s="36">
        <v>125883.34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10000</v>
      </c>
      <c r="AT196" s="36">
        <v>0</v>
      </c>
      <c r="AU196" s="36">
        <v>35692.5</v>
      </c>
      <c r="AV196" s="36">
        <v>0</v>
      </c>
      <c r="AW196" s="36">
        <v>235153</v>
      </c>
      <c r="AX196" s="36">
        <v>523580</v>
      </c>
      <c r="AY196" s="36">
        <v>0</v>
      </c>
      <c r="AZ196" s="36">
        <v>6926</v>
      </c>
      <c r="BA196" s="36">
        <v>30909.4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2958720</v>
      </c>
      <c r="BJ196" s="36">
        <v>0</v>
      </c>
      <c r="BK196" s="36">
        <v>0</v>
      </c>
      <c r="BL196" s="36">
        <v>199020</v>
      </c>
      <c r="BM196" s="36">
        <v>0</v>
      </c>
      <c r="BN196" s="36">
        <v>0</v>
      </c>
      <c r="BO196" s="36">
        <v>10044.89</v>
      </c>
      <c r="BP196" s="36">
        <v>3739128.04</v>
      </c>
      <c r="BQ196" s="36">
        <v>0</v>
      </c>
      <c r="BR196" s="36">
        <v>37000</v>
      </c>
      <c r="BS196" s="36">
        <v>0</v>
      </c>
      <c r="BT196" s="36">
        <v>23555</v>
      </c>
      <c r="BU196" s="36">
        <v>109782</v>
      </c>
      <c r="BV196" s="36">
        <v>25000</v>
      </c>
      <c r="BW196" s="36">
        <v>15515</v>
      </c>
      <c r="BX196" s="36">
        <v>0</v>
      </c>
      <c r="BY196" s="37">
        <v>7283915.7899999991</v>
      </c>
    </row>
    <row r="197" spans="1:77" x14ac:dyDescent="0.2">
      <c r="A197" s="34" t="s">
        <v>507</v>
      </c>
      <c r="B197" s="35" t="s">
        <v>542</v>
      </c>
      <c r="C197" s="34" t="s">
        <v>543</v>
      </c>
      <c r="D197" s="36">
        <v>1493557.2</v>
      </c>
      <c r="E197" s="36">
        <v>0</v>
      </c>
      <c r="F197" s="36">
        <v>783028.05</v>
      </c>
      <c r="G197" s="36">
        <v>58939</v>
      </c>
      <c r="H197" s="36">
        <v>0</v>
      </c>
      <c r="I197" s="36">
        <v>0</v>
      </c>
      <c r="J197" s="36">
        <v>382920.9</v>
      </c>
      <c r="K197" s="36">
        <v>0</v>
      </c>
      <c r="L197" s="36">
        <v>196822.55</v>
      </c>
      <c r="M197" s="36">
        <v>28355</v>
      </c>
      <c r="N197" s="36">
        <v>38808</v>
      </c>
      <c r="O197" s="36">
        <v>213800</v>
      </c>
      <c r="P197" s="36">
        <v>335642.36</v>
      </c>
      <c r="Q197" s="36">
        <v>635597.43000000005</v>
      </c>
      <c r="R197" s="36">
        <v>27285</v>
      </c>
      <c r="S197" s="36">
        <v>0</v>
      </c>
      <c r="T197" s="36">
        <v>78700</v>
      </c>
      <c r="U197" s="36">
        <v>45700</v>
      </c>
      <c r="V197" s="36">
        <v>753708</v>
      </c>
      <c r="W197" s="36">
        <v>33100</v>
      </c>
      <c r="X197" s="36">
        <v>279750</v>
      </c>
      <c r="Y197" s="36">
        <v>0</v>
      </c>
      <c r="Z197" s="36">
        <v>49717</v>
      </c>
      <c r="AA197" s="36">
        <v>141385</v>
      </c>
      <c r="AB197" s="36">
        <v>126400</v>
      </c>
      <c r="AC197" s="36">
        <v>0</v>
      </c>
      <c r="AD197" s="36">
        <v>101740</v>
      </c>
      <c r="AE197" s="36">
        <v>108502</v>
      </c>
      <c r="AF197" s="36">
        <v>0</v>
      </c>
      <c r="AG197" s="36">
        <v>4450</v>
      </c>
      <c r="AH197" s="36">
        <v>38000</v>
      </c>
      <c r="AI197" s="36">
        <v>33900</v>
      </c>
      <c r="AJ197" s="36">
        <v>35700</v>
      </c>
      <c r="AK197" s="36">
        <v>0</v>
      </c>
      <c r="AL197" s="36">
        <v>61250</v>
      </c>
      <c r="AM197" s="36">
        <v>121552</v>
      </c>
      <c r="AN197" s="36">
        <v>0</v>
      </c>
      <c r="AO197" s="36">
        <v>0</v>
      </c>
      <c r="AP197" s="36">
        <v>26350</v>
      </c>
      <c r="AQ197" s="36">
        <v>0</v>
      </c>
      <c r="AR197" s="36">
        <v>0</v>
      </c>
      <c r="AS197" s="36">
        <v>14250</v>
      </c>
      <c r="AT197" s="36">
        <v>0</v>
      </c>
      <c r="AU197" s="36">
        <v>44500</v>
      </c>
      <c r="AV197" s="36">
        <v>4400</v>
      </c>
      <c r="AW197" s="36">
        <v>23850</v>
      </c>
      <c r="AX197" s="36">
        <v>307000</v>
      </c>
      <c r="AY197" s="36">
        <v>0</v>
      </c>
      <c r="AZ197" s="36">
        <v>63010</v>
      </c>
      <c r="BA197" s="36">
        <v>9523</v>
      </c>
      <c r="BB197" s="36">
        <v>0</v>
      </c>
      <c r="BC197" s="36">
        <v>140598</v>
      </c>
      <c r="BD197" s="36">
        <v>12500</v>
      </c>
      <c r="BE197" s="36">
        <v>0</v>
      </c>
      <c r="BF197" s="36">
        <v>59600</v>
      </c>
      <c r="BG197" s="36">
        <v>0</v>
      </c>
      <c r="BH197" s="36">
        <v>14926.5</v>
      </c>
      <c r="BI197" s="36">
        <v>0</v>
      </c>
      <c r="BJ197" s="36">
        <v>725550</v>
      </c>
      <c r="BK197" s="36">
        <v>78398.899999999994</v>
      </c>
      <c r="BL197" s="36">
        <v>75950</v>
      </c>
      <c r="BM197" s="36">
        <v>28700</v>
      </c>
      <c r="BN197" s="36">
        <v>149300</v>
      </c>
      <c r="BO197" s="36">
        <v>101950</v>
      </c>
      <c r="BP197" s="36">
        <v>470575.3</v>
      </c>
      <c r="BQ197" s="36">
        <v>0</v>
      </c>
      <c r="BR197" s="36">
        <v>0</v>
      </c>
      <c r="BS197" s="36">
        <v>0</v>
      </c>
      <c r="BT197" s="36">
        <v>54181</v>
      </c>
      <c r="BU197" s="36">
        <v>0</v>
      </c>
      <c r="BV197" s="36">
        <v>81278</v>
      </c>
      <c r="BW197" s="36">
        <v>2300</v>
      </c>
      <c r="BX197" s="36">
        <v>16550</v>
      </c>
      <c r="BY197" s="37">
        <v>2710273.8700000006</v>
      </c>
    </row>
    <row r="198" spans="1:77" x14ac:dyDescent="0.2">
      <c r="A198" s="34" t="s">
        <v>507</v>
      </c>
      <c r="B198" s="35" t="s">
        <v>544</v>
      </c>
      <c r="C198" s="34" t="s">
        <v>545</v>
      </c>
      <c r="D198" s="36">
        <v>174560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33170</v>
      </c>
      <c r="K198" s="36">
        <v>5900</v>
      </c>
      <c r="L198" s="36">
        <v>0</v>
      </c>
      <c r="M198" s="36">
        <v>0</v>
      </c>
      <c r="N198" s="36">
        <v>17150</v>
      </c>
      <c r="O198" s="36">
        <v>58930</v>
      </c>
      <c r="P198" s="36">
        <v>395481</v>
      </c>
      <c r="Q198" s="36">
        <v>223170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9000</v>
      </c>
      <c r="AH198" s="36">
        <v>0</v>
      </c>
      <c r="AI198" s="36">
        <v>0</v>
      </c>
      <c r="AJ198" s="36">
        <v>35000</v>
      </c>
      <c r="AK198" s="36">
        <v>0</v>
      </c>
      <c r="AL198" s="36">
        <v>0</v>
      </c>
      <c r="AM198" s="36">
        <v>0</v>
      </c>
      <c r="AN198" s="36">
        <v>83800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36166</v>
      </c>
      <c r="AU198" s="36">
        <v>80600</v>
      </c>
      <c r="AV198" s="36">
        <v>4000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1500</v>
      </c>
      <c r="BI198" s="36">
        <v>0</v>
      </c>
      <c r="BJ198" s="36">
        <v>0</v>
      </c>
      <c r="BK198" s="36">
        <v>0</v>
      </c>
      <c r="BL198" s="36">
        <v>0</v>
      </c>
      <c r="BM198" s="36">
        <v>0</v>
      </c>
      <c r="BN198" s="36">
        <v>49964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0</v>
      </c>
      <c r="BY198" s="37">
        <v>1203969.95</v>
      </c>
    </row>
    <row r="199" spans="1:77" x14ac:dyDescent="0.2">
      <c r="A199" s="34" t="s">
        <v>507</v>
      </c>
      <c r="B199" s="35" t="s">
        <v>546</v>
      </c>
      <c r="C199" s="34" t="s">
        <v>547</v>
      </c>
      <c r="D199" s="36">
        <v>10715900</v>
      </c>
      <c r="E199" s="36">
        <v>0</v>
      </c>
      <c r="F199" s="36">
        <v>3492400</v>
      </c>
      <c r="G199" s="36">
        <v>2102500</v>
      </c>
      <c r="H199" s="36">
        <v>821420</v>
      </c>
      <c r="I199" s="36">
        <v>0</v>
      </c>
      <c r="J199" s="36">
        <v>6332835.4800000004</v>
      </c>
      <c r="K199" s="36">
        <v>3330492.7</v>
      </c>
      <c r="L199" s="36">
        <v>19965</v>
      </c>
      <c r="M199" s="36">
        <v>6540231.1200000001</v>
      </c>
      <c r="N199" s="36">
        <v>1124550</v>
      </c>
      <c r="O199" s="36">
        <v>274861.96000000002</v>
      </c>
      <c r="P199" s="36">
        <v>3628236.51</v>
      </c>
      <c r="Q199" s="36">
        <v>4590825</v>
      </c>
      <c r="R199" s="36">
        <v>50950</v>
      </c>
      <c r="S199" s="36">
        <v>1561713.98</v>
      </c>
      <c r="T199" s="36">
        <v>1112285.6200000001</v>
      </c>
      <c r="U199" s="36">
        <v>0</v>
      </c>
      <c r="V199" s="36">
        <v>22155507.18</v>
      </c>
      <c r="W199" s="36">
        <v>0</v>
      </c>
      <c r="X199" s="36">
        <v>561857</v>
      </c>
      <c r="Y199" s="36">
        <v>99000</v>
      </c>
      <c r="Z199" s="36">
        <v>999000</v>
      </c>
      <c r="AA199" s="36">
        <v>0</v>
      </c>
      <c r="AB199" s="36">
        <v>0</v>
      </c>
      <c r="AC199" s="36">
        <v>0</v>
      </c>
      <c r="AD199" s="36">
        <v>144800</v>
      </c>
      <c r="AE199" s="36">
        <v>11365614.74</v>
      </c>
      <c r="AF199" s="36">
        <v>785444.96</v>
      </c>
      <c r="AG199" s="36">
        <v>527127</v>
      </c>
      <c r="AH199" s="36">
        <v>0</v>
      </c>
      <c r="AI199" s="36">
        <v>632018.5</v>
      </c>
      <c r="AJ199" s="36">
        <v>0</v>
      </c>
      <c r="AK199" s="36">
        <v>790007.28</v>
      </c>
      <c r="AL199" s="36">
        <v>0</v>
      </c>
      <c r="AM199" s="36">
        <v>283200</v>
      </c>
      <c r="AN199" s="36">
        <v>0</v>
      </c>
      <c r="AO199" s="36">
        <v>781250</v>
      </c>
      <c r="AP199" s="36">
        <v>0</v>
      </c>
      <c r="AQ199" s="36">
        <v>880140</v>
      </c>
      <c r="AR199" s="36">
        <v>843570</v>
      </c>
      <c r="AS199" s="36">
        <v>0</v>
      </c>
      <c r="AT199" s="36">
        <v>648000</v>
      </c>
      <c r="AU199" s="36">
        <v>20800</v>
      </c>
      <c r="AV199" s="36">
        <v>0</v>
      </c>
      <c r="AW199" s="36">
        <v>480000</v>
      </c>
      <c r="AX199" s="36">
        <v>5173484.16</v>
      </c>
      <c r="AY199" s="36">
        <v>844920</v>
      </c>
      <c r="AZ199" s="36">
        <v>59400</v>
      </c>
      <c r="BA199" s="36">
        <v>80000</v>
      </c>
      <c r="BB199" s="36">
        <v>2225100</v>
      </c>
      <c r="BC199" s="36">
        <v>483921.5</v>
      </c>
      <c r="BD199" s="36">
        <v>3865738.36</v>
      </c>
      <c r="BE199" s="36">
        <v>1343199.5</v>
      </c>
      <c r="BF199" s="36">
        <v>122488</v>
      </c>
      <c r="BG199" s="36">
        <v>0</v>
      </c>
      <c r="BH199" s="36">
        <v>156240</v>
      </c>
      <c r="BI199" s="36">
        <v>7316482.7199999997</v>
      </c>
      <c r="BJ199" s="36">
        <v>0</v>
      </c>
      <c r="BK199" s="36">
        <v>144900</v>
      </c>
      <c r="BL199" s="36">
        <v>0</v>
      </c>
      <c r="BM199" s="36">
        <v>0</v>
      </c>
      <c r="BN199" s="36">
        <v>0</v>
      </c>
      <c r="BO199" s="36">
        <v>101700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914529</v>
      </c>
      <c r="BW199" s="36">
        <v>0</v>
      </c>
      <c r="BX199" s="36">
        <v>0</v>
      </c>
      <c r="BY199" s="37">
        <v>8067208.25</v>
      </c>
    </row>
    <row r="200" spans="1:77" x14ac:dyDescent="0.2">
      <c r="A200" s="34" t="s">
        <v>507</v>
      </c>
      <c r="B200" s="35" t="s">
        <v>548</v>
      </c>
      <c r="C200" s="34" t="s">
        <v>549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227112</v>
      </c>
      <c r="J200" s="36">
        <v>0</v>
      </c>
      <c r="K200" s="36">
        <v>0</v>
      </c>
      <c r="L200" s="36">
        <v>201410</v>
      </c>
      <c r="M200" s="36">
        <v>0</v>
      </c>
      <c r="N200" s="36">
        <v>0</v>
      </c>
      <c r="O200" s="36">
        <v>437337.36</v>
      </c>
      <c r="P200" s="36">
        <v>0</v>
      </c>
      <c r="Q200" s="36">
        <v>3552515.43</v>
      </c>
      <c r="R200" s="36">
        <v>179430</v>
      </c>
      <c r="S200" s="36">
        <v>949404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90300</v>
      </c>
      <c r="AD200" s="36">
        <v>332430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499995.3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23490</v>
      </c>
      <c r="AW200" s="36">
        <v>0</v>
      </c>
      <c r="AX200" s="36">
        <v>0</v>
      </c>
      <c r="AY200" s="36">
        <v>461030</v>
      </c>
      <c r="AZ200" s="36">
        <v>1383877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120997.8</v>
      </c>
      <c r="BH200" s="36">
        <v>142910</v>
      </c>
      <c r="BI200" s="36">
        <v>0</v>
      </c>
      <c r="BJ200" s="36">
        <v>0</v>
      </c>
      <c r="BK200" s="36">
        <v>12900</v>
      </c>
      <c r="BL200" s="36">
        <v>6000</v>
      </c>
      <c r="BM200" s="36">
        <v>326550</v>
      </c>
      <c r="BN200" s="36">
        <v>0</v>
      </c>
      <c r="BO200" s="36">
        <v>53700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695257</v>
      </c>
      <c r="BW200" s="36">
        <v>245812</v>
      </c>
      <c r="BX200" s="36">
        <v>135990</v>
      </c>
      <c r="BY200" s="37">
        <v>3463781.63</v>
      </c>
    </row>
    <row r="201" spans="1:77" x14ac:dyDescent="0.2">
      <c r="A201" s="34" t="s">
        <v>507</v>
      </c>
      <c r="B201" s="35" t="s">
        <v>550</v>
      </c>
      <c r="C201" s="34" t="s">
        <v>551</v>
      </c>
      <c r="D201" s="36">
        <v>1253300</v>
      </c>
      <c r="E201" s="36">
        <v>0</v>
      </c>
      <c r="F201" s="36">
        <v>3000</v>
      </c>
      <c r="G201" s="36">
        <v>0</v>
      </c>
      <c r="H201" s="36">
        <v>0</v>
      </c>
      <c r="I201" s="36">
        <v>0</v>
      </c>
      <c r="J201" s="36">
        <v>890890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103840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94960</v>
      </c>
      <c r="Y201" s="36">
        <v>130600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93980</v>
      </c>
      <c r="AF201" s="36">
        <v>0</v>
      </c>
      <c r="AG201" s="36">
        <v>8000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29200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56000</v>
      </c>
      <c r="BF201" s="36">
        <v>4800</v>
      </c>
      <c r="BG201" s="36">
        <v>0</v>
      </c>
      <c r="BH201" s="36">
        <v>0</v>
      </c>
      <c r="BI201" s="36">
        <v>301100</v>
      </c>
      <c r="BJ201" s="36">
        <v>0</v>
      </c>
      <c r="BK201" s="36">
        <v>0</v>
      </c>
      <c r="BL201" s="36">
        <v>0</v>
      </c>
      <c r="BM201" s="36">
        <v>92193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7">
        <v>758410</v>
      </c>
    </row>
    <row r="202" spans="1:77" x14ac:dyDescent="0.2">
      <c r="A202" s="34" t="s">
        <v>507</v>
      </c>
      <c r="B202" s="35" t="s">
        <v>552</v>
      </c>
      <c r="C202" s="34" t="s">
        <v>553</v>
      </c>
      <c r="D202" s="36">
        <v>0</v>
      </c>
      <c r="E202" s="36">
        <v>0</v>
      </c>
      <c r="F202" s="36">
        <v>1066800</v>
      </c>
      <c r="G202" s="36">
        <v>558702</v>
      </c>
      <c r="H202" s="36">
        <v>0</v>
      </c>
      <c r="I202" s="36">
        <v>0</v>
      </c>
      <c r="J202" s="36">
        <v>0</v>
      </c>
      <c r="K202" s="36">
        <v>2105703</v>
      </c>
      <c r="L202" s="36">
        <v>0</v>
      </c>
      <c r="M202" s="36">
        <v>0</v>
      </c>
      <c r="N202" s="36">
        <v>189000</v>
      </c>
      <c r="O202" s="36">
        <v>1255520</v>
      </c>
      <c r="P202" s="36">
        <v>0</v>
      </c>
      <c r="Q202" s="36">
        <v>2075958</v>
      </c>
      <c r="R202" s="36">
        <v>0</v>
      </c>
      <c r="S202" s="36">
        <v>0</v>
      </c>
      <c r="T202" s="36">
        <v>272910</v>
      </c>
      <c r="U202" s="36">
        <v>0</v>
      </c>
      <c r="V202" s="36">
        <v>2601635.36</v>
      </c>
      <c r="W202" s="36">
        <v>1573033.5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456090</v>
      </c>
      <c r="AG202" s="36">
        <v>0</v>
      </c>
      <c r="AH202" s="36">
        <v>135000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240000</v>
      </c>
      <c r="AY202" s="36">
        <v>290000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346680</v>
      </c>
      <c r="BG202" s="36">
        <v>0</v>
      </c>
      <c r="BH202" s="36">
        <v>0</v>
      </c>
      <c r="BI202" s="36">
        <v>0</v>
      </c>
      <c r="BJ202" s="36">
        <v>0</v>
      </c>
      <c r="BK202" s="36">
        <v>492200</v>
      </c>
      <c r="BL202" s="36">
        <v>0</v>
      </c>
      <c r="BM202" s="36">
        <v>144080</v>
      </c>
      <c r="BN202" s="36">
        <v>404500</v>
      </c>
      <c r="BO202" s="36">
        <v>200400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363842.8</v>
      </c>
      <c r="BV202" s="36">
        <v>0</v>
      </c>
      <c r="BW202" s="36">
        <v>0</v>
      </c>
      <c r="BX202" s="36">
        <v>0</v>
      </c>
      <c r="BY202" s="37">
        <v>27270519.689900003</v>
      </c>
    </row>
    <row r="203" spans="1:77" x14ac:dyDescent="0.2">
      <c r="A203" s="34" t="s">
        <v>507</v>
      </c>
      <c r="B203" s="35" t="s">
        <v>554</v>
      </c>
      <c r="C203" s="34" t="s">
        <v>555</v>
      </c>
      <c r="D203" s="36">
        <v>5359510.1399999997</v>
      </c>
      <c r="E203" s="36">
        <v>417408.48</v>
      </c>
      <c r="F203" s="36">
        <v>2612583.98</v>
      </c>
      <c r="G203" s="36">
        <v>0</v>
      </c>
      <c r="H203" s="36">
        <v>0</v>
      </c>
      <c r="I203" s="36">
        <v>0</v>
      </c>
      <c r="J203" s="36">
        <v>0</v>
      </c>
      <c r="K203" s="36">
        <v>2013512</v>
      </c>
      <c r="L203" s="36">
        <v>28394</v>
      </c>
      <c r="M203" s="36">
        <v>1594368</v>
      </c>
      <c r="N203" s="36">
        <v>0</v>
      </c>
      <c r="O203" s="36">
        <v>0</v>
      </c>
      <c r="P203" s="36">
        <v>2823003.93</v>
      </c>
      <c r="Q203" s="36">
        <v>1073734.5</v>
      </c>
      <c r="R203" s="36">
        <v>0</v>
      </c>
      <c r="S203" s="36">
        <v>613777.07999999996</v>
      </c>
      <c r="T203" s="36">
        <v>186016.85</v>
      </c>
      <c r="U203" s="36">
        <v>0</v>
      </c>
      <c r="V203" s="36">
        <v>8058537.6500000004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13070171.710000001</v>
      </c>
      <c r="AF203" s="36">
        <v>0</v>
      </c>
      <c r="AG203" s="36">
        <v>0</v>
      </c>
      <c r="AH203" s="36">
        <v>5250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5836087.0800000001</v>
      </c>
      <c r="AY203" s="36">
        <v>0</v>
      </c>
      <c r="AZ203" s="36">
        <v>507052</v>
      </c>
      <c r="BA203" s="36">
        <v>658902.75</v>
      </c>
      <c r="BB203" s="36">
        <v>0</v>
      </c>
      <c r="BC203" s="36">
        <v>0</v>
      </c>
      <c r="BD203" s="36">
        <v>0</v>
      </c>
      <c r="BE203" s="36">
        <v>1255016</v>
      </c>
      <c r="BF203" s="36">
        <v>476408.8</v>
      </c>
      <c r="BG203" s="36">
        <v>0</v>
      </c>
      <c r="BH203" s="36">
        <v>78000</v>
      </c>
      <c r="BI203" s="36">
        <v>0</v>
      </c>
      <c r="BJ203" s="36">
        <v>0</v>
      </c>
      <c r="BK203" s="36">
        <v>15600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7">
        <v>43462402.189999998</v>
      </c>
    </row>
    <row r="204" spans="1:77" x14ac:dyDescent="0.2">
      <c r="A204" s="34" t="s">
        <v>507</v>
      </c>
      <c r="B204" s="35" t="s">
        <v>556</v>
      </c>
      <c r="C204" s="34" t="s">
        <v>557</v>
      </c>
      <c r="D204" s="36">
        <v>2334991.52</v>
      </c>
      <c r="E204" s="36">
        <v>656675</v>
      </c>
      <c r="F204" s="36">
        <v>534887.82999999996</v>
      </c>
      <c r="G204" s="36">
        <v>170490</v>
      </c>
      <c r="H204" s="36">
        <v>180360</v>
      </c>
      <c r="I204" s="36">
        <v>117964</v>
      </c>
      <c r="J204" s="36">
        <v>1350658.77</v>
      </c>
      <c r="K204" s="36">
        <v>616175</v>
      </c>
      <c r="L204" s="36">
        <v>102957.89</v>
      </c>
      <c r="M204" s="36">
        <v>2361432</v>
      </c>
      <c r="N204" s="36">
        <v>109417</v>
      </c>
      <c r="O204" s="36">
        <v>302480</v>
      </c>
      <c r="P204" s="36">
        <v>496607.5</v>
      </c>
      <c r="Q204" s="36">
        <v>654380</v>
      </c>
      <c r="R204" s="36">
        <v>4200</v>
      </c>
      <c r="S204" s="36">
        <v>244188</v>
      </c>
      <c r="T204" s="36">
        <v>364344</v>
      </c>
      <c r="U204" s="36">
        <v>79926</v>
      </c>
      <c r="V204" s="36">
        <v>1625313.96</v>
      </c>
      <c r="W204" s="36">
        <v>437010</v>
      </c>
      <c r="X204" s="36">
        <v>157292.5</v>
      </c>
      <c r="Y204" s="36">
        <v>513073</v>
      </c>
      <c r="Z204" s="36">
        <v>70662.5</v>
      </c>
      <c r="AA204" s="36">
        <v>106929</v>
      </c>
      <c r="AB204" s="36">
        <v>319810</v>
      </c>
      <c r="AC204" s="36">
        <v>78000</v>
      </c>
      <c r="AD204" s="36">
        <v>139440</v>
      </c>
      <c r="AE204" s="36">
        <v>2324264.2999999998</v>
      </c>
      <c r="AF204" s="36">
        <v>139200</v>
      </c>
      <c r="AG204" s="36">
        <v>93410</v>
      </c>
      <c r="AH204" s="36">
        <v>125983</v>
      </c>
      <c r="AI204" s="36">
        <v>91452</v>
      </c>
      <c r="AJ204" s="36">
        <v>191545</v>
      </c>
      <c r="AK204" s="36">
        <v>156430</v>
      </c>
      <c r="AL204" s="36">
        <v>136544</v>
      </c>
      <c r="AM204" s="36">
        <v>183853.6</v>
      </c>
      <c r="AN204" s="36">
        <v>168745.5</v>
      </c>
      <c r="AO204" s="36">
        <v>267392</v>
      </c>
      <c r="AP204" s="36">
        <v>132230</v>
      </c>
      <c r="AQ204" s="36">
        <v>458944.5</v>
      </c>
      <c r="AR204" s="36">
        <v>16336</v>
      </c>
      <c r="AS204" s="36">
        <v>66672</v>
      </c>
      <c r="AT204" s="36">
        <v>69372</v>
      </c>
      <c r="AU204" s="36">
        <v>39666</v>
      </c>
      <c r="AV204" s="36">
        <v>0</v>
      </c>
      <c r="AW204" s="36">
        <v>57568</v>
      </c>
      <c r="AX204" s="36">
        <v>1022424</v>
      </c>
      <c r="AY204" s="36">
        <v>189894</v>
      </c>
      <c r="AZ204" s="36">
        <v>179248</v>
      </c>
      <c r="BA204" s="36">
        <v>638749.75</v>
      </c>
      <c r="BB204" s="36">
        <v>368469.3</v>
      </c>
      <c r="BC204" s="36">
        <v>141760.5</v>
      </c>
      <c r="BD204" s="36">
        <v>301893</v>
      </c>
      <c r="BE204" s="36">
        <v>343490</v>
      </c>
      <c r="BF204" s="36">
        <v>228231.5</v>
      </c>
      <c r="BG204" s="36">
        <v>38675</v>
      </c>
      <c r="BH204" s="36">
        <v>23606</v>
      </c>
      <c r="BI204" s="36">
        <v>1631770</v>
      </c>
      <c r="BJ204" s="36">
        <v>879267</v>
      </c>
      <c r="BK204" s="36">
        <v>140788</v>
      </c>
      <c r="BL204" s="36">
        <v>112428</v>
      </c>
      <c r="BM204" s="36">
        <v>85813</v>
      </c>
      <c r="BN204" s="36">
        <v>154967</v>
      </c>
      <c r="BO204" s="36">
        <v>54087</v>
      </c>
      <c r="BP204" s="36">
        <v>1228121</v>
      </c>
      <c r="BQ204" s="36">
        <v>108395</v>
      </c>
      <c r="BR204" s="36">
        <v>98787</v>
      </c>
      <c r="BS204" s="36">
        <v>349296</v>
      </c>
      <c r="BT204" s="36">
        <v>179780</v>
      </c>
      <c r="BU204" s="36">
        <v>336312</v>
      </c>
      <c r="BV204" s="36">
        <v>153703</v>
      </c>
      <c r="BW204" s="36">
        <v>68517.899999999994</v>
      </c>
      <c r="BX204" s="36">
        <v>85696</v>
      </c>
      <c r="BY204" s="37">
        <v>4761001.5999999996</v>
      </c>
    </row>
    <row r="205" spans="1:77" x14ac:dyDescent="0.2">
      <c r="A205" s="34" t="s">
        <v>507</v>
      </c>
      <c r="B205" s="35" t="s">
        <v>558</v>
      </c>
      <c r="C205" s="34" t="s">
        <v>559</v>
      </c>
      <c r="D205" s="36">
        <v>7114371.4900000002</v>
      </c>
      <c r="E205" s="36">
        <v>738588.2</v>
      </c>
      <c r="F205" s="36">
        <v>0</v>
      </c>
      <c r="G205" s="36">
        <v>0</v>
      </c>
      <c r="H205" s="36">
        <v>201726.86</v>
      </c>
      <c r="I205" s="36">
        <v>396343.5</v>
      </c>
      <c r="J205" s="36">
        <v>5904003.7699999996</v>
      </c>
      <c r="K205" s="36">
        <v>0</v>
      </c>
      <c r="L205" s="36">
        <v>0</v>
      </c>
      <c r="M205" s="36">
        <v>473200</v>
      </c>
      <c r="N205" s="36">
        <v>7000</v>
      </c>
      <c r="O205" s="36">
        <v>1320000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5958111</v>
      </c>
      <c r="W205" s="36">
        <v>0</v>
      </c>
      <c r="X205" s="36">
        <v>0</v>
      </c>
      <c r="Y205" s="36">
        <v>9031850</v>
      </c>
      <c r="Z205" s="36">
        <v>10813891.9</v>
      </c>
      <c r="AA205" s="36">
        <v>415200</v>
      </c>
      <c r="AB205" s="36">
        <v>463350</v>
      </c>
      <c r="AC205" s="36">
        <v>0</v>
      </c>
      <c r="AD205" s="36">
        <v>0</v>
      </c>
      <c r="AE205" s="36">
        <v>535555</v>
      </c>
      <c r="AF205" s="36">
        <v>184000</v>
      </c>
      <c r="AG205" s="36">
        <v>0</v>
      </c>
      <c r="AH205" s="36">
        <v>0</v>
      </c>
      <c r="AI205" s="36">
        <v>12680</v>
      </c>
      <c r="AJ205" s="36">
        <v>0</v>
      </c>
      <c r="AK205" s="36">
        <v>2040</v>
      </c>
      <c r="AL205" s="36">
        <v>0</v>
      </c>
      <c r="AM205" s="36">
        <v>0</v>
      </c>
      <c r="AN205" s="36">
        <v>634950</v>
      </c>
      <c r="AO205" s="36">
        <v>0</v>
      </c>
      <c r="AP205" s="36">
        <v>187000</v>
      </c>
      <c r="AQ205" s="36">
        <v>267857.55</v>
      </c>
      <c r="AR205" s="36">
        <v>65280</v>
      </c>
      <c r="AS205" s="36">
        <v>0</v>
      </c>
      <c r="AT205" s="36">
        <v>5760</v>
      </c>
      <c r="AU205" s="36">
        <v>0</v>
      </c>
      <c r="AV205" s="36">
        <v>0</v>
      </c>
      <c r="AW205" s="36">
        <v>1260</v>
      </c>
      <c r="AX205" s="36">
        <v>686250</v>
      </c>
      <c r="AY205" s="36">
        <v>0</v>
      </c>
      <c r="AZ205" s="36">
        <v>4423728</v>
      </c>
      <c r="BA205" s="36">
        <v>0</v>
      </c>
      <c r="BB205" s="36">
        <v>0</v>
      </c>
      <c r="BC205" s="36">
        <v>0</v>
      </c>
      <c r="BD205" s="36">
        <v>241816.9</v>
      </c>
      <c r="BE205" s="36">
        <v>0</v>
      </c>
      <c r="BF205" s="36">
        <v>20725.900000000001</v>
      </c>
      <c r="BG205" s="36">
        <v>0</v>
      </c>
      <c r="BH205" s="36">
        <v>0</v>
      </c>
      <c r="BI205" s="36">
        <v>0</v>
      </c>
      <c r="BJ205" s="36">
        <v>0</v>
      </c>
      <c r="BK205" s="36">
        <v>0</v>
      </c>
      <c r="BL205" s="36">
        <v>0</v>
      </c>
      <c r="BM205" s="36">
        <v>0</v>
      </c>
      <c r="BN205" s="36">
        <v>427730</v>
      </c>
      <c r="BO205" s="36">
        <v>2625</v>
      </c>
      <c r="BP205" s="36">
        <v>8364140</v>
      </c>
      <c r="BQ205" s="36">
        <v>90201</v>
      </c>
      <c r="BR205" s="36">
        <v>0</v>
      </c>
      <c r="BS205" s="36">
        <v>153740</v>
      </c>
      <c r="BT205" s="36">
        <v>0</v>
      </c>
      <c r="BU205" s="36">
        <v>9064260</v>
      </c>
      <c r="BV205" s="36">
        <v>0</v>
      </c>
      <c r="BW205" s="36">
        <v>175000</v>
      </c>
      <c r="BX205" s="36">
        <v>0</v>
      </c>
      <c r="BY205" s="37">
        <v>1432903</v>
      </c>
    </row>
    <row r="206" spans="1:77" x14ac:dyDescent="0.2">
      <c r="A206" s="34" t="s">
        <v>507</v>
      </c>
      <c r="B206" s="35" t="s">
        <v>560</v>
      </c>
      <c r="C206" s="34" t="s">
        <v>561</v>
      </c>
      <c r="D206" s="36">
        <v>6649677.5499999998</v>
      </c>
      <c r="E206" s="36">
        <v>2634458.3199999998</v>
      </c>
      <c r="F206" s="36">
        <v>3577838.85</v>
      </c>
      <c r="G206" s="36">
        <v>1049148.08</v>
      </c>
      <c r="H206" s="36">
        <v>4598933.3499999996</v>
      </c>
      <c r="I206" s="36">
        <v>376961.95</v>
      </c>
      <c r="J206" s="36">
        <v>42790541.229999997</v>
      </c>
      <c r="K206" s="36">
        <v>7838072.1200000001</v>
      </c>
      <c r="L206" s="36">
        <v>4948754.8499999996</v>
      </c>
      <c r="M206" s="36">
        <v>2772200.99</v>
      </c>
      <c r="N206" s="36">
        <v>650287.09</v>
      </c>
      <c r="O206" s="36">
        <v>4731973.42</v>
      </c>
      <c r="P206" s="36">
        <v>3859284.23</v>
      </c>
      <c r="Q206" s="36">
        <v>20413474.370000001</v>
      </c>
      <c r="R206" s="36">
        <v>832585.83</v>
      </c>
      <c r="S206" s="36">
        <v>1049349.2</v>
      </c>
      <c r="T206" s="36">
        <v>2417533.65</v>
      </c>
      <c r="U206" s="36">
        <v>5225402.1399999997</v>
      </c>
      <c r="V206" s="36">
        <v>22133336.780000001</v>
      </c>
      <c r="W206" s="36">
        <v>2477988.8199999998</v>
      </c>
      <c r="X206" s="36">
        <v>654870.9</v>
      </c>
      <c r="Y206" s="36">
        <v>3184203.45</v>
      </c>
      <c r="Z206" s="36">
        <v>835931.16</v>
      </c>
      <c r="AA206" s="36">
        <v>166704</v>
      </c>
      <c r="AB206" s="36">
        <v>1200856.5900000001</v>
      </c>
      <c r="AC206" s="36">
        <v>905959.82</v>
      </c>
      <c r="AD206" s="36">
        <v>1612438.59</v>
      </c>
      <c r="AE206" s="36">
        <v>27932987.870000001</v>
      </c>
      <c r="AF206" s="36">
        <v>796297.32</v>
      </c>
      <c r="AG206" s="36">
        <v>353066.02</v>
      </c>
      <c r="AH206" s="36">
        <v>174421.07</v>
      </c>
      <c r="AI206" s="36">
        <v>397363</v>
      </c>
      <c r="AJ206" s="36">
        <v>352632.75</v>
      </c>
      <c r="AK206" s="36">
        <v>1541408.34</v>
      </c>
      <c r="AL206" s="36">
        <v>56915</v>
      </c>
      <c r="AM206" s="36">
        <v>5056024.03</v>
      </c>
      <c r="AN206" s="36">
        <v>329807</v>
      </c>
      <c r="AO206" s="36">
        <v>2281580.62</v>
      </c>
      <c r="AP206" s="36">
        <v>288674.7</v>
      </c>
      <c r="AQ206" s="36">
        <v>2730433.17</v>
      </c>
      <c r="AR206" s="36">
        <v>1012530.98</v>
      </c>
      <c r="AS206" s="36">
        <v>89550</v>
      </c>
      <c r="AT206" s="36">
        <v>886381.2</v>
      </c>
      <c r="AU206" s="36">
        <v>584408.37</v>
      </c>
      <c r="AV206" s="36">
        <v>1345799.39</v>
      </c>
      <c r="AW206" s="36">
        <v>807830</v>
      </c>
      <c r="AX206" s="36">
        <v>9047217.0800000001</v>
      </c>
      <c r="AY206" s="36">
        <v>3952428.7</v>
      </c>
      <c r="AZ206" s="36">
        <v>471099.25</v>
      </c>
      <c r="BA206" s="36">
        <v>1547605.75</v>
      </c>
      <c r="BB206" s="36">
        <v>1419901.38</v>
      </c>
      <c r="BC206" s="36">
        <v>14743077.73</v>
      </c>
      <c r="BD206" s="36">
        <v>1373073.66</v>
      </c>
      <c r="BE206" s="36">
        <v>4585309.3</v>
      </c>
      <c r="BF206" s="36">
        <v>87785.25</v>
      </c>
      <c r="BG206" s="36">
        <v>224981.81</v>
      </c>
      <c r="BH206" s="36">
        <v>1654432.7</v>
      </c>
      <c r="BI206" s="36">
        <v>19905928.34</v>
      </c>
      <c r="BJ206" s="36">
        <v>3480808.6</v>
      </c>
      <c r="BK206" s="36">
        <v>2995278.12</v>
      </c>
      <c r="BL206" s="36">
        <v>50026</v>
      </c>
      <c r="BM206" s="36">
        <v>938202</v>
      </c>
      <c r="BN206" s="36">
        <v>2607637.5</v>
      </c>
      <c r="BO206" s="36">
        <v>601510.16</v>
      </c>
      <c r="BP206" s="36">
        <v>3216219.13</v>
      </c>
      <c r="BQ206" s="36">
        <v>268654.5</v>
      </c>
      <c r="BR206" s="36">
        <v>358039</v>
      </c>
      <c r="BS206" s="36">
        <v>1189569.43</v>
      </c>
      <c r="BT206" s="36">
        <v>635028.80000000005</v>
      </c>
      <c r="BU206" s="36">
        <v>341919.55</v>
      </c>
      <c r="BV206" s="36">
        <v>231662.12</v>
      </c>
      <c r="BW206" s="36">
        <v>398355.31</v>
      </c>
      <c r="BX206" s="36">
        <v>266610.51</v>
      </c>
      <c r="BY206" s="37">
        <v>10529769.5</v>
      </c>
    </row>
    <row r="207" spans="1:77" x14ac:dyDescent="0.2">
      <c r="A207" s="34" t="s">
        <v>507</v>
      </c>
      <c r="B207" s="35" t="s">
        <v>562</v>
      </c>
      <c r="C207" s="34" t="s">
        <v>563</v>
      </c>
      <c r="D207" s="36">
        <v>6862154</v>
      </c>
      <c r="E207" s="36">
        <v>5587910.9500000002</v>
      </c>
      <c r="F207" s="36">
        <v>4528805.2</v>
      </c>
      <c r="G207" s="36">
        <v>1008110.4</v>
      </c>
      <c r="H207" s="36">
        <v>3644307.4</v>
      </c>
      <c r="I207" s="36">
        <v>32780</v>
      </c>
      <c r="J207" s="36">
        <v>10765687.1</v>
      </c>
      <c r="K207" s="36">
        <v>1566065</v>
      </c>
      <c r="L207" s="36">
        <v>564290</v>
      </c>
      <c r="M207" s="36">
        <v>6711065</v>
      </c>
      <c r="N207" s="36">
        <v>760085</v>
      </c>
      <c r="O207" s="36">
        <v>604328</v>
      </c>
      <c r="P207" s="36">
        <v>3443960.3</v>
      </c>
      <c r="Q207" s="36">
        <v>3324496.1</v>
      </c>
      <c r="R207" s="36">
        <v>87590.5</v>
      </c>
      <c r="S207" s="36">
        <v>1204755.05</v>
      </c>
      <c r="T207" s="36">
        <v>1182222.75</v>
      </c>
      <c r="U207" s="36">
        <v>575035</v>
      </c>
      <c r="V207" s="36">
        <v>18043267.399999999</v>
      </c>
      <c r="W207" s="36">
        <v>5661271</v>
      </c>
      <c r="X207" s="36">
        <v>2532148.4</v>
      </c>
      <c r="Y207" s="36">
        <v>2528853.12</v>
      </c>
      <c r="Z207" s="36">
        <v>466100</v>
      </c>
      <c r="AA207" s="36">
        <v>338476.1</v>
      </c>
      <c r="AB207" s="36">
        <v>3513914.75</v>
      </c>
      <c r="AC207" s="36">
        <v>416668.8</v>
      </c>
      <c r="AD207" s="36">
        <v>1571558</v>
      </c>
      <c r="AE207" s="36">
        <v>12017867.789999999</v>
      </c>
      <c r="AF207" s="36">
        <v>1060319</v>
      </c>
      <c r="AG207" s="36">
        <v>817057</v>
      </c>
      <c r="AH207" s="36">
        <v>880460</v>
      </c>
      <c r="AI207" s="36">
        <v>495842</v>
      </c>
      <c r="AJ207" s="36">
        <v>866115.5</v>
      </c>
      <c r="AK207" s="36">
        <v>1346113.6</v>
      </c>
      <c r="AL207" s="36">
        <v>811555.15</v>
      </c>
      <c r="AM207" s="36">
        <v>430497</v>
      </c>
      <c r="AN207" s="36">
        <v>1049148.5</v>
      </c>
      <c r="AO207" s="36">
        <v>742365.5</v>
      </c>
      <c r="AP207" s="36">
        <v>383467.3</v>
      </c>
      <c r="AQ207" s="36">
        <v>4829100</v>
      </c>
      <c r="AR207" s="36">
        <v>692380</v>
      </c>
      <c r="AS207" s="36">
        <v>536483.77</v>
      </c>
      <c r="AT207" s="36">
        <v>616038.30000000005</v>
      </c>
      <c r="AU207" s="36">
        <v>677040.75</v>
      </c>
      <c r="AV207" s="36">
        <v>54414.8</v>
      </c>
      <c r="AW207" s="36">
        <v>233816.55</v>
      </c>
      <c r="AX207" s="36">
        <v>4761843.2</v>
      </c>
      <c r="AY207" s="36">
        <v>569765.1</v>
      </c>
      <c r="AZ207" s="36">
        <v>859328.9</v>
      </c>
      <c r="BA207" s="36">
        <v>1689651</v>
      </c>
      <c r="BB207" s="36">
        <v>2517275.4</v>
      </c>
      <c r="BC207" s="36">
        <v>1515514.01</v>
      </c>
      <c r="BD207" s="36">
        <v>3550138.8</v>
      </c>
      <c r="BE207" s="36">
        <v>2928596.6</v>
      </c>
      <c r="BF207" s="36">
        <v>1322453.25</v>
      </c>
      <c r="BG207" s="36">
        <v>400763.45</v>
      </c>
      <c r="BH207" s="36">
        <v>336229.3</v>
      </c>
      <c r="BI207" s="36">
        <v>17024242.5</v>
      </c>
      <c r="BJ207" s="36">
        <v>5049863</v>
      </c>
      <c r="BK207" s="36">
        <v>804512.75</v>
      </c>
      <c r="BL207" s="36">
        <v>955909.5</v>
      </c>
      <c r="BM207" s="36">
        <v>253970</v>
      </c>
      <c r="BN207" s="36">
        <v>1234480.2</v>
      </c>
      <c r="BO207" s="36">
        <v>300899.59999999998</v>
      </c>
      <c r="BP207" s="36">
        <v>9271534.75</v>
      </c>
      <c r="BQ207" s="36">
        <v>779029</v>
      </c>
      <c r="BR207" s="36">
        <v>689636.7</v>
      </c>
      <c r="BS207" s="36">
        <v>755109.7</v>
      </c>
      <c r="BT207" s="36">
        <v>990057.65</v>
      </c>
      <c r="BU207" s="36">
        <v>2311046.5</v>
      </c>
      <c r="BV207" s="36">
        <v>1266434.3</v>
      </c>
      <c r="BW207" s="36">
        <v>1492328.1</v>
      </c>
      <c r="BX207" s="36">
        <v>394761.5</v>
      </c>
      <c r="BY207" s="37">
        <v>23035961.059999999</v>
      </c>
    </row>
    <row r="208" spans="1:77" x14ac:dyDescent="0.2">
      <c r="A208" s="34" t="s">
        <v>507</v>
      </c>
      <c r="B208" s="35" t="s">
        <v>564</v>
      </c>
      <c r="C208" s="34" t="s">
        <v>565</v>
      </c>
      <c r="D208" s="36">
        <v>13448036.6</v>
      </c>
      <c r="E208" s="36">
        <v>4537392.38</v>
      </c>
      <c r="F208" s="36">
        <v>175050464.31</v>
      </c>
      <c r="G208" s="36">
        <v>1338450</v>
      </c>
      <c r="H208" s="36">
        <v>2233030</v>
      </c>
      <c r="I208" s="36">
        <v>738289</v>
      </c>
      <c r="J208" s="36">
        <v>4333258</v>
      </c>
      <c r="K208" s="36">
        <v>3397797.07</v>
      </c>
      <c r="L208" s="36">
        <v>309900</v>
      </c>
      <c r="M208" s="36">
        <v>9409517.8000000007</v>
      </c>
      <c r="N208" s="36">
        <v>0</v>
      </c>
      <c r="O208" s="36">
        <v>23050</v>
      </c>
      <c r="P208" s="36">
        <v>4717400</v>
      </c>
      <c r="Q208" s="36">
        <v>3442550</v>
      </c>
      <c r="R208" s="36">
        <v>317239.94</v>
      </c>
      <c r="S208" s="36">
        <v>0</v>
      </c>
      <c r="T208" s="36">
        <v>0</v>
      </c>
      <c r="U208" s="36">
        <v>0</v>
      </c>
      <c r="V208" s="36">
        <v>14039873.4</v>
      </c>
      <c r="W208" s="36">
        <v>3301396.7</v>
      </c>
      <c r="X208" s="36">
        <v>759450</v>
      </c>
      <c r="Y208" s="36">
        <v>9243766.5</v>
      </c>
      <c r="Z208" s="36">
        <v>465766.7</v>
      </c>
      <c r="AA208" s="36">
        <v>1720640.8</v>
      </c>
      <c r="AB208" s="36">
        <v>2508456.2999999998</v>
      </c>
      <c r="AC208" s="36">
        <v>0</v>
      </c>
      <c r="AD208" s="36">
        <v>242000</v>
      </c>
      <c r="AE208" s="36">
        <v>9310355</v>
      </c>
      <c r="AF208" s="36">
        <v>941290</v>
      </c>
      <c r="AG208" s="36">
        <v>0</v>
      </c>
      <c r="AH208" s="36">
        <v>125325</v>
      </c>
      <c r="AI208" s="36">
        <v>0</v>
      </c>
      <c r="AJ208" s="36">
        <v>420800</v>
      </c>
      <c r="AK208" s="36">
        <v>333075</v>
      </c>
      <c r="AL208" s="36">
        <v>250600</v>
      </c>
      <c r="AM208" s="36">
        <v>111500</v>
      </c>
      <c r="AN208" s="36">
        <v>166725</v>
      </c>
      <c r="AO208" s="36">
        <v>324675</v>
      </c>
      <c r="AP208" s="36">
        <v>331775</v>
      </c>
      <c r="AQ208" s="36">
        <v>6434300.5999999996</v>
      </c>
      <c r="AR208" s="36">
        <v>0</v>
      </c>
      <c r="AS208" s="36">
        <v>26690</v>
      </c>
      <c r="AT208" s="36">
        <v>0</v>
      </c>
      <c r="AU208" s="36">
        <v>5000</v>
      </c>
      <c r="AV208" s="36">
        <v>0</v>
      </c>
      <c r="AW208" s="36">
        <v>0</v>
      </c>
      <c r="AX208" s="36">
        <v>18288043.440000001</v>
      </c>
      <c r="AY208" s="36">
        <v>534090</v>
      </c>
      <c r="AZ208" s="36">
        <v>1474130</v>
      </c>
      <c r="BA208" s="36">
        <v>1851664</v>
      </c>
      <c r="BB208" s="36">
        <v>195970</v>
      </c>
      <c r="BC208" s="36">
        <v>642460</v>
      </c>
      <c r="BD208" s="36">
        <v>4903718</v>
      </c>
      <c r="BE208" s="36">
        <v>1473823</v>
      </c>
      <c r="BF208" s="36">
        <v>738583</v>
      </c>
      <c r="BG208" s="36">
        <v>385585.45</v>
      </c>
      <c r="BH208" s="36">
        <v>480799</v>
      </c>
      <c r="BI208" s="36">
        <v>18376050</v>
      </c>
      <c r="BJ208" s="36">
        <v>6208790</v>
      </c>
      <c r="BK208" s="36">
        <v>1871535</v>
      </c>
      <c r="BL208" s="36">
        <v>40000</v>
      </c>
      <c r="BM208" s="36">
        <v>228950</v>
      </c>
      <c r="BN208" s="36">
        <v>0</v>
      </c>
      <c r="BO208" s="36">
        <v>468028.8</v>
      </c>
      <c r="BP208" s="36">
        <v>17467818</v>
      </c>
      <c r="BQ208" s="36">
        <v>313770</v>
      </c>
      <c r="BR208" s="36">
        <v>278441.03000000003</v>
      </c>
      <c r="BS208" s="36">
        <v>168790</v>
      </c>
      <c r="BT208" s="36">
        <v>686010</v>
      </c>
      <c r="BU208" s="36">
        <v>320090</v>
      </c>
      <c r="BV208" s="36">
        <v>699355</v>
      </c>
      <c r="BW208" s="36">
        <v>208265</v>
      </c>
      <c r="BX208" s="36">
        <v>89740</v>
      </c>
      <c r="BY208" s="37">
        <v>15328759.520000001</v>
      </c>
    </row>
    <row r="209" spans="1:77" x14ac:dyDescent="0.2">
      <c r="A209" s="34" t="s">
        <v>507</v>
      </c>
      <c r="B209" s="35" t="s">
        <v>566</v>
      </c>
      <c r="C209" s="34" t="s">
        <v>567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6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1800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6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7">
        <v>26821556.169999998</v>
      </c>
    </row>
    <row r="210" spans="1:77" x14ac:dyDescent="0.2">
      <c r="A210" s="34" t="s">
        <v>507</v>
      </c>
      <c r="B210" s="35" t="s">
        <v>568</v>
      </c>
      <c r="C210" s="34" t="s">
        <v>569</v>
      </c>
      <c r="D210" s="36">
        <v>151024.15</v>
      </c>
      <c r="E210" s="36">
        <v>408</v>
      </c>
      <c r="F210" s="36">
        <v>0</v>
      </c>
      <c r="G210" s="36">
        <v>330</v>
      </c>
      <c r="H210" s="36">
        <v>270</v>
      </c>
      <c r="I210" s="36">
        <v>240</v>
      </c>
      <c r="J210" s="36">
        <v>186</v>
      </c>
      <c r="K210" s="36">
        <v>30</v>
      </c>
      <c r="L210" s="36">
        <v>170</v>
      </c>
      <c r="M210" s="36">
        <v>26730.85</v>
      </c>
      <c r="N210" s="36">
        <v>1317</v>
      </c>
      <c r="O210" s="36">
        <v>48</v>
      </c>
      <c r="P210" s="36">
        <v>224</v>
      </c>
      <c r="Q210" s="36">
        <v>806</v>
      </c>
      <c r="R210" s="36">
        <v>1007.21</v>
      </c>
      <c r="S210" s="36">
        <v>0</v>
      </c>
      <c r="T210" s="36">
        <v>0</v>
      </c>
      <c r="U210" s="36">
        <v>6</v>
      </c>
      <c r="V210" s="36">
        <v>57797.67</v>
      </c>
      <c r="W210" s="36">
        <v>0</v>
      </c>
      <c r="X210" s="36">
        <v>0</v>
      </c>
      <c r="Y210" s="36">
        <v>0</v>
      </c>
      <c r="Z210" s="36">
        <v>72</v>
      </c>
      <c r="AA210" s="36">
        <v>6</v>
      </c>
      <c r="AB210" s="36">
        <v>0</v>
      </c>
      <c r="AC210" s="36">
        <v>0</v>
      </c>
      <c r="AD210" s="36">
        <v>0</v>
      </c>
      <c r="AE210" s="36">
        <v>809.56</v>
      </c>
      <c r="AF210" s="36">
        <v>0</v>
      </c>
      <c r="AG210" s="36">
        <v>0</v>
      </c>
      <c r="AH210" s="36">
        <v>126.85</v>
      </c>
      <c r="AI210" s="36">
        <v>0</v>
      </c>
      <c r="AJ210" s="36">
        <v>0</v>
      </c>
      <c r="AK210" s="36">
        <v>0</v>
      </c>
      <c r="AL210" s="36">
        <v>0</v>
      </c>
      <c r="AM210" s="36">
        <v>12</v>
      </c>
      <c r="AN210" s="36">
        <v>0</v>
      </c>
      <c r="AO210" s="36">
        <v>0</v>
      </c>
      <c r="AP210" s="36">
        <v>0</v>
      </c>
      <c r="AQ210" s="36">
        <v>149.44</v>
      </c>
      <c r="AR210" s="36">
        <v>0</v>
      </c>
      <c r="AS210" s="36">
        <v>15</v>
      </c>
      <c r="AT210" s="36">
        <v>0</v>
      </c>
      <c r="AU210" s="36">
        <v>185</v>
      </c>
      <c r="AV210" s="36">
        <v>0</v>
      </c>
      <c r="AW210" s="36">
        <v>203</v>
      </c>
      <c r="AX210" s="36">
        <v>71848.5</v>
      </c>
      <c r="AY210" s="36">
        <v>258</v>
      </c>
      <c r="AZ210" s="36">
        <v>1080</v>
      </c>
      <c r="BA210" s="36">
        <v>964</v>
      </c>
      <c r="BB210" s="36">
        <v>60</v>
      </c>
      <c r="BC210" s="36">
        <v>414</v>
      </c>
      <c r="BD210" s="36">
        <v>18580.52</v>
      </c>
      <c r="BE210" s="36">
        <v>280</v>
      </c>
      <c r="BF210" s="36">
        <v>138</v>
      </c>
      <c r="BG210" s="36">
        <v>337.62</v>
      </c>
      <c r="BH210" s="36">
        <v>108</v>
      </c>
      <c r="BI210" s="36">
        <v>1629.05</v>
      </c>
      <c r="BJ210" s="36">
        <v>570</v>
      </c>
      <c r="BK210" s="36">
        <v>426</v>
      </c>
      <c r="BL210" s="36">
        <v>312</v>
      </c>
      <c r="BM210" s="36">
        <v>348</v>
      </c>
      <c r="BN210" s="36">
        <v>450</v>
      </c>
      <c r="BO210" s="36">
        <v>401.76</v>
      </c>
      <c r="BP210" s="36">
        <v>15003.04</v>
      </c>
      <c r="BQ210" s="36">
        <v>0</v>
      </c>
      <c r="BR210" s="36">
        <v>10</v>
      </c>
      <c r="BS210" s="36">
        <v>0</v>
      </c>
      <c r="BT210" s="36">
        <v>18</v>
      </c>
      <c r="BU210" s="36">
        <v>216</v>
      </c>
      <c r="BV210" s="36">
        <v>0</v>
      </c>
      <c r="BW210" s="36">
        <v>20</v>
      </c>
      <c r="BX210" s="36">
        <v>0</v>
      </c>
      <c r="BY210" s="37">
        <v>235803179.17999995</v>
      </c>
    </row>
    <row r="211" spans="1:77" x14ac:dyDescent="0.2">
      <c r="A211" s="34" t="s">
        <v>507</v>
      </c>
      <c r="B211" s="35" t="s">
        <v>570</v>
      </c>
      <c r="C211" s="34" t="s">
        <v>571</v>
      </c>
      <c r="D211" s="36">
        <v>0</v>
      </c>
      <c r="E211" s="36">
        <v>0</v>
      </c>
      <c r="F211" s="36">
        <v>0</v>
      </c>
      <c r="G211" s="36">
        <v>15000</v>
      </c>
      <c r="H211" s="36">
        <v>0</v>
      </c>
      <c r="I211" s="36">
        <v>0</v>
      </c>
      <c r="J211" s="36">
        <v>815000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18000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8262495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108000</v>
      </c>
      <c r="BU211" s="36">
        <v>0</v>
      </c>
      <c r="BV211" s="36">
        <v>0</v>
      </c>
      <c r="BW211" s="36">
        <v>0</v>
      </c>
      <c r="BX211" s="36">
        <v>0</v>
      </c>
      <c r="BY211" s="37">
        <v>98343869.020000011</v>
      </c>
    </row>
    <row r="212" spans="1:77" x14ac:dyDescent="0.2">
      <c r="A212" s="34" t="s">
        <v>507</v>
      </c>
      <c r="B212" s="35" t="s">
        <v>572</v>
      </c>
      <c r="C212" s="34" t="s">
        <v>573</v>
      </c>
      <c r="D212" s="36">
        <v>17545.86</v>
      </c>
      <c r="E212" s="36">
        <v>15819.21</v>
      </c>
      <c r="F212" s="36">
        <v>160272.09</v>
      </c>
      <c r="G212" s="36">
        <v>101766.63</v>
      </c>
      <c r="H212" s="36">
        <v>0</v>
      </c>
      <c r="I212" s="36">
        <v>48825.17</v>
      </c>
      <c r="J212" s="36">
        <v>191293.48</v>
      </c>
      <c r="K212" s="36">
        <v>125272.01</v>
      </c>
      <c r="L212" s="36">
        <v>77635.990000000005</v>
      </c>
      <c r="M212" s="36">
        <v>254079.69</v>
      </c>
      <c r="N212" s="36">
        <v>52499.39</v>
      </c>
      <c r="O212" s="36">
        <v>134106.31</v>
      </c>
      <c r="P212" s="36">
        <v>0</v>
      </c>
      <c r="Q212" s="36">
        <v>138449.15</v>
      </c>
      <c r="R212" s="36">
        <v>0</v>
      </c>
      <c r="S212" s="36">
        <v>0</v>
      </c>
      <c r="T212" s="36">
        <v>80345.23</v>
      </c>
      <c r="U212" s="36">
        <v>0</v>
      </c>
      <c r="V212" s="36">
        <v>174765.1</v>
      </c>
      <c r="W212" s="36">
        <v>235681.56</v>
      </c>
      <c r="X212" s="36">
        <v>130255.38</v>
      </c>
      <c r="Y212" s="36">
        <v>182505.62</v>
      </c>
      <c r="Z212" s="36">
        <v>105222.57</v>
      </c>
      <c r="AA212" s="36">
        <v>115836.74</v>
      </c>
      <c r="AB212" s="36">
        <v>18988.310000000001</v>
      </c>
      <c r="AC212" s="36">
        <v>51562.13</v>
      </c>
      <c r="AD212" s="36">
        <v>52650.42</v>
      </c>
      <c r="AE212" s="36">
        <v>197547.13</v>
      </c>
      <c r="AF212" s="36">
        <v>85192.08</v>
      </c>
      <c r="AG212" s="36">
        <v>25737.8</v>
      </c>
      <c r="AH212" s="36">
        <v>7935.12</v>
      </c>
      <c r="AI212" s="36">
        <v>63186.400000000001</v>
      </c>
      <c r="AJ212" s="36">
        <v>8010.02</v>
      </c>
      <c r="AK212" s="36">
        <v>96888.07</v>
      </c>
      <c r="AL212" s="36">
        <v>35372.050000000003</v>
      </c>
      <c r="AM212" s="36">
        <v>83142.740000000005</v>
      </c>
      <c r="AN212" s="36">
        <v>66228.990000000005</v>
      </c>
      <c r="AO212" s="36">
        <v>85173.47</v>
      </c>
      <c r="AP212" s="36">
        <v>55764.12</v>
      </c>
      <c r="AQ212" s="36">
        <v>111402.24000000001</v>
      </c>
      <c r="AR212" s="36">
        <v>111502.24</v>
      </c>
      <c r="AS212" s="36">
        <v>90603.26</v>
      </c>
      <c r="AT212" s="36">
        <v>89818.43</v>
      </c>
      <c r="AU212" s="36">
        <v>73626.78</v>
      </c>
      <c r="AV212" s="36">
        <v>43218.93</v>
      </c>
      <c r="AW212" s="36">
        <v>46612.38</v>
      </c>
      <c r="AX212" s="36">
        <v>209992.69</v>
      </c>
      <c r="AY212" s="36">
        <v>127528.08</v>
      </c>
      <c r="AZ212" s="36">
        <v>70414.559999999998</v>
      </c>
      <c r="BA212" s="36">
        <v>0</v>
      </c>
      <c r="BB212" s="36">
        <v>90646.19</v>
      </c>
      <c r="BC212" s="36">
        <v>0</v>
      </c>
      <c r="BD212" s="36">
        <v>94748.5</v>
      </c>
      <c r="BE212" s="36">
        <v>52883.68</v>
      </c>
      <c r="BF212" s="36">
        <v>0</v>
      </c>
      <c r="BG212" s="36">
        <v>75290.95</v>
      </c>
      <c r="BH212" s="36">
        <v>58042.77</v>
      </c>
      <c r="BI212" s="36">
        <v>178293.99</v>
      </c>
      <c r="BJ212" s="36">
        <v>128674.91</v>
      </c>
      <c r="BK212" s="36">
        <v>118875.01</v>
      </c>
      <c r="BL212" s="36">
        <v>55715.93</v>
      </c>
      <c r="BM212" s="36">
        <v>74209.38</v>
      </c>
      <c r="BN212" s="36">
        <v>89745.07</v>
      </c>
      <c r="BO212" s="36">
        <v>74641.279999999999</v>
      </c>
      <c r="BP212" s="36">
        <v>123468.86</v>
      </c>
      <c r="BQ212" s="36">
        <v>30924.07</v>
      </c>
      <c r="BR212" s="36">
        <v>47259.77</v>
      </c>
      <c r="BS212" s="36">
        <v>0</v>
      </c>
      <c r="BT212" s="36">
        <v>48046.21</v>
      </c>
      <c r="BU212" s="36">
        <v>155575.85999999999</v>
      </c>
      <c r="BV212" s="36">
        <v>77606.03</v>
      </c>
      <c r="BW212" s="36">
        <v>66409.919999999998</v>
      </c>
      <c r="BX212" s="36">
        <v>116988.36</v>
      </c>
      <c r="BY212" s="37">
        <v>83711804.180000007</v>
      </c>
    </row>
    <row r="213" spans="1:77" x14ac:dyDescent="0.2">
      <c r="A213" s="34" t="s">
        <v>507</v>
      </c>
      <c r="B213" s="35" t="s">
        <v>574</v>
      </c>
      <c r="C213" s="34" t="s">
        <v>575</v>
      </c>
      <c r="D213" s="36">
        <v>0</v>
      </c>
      <c r="E213" s="36">
        <v>23750</v>
      </c>
      <c r="F213" s="36">
        <v>0</v>
      </c>
      <c r="G213" s="36">
        <v>0</v>
      </c>
      <c r="H213" s="36">
        <v>9150</v>
      </c>
      <c r="I213" s="36">
        <v>22500</v>
      </c>
      <c r="J213" s="36">
        <v>23900</v>
      </c>
      <c r="K213" s="36">
        <v>0</v>
      </c>
      <c r="L213" s="36">
        <v>0</v>
      </c>
      <c r="M213" s="36">
        <v>780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2205</v>
      </c>
      <c r="AD213" s="36">
        <v>22685</v>
      </c>
      <c r="AE213" s="36">
        <v>87040</v>
      </c>
      <c r="AF213" s="36">
        <v>111252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5375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104310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600</v>
      </c>
      <c r="BJ213" s="36">
        <v>0</v>
      </c>
      <c r="BK213" s="36">
        <v>14400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4200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7">
        <v>3500</v>
      </c>
    </row>
    <row r="214" spans="1:77" x14ac:dyDescent="0.2">
      <c r="A214" s="34" t="s">
        <v>507</v>
      </c>
      <c r="B214" s="35" t="s">
        <v>576</v>
      </c>
      <c r="C214" s="34" t="s">
        <v>577</v>
      </c>
      <c r="D214" s="36">
        <v>0</v>
      </c>
      <c r="E214" s="36">
        <v>124450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3838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7">
        <v>175200.59</v>
      </c>
    </row>
    <row r="215" spans="1:77" x14ac:dyDescent="0.2">
      <c r="A215" s="34" t="s">
        <v>507</v>
      </c>
      <c r="B215" s="35" t="s">
        <v>578</v>
      </c>
      <c r="C215" s="34" t="s">
        <v>579</v>
      </c>
      <c r="D215" s="36">
        <v>1260000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221670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55000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56280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0</v>
      </c>
      <c r="BY215" s="37">
        <v>209621631.65000007</v>
      </c>
    </row>
    <row r="216" spans="1:77" x14ac:dyDescent="0.2">
      <c r="A216" s="34" t="s">
        <v>507</v>
      </c>
      <c r="B216" s="35" t="s">
        <v>580</v>
      </c>
      <c r="C216" s="34" t="s">
        <v>581</v>
      </c>
      <c r="D216" s="36">
        <v>0</v>
      </c>
      <c r="E216" s="36">
        <v>0</v>
      </c>
      <c r="F216" s="36">
        <v>137516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1801103.22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6914966.4500000002</v>
      </c>
      <c r="W216" s="36">
        <v>0</v>
      </c>
      <c r="X216" s="36">
        <v>33882.19</v>
      </c>
      <c r="Y216" s="36">
        <v>0</v>
      </c>
      <c r="Z216" s="36">
        <v>626500</v>
      </c>
      <c r="AA216" s="36">
        <v>336000</v>
      </c>
      <c r="AB216" s="36">
        <v>910000</v>
      </c>
      <c r="AC216" s="36">
        <v>0</v>
      </c>
      <c r="AD216" s="36">
        <v>0</v>
      </c>
      <c r="AE216" s="36">
        <v>4469174.45</v>
      </c>
      <c r="AF216" s="36">
        <v>39500</v>
      </c>
      <c r="AG216" s="36">
        <v>197000</v>
      </c>
      <c r="AH216" s="36">
        <v>328000</v>
      </c>
      <c r="AI216" s="36">
        <v>216000</v>
      </c>
      <c r="AJ216" s="36">
        <v>0</v>
      </c>
      <c r="AK216" s="36">
        <v>0</v>
      </c>
      <c r="AL216" s="36">
        <v>270000</v>
      </c>
      <c r="AM216" s="36">
        <v>333325.40000000002</v>
      </c>
      <c r="AN216" s="36">
        <v>326416</v>
      </c>
      <c r="AO216" s="36">
        <v>382500</v>
      </c>
      <c r="AP216" s="36">
        <v>30000</v>
      </c>
      <c r="AQ216" s="36">
        <v>0</v>
      </c>
      <c r="AR216" s="36">
        <v>0</v>
      </c>
      <c r="AS216" s="36">
        <v>331500</v>
      </c>
      <c r="AT216" s="36">
        <v>262363</v>
      </c>
      <c r="AU216" s="36">
        <v>260200</v>
      </c>
      <c r="AV216" s="36">
        <v>192000</v>
      </c>
      <c r="AW216" s="36">
        <v>3000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41117.1</v>
      </c>
      <c r="BF216" s="36">
        <v>0</v>
      </c>
      <c r="BG216" s="36">
        <v>0</v>
      </c>
      <c r="BH216" s="36">
        <v>0</v>
      </c>
      <c r="BI216" s="36">
        <v>77500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524099.75</v>
      </c>
      <c r="BQ216" s="36">
        <v>0</v>
      </c>
      <c r="BR216" s="36">
        <v>0</v>
      </c>
      <c r="BS216" s="36">
        <v>0</v>
      </c>
      <c r="BT216" s="36">
        <v>0</v>
      </c>
      <c r="BU216" s="36">
        <v>24000</v>
      </c>
      <c r="BV216" s="36">
        <v>0</v>
      </c>
      <c r="BW216" s="36">
        <v>0</v>
      </c>
      <c r="BX216" s="36">
        <v>0</v>
      </c>
      <c r="BY216" s="37">
        <v>31323373.629900001</v>
      </c>
    </row>
    <row r="217" spans="1:77" x14ac:dyDescent="0.2">
      <c r="A217" s="34" t="s">
        <v>507</v>
      </c>
      <c r="B217" s="35" t="s">
        <v>582</v>
      </c>
      <c r="C217" s="34" t="s">
        <v>583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7">
        <v>7067189.2899999991</v>
      </c>
    </row>
    <row r="218" spans="1:77" x14ac:dyDescent="0.2">
      <c r="A218" s="34" t="s">
        <v>507</v>
      </c>
      <c r="B218" s="35" t="s">
        <v>584</v>
      </c>
      <c r="C218" s="34" t="s">
        <v>585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2900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4250</v>
      </c>
      <c r="AI218" s="36">
        <v>117428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48216.5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W218" s="36">
        <v>0</v>
      </c>
      <c r="BX218" s="36">
        <v>0</v>
      </c>
      <c r="BY218" s="37">
        <v>3408297.5</v>
      </c>
    </row>
    <row r="219" spans="1:77" x14ac:dyDescent="0.2">
      <c r="A219" s="34" t="s">
        <v>507</v>
      </c>
      <c r="B219" s="35" t="s">
        <v>586</v>
      </c>
      <c r="C219" s="34" t="s">
        <v>587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3000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7">
        <v>1694017.0300000003</v>
      </c>
    </row>
    <row r="220" spans="1:77" x14ac:dyDescent="0.2">
      <c r="A220" s="34" t="s">
        <v>507</v>
      </c>
      <c r="B220" s="35" t="s">
        <v>588</v>
      </c>
      <c r="C220" s="34" t="s">
        <v>589</v>
      </c>
      <c r="D220" s="36">
        <v>128065</v>
      </c>
      <c r="E220" s="36">
        <v>0</v>
      </c>
      <c r="F220" s="36">
        <v>30100</v>
      </c>
      <c r="G220" s="36">
        <v>0</v>
      </c>
      <c r="H220" s="36">
        <v>3000</v>
      </c>
      <c r="I220" s="36">
        <v>1680</v>
      </c>
      <c r="J220" s="36">
        <v>0</v>
      </c>
      <c r="K220" s="36">
        <v>0</v>
      </c>
      <c r="L220" s="36">
        <v>66779.08</v>
      </c>
      <c r="M220" s="36">
        <v>36500</v>
      </c>
      <c r="N220" s="36">
        <v>13000</v>
      </c>
      <c r="O220" s="36">
        <v>88100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3000</v>
      </c>
      <c r="V220" s="36">
        <v>0</v>
      </c>
      <c r="W220" s="36">
        <v>157015.18</v>
      </c>
      <c r="X220" s="36">
        <v>0</v>
      </c>
      <c r="Y220" s="36">
        <v>3.57</v>
      </c>
      <c r="Z220" s="36">
        <v>52936</v>
      </c>
      <c r="AA220" s="36">
        <v>814822.55</v>
      </c>
      <c r="AB220" s="36">
        <v>76440</v>
      </c>
      <c r="AC220" s="36">
        <v>0</v>
      </c>
      <c r="AD220" s="36">
        <v>68784.5</v>
      </c>
      <c r="AE220" s="36">
        <v>1006059</v>
      </c>
      <c r="AF220" s="36">
        <v>5291.17</v>
      </c>
      <c r="AG220" s="36">
        <v>0</v>
      </c>
      <c r="AH220" s="36">
        <v>12500</v>
      </c>
      <c r="AI220" s="36">
        <v>116500</v>
      </c>
      <c r="AJ220" s="36">
        <v>523065.1</v>
      </c>
      <c r="AK220" s="36">
        <v>0</v>
      </c>
      <c r="AL220" s="36">
        <v>0</v>
      </c>
      <c r="AM220" s="36">
        <v>31400</v>
      </c>
      <c r="AN220" s="36">
        <v>74386.58</v>
      </c>
      <c r="AO220" s="36">
        <v>0</v>
      </c>
      <c r="AP220" s="36">
        <v>0</v>
      </c>
      <c r="AQ220" s="36">
        <v>589040</v>
      </c>
      <c r="AR220" s="36">
        <v>2500</v>
      </c>
      <c r="AS220" s="36">
        <v>4000</v>
      </c>
      <c r="AT220" s="36">
        <v>2400</v>
      </c>
      <c r="AU220" s="36">
        <v>0</v>
      </c>
      <c r="AV220" s="36">
        <v>2500</v>
      </c>
      <c r="AW220" s="36">
        <v>174760</v>
      </c>
      <c r="AX220" s="36">
        <v>0</v>
      </c>
      <c r="AY220" s="36">
        <v>0</v>
      </c>
      <c r="AZ220" s="36">
        <v>170818.8</v>
      </c>
      <c r="BA220" s="36">
        <v>0</v>
      </c>
      <c r="BB220" s="36">
        <v>0</v>
      </c>
      <c r="BC220" s="36">
        <v>5466</v>
      </c>
      <c r="BD220" s="36">
        <v>0</v>
      </c>
      <c r="BE220" s="36">
        <v>0</v>
      </c>
      <c r="BF220" s="36">
        <v>177800</v>
      </c>
      <c r="BG220" s="36">
        <v>0</v>
      </c>
      <c r="BH220" s="36">
        <v>0</v>
      </c>
      <c r="BI220" s="36">
        <v>1180987</v>
      </c>
      <c r="BJ220" s="36">
        <v>0</v>
      </c>
      <c r="BK220" s="36">
        <v>62243</v>
      </c>
      <c r="BL220" s="36">
        <v>8988</v>
      </c>
      <c r="BM220" s="36">
        <v>0</v>
      </c>
      <c r="BN220" s="36">
        <v>0</v>
      </c>
      <c r="BO220" s="36">
        <v>12240</v>
      </c>
      <c r="BP220" s="36">
        <v>161601</v>
      </c>
      <c r="BQ220" s="36">
        <v>2500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7">
        <v>939400</v>
      </c>
    </row>
    <row r="221" spans="1:77" x14ac:dyDescent="0.2">
      <c r="A221" s="34" t="s">
        <v>507</v>
      </c>
      <c r="B221" s="35" t="s">
        <v>590</v>
      </c>
      <c r="C221" s="34" t="s">
        <v>591</v>
      </c>
      <c r="D221" s="36">
        <v>25066467.300000001</v>
      </c>
      <c r="E221" s="36">
        <v>7780569.2300000004</v>
      </c>
      <c r="F221" s="36">
        <v>10625120.869999999</v>
      </c>
      <c r="G221" s="36">
        <v>3354969.98</v>
      </c>
      <c r="H221" s="36">
        <v>2661165.4900000002</v>
      </c>
      <c r="I221" s="36">
        <v>997769.66</v>
      </c>
      <c r="J221" s="36">
        <v>42792118.93</v>
      </c>
      <c r="K221" s="36">
        <v>5913437.96</v>
      </c>
      <c r="L221" s="36">
        <v>1832717.11</v>
      </c>
      <c r="M221" s="36">
        <v>16042909.060000001</v>
      </c>
      <c r="N221" s="36">
        <v>1817579.64</v>
      </c>
      <c r="O221" s="36">
        <v>4549260.7</v>
      </c>
      <c r="P221" s="36">
        <v>9198498.0099999998</v>
      </c>
      <c r="Q221" s="36">
        <v>7331594.3700000001</v>
      </c>
      <c r="R221" s="36">
        <v>959974.16</v>
      </c>
      <c r="S221" s="36">
        <v>3511794.7</v>
      </c>
      <c r="T221" s="36">
        <v>2466335.5699999998</v>
      </c>
      <c r="U221" s="36">
        <v>1892479.11</v>
      </c>
      <c r="V221" s="36">
        <v>29946057.23</v>
      </c>
      <c r="W221" s="36">
        <v>7015695.5700000003</v>
      </c>
      <c r="X221" s="36">
        <v>3925242.34</v>
      </c>
      <c r="Y221" s="36">
        <v>7968236.54</v>
      </c>
      <c r="Z221" s="36">
        <v>2193937.19</v>
      </c>
      <c r="AA221" s="36">
        <v>2456190.6800000002</v>
      </c>
      <c r="AB221" s="36">
        <v>3299185.84</v>
      </c>
      <c r="AC221" s="36">
        <v>1506641.07</v>
      </c>
      <c r="AD221" s="36">
        <v>1267995.28</v>
      </c>
      <c r="AE221" s="36">
        <v>35085309.670000002</v>
      </c>
      <c r="AF221" s="36">
        <v>2477591.7599999998</v>
      </c>
      <c r="AG221" s="36">
        <v>1065459.46</v>
      </c>
      <c r="AH221" s="36">
        <v>1566300.87</v>
      </c>
      <c r="AI221" s="36">
        <v>1014673.18</v>
      </c>
      <c r="AJ221" s="36">
        <v>2408478.6800000002</v>
      </c>
      <c r="AK221" s="36">
        <v>1695733.86</v>
      </c>
      <c r="AL221" s="36">
        <v>1408041.39</v>
      </c>
      <c r="AM221" s="36">
        <v>2117224.13</v>
      </c>
      <c r="AN221" s="36">
        <v>2008633.8</v>
      </c>
      <c r="AO221" s="36">
        <v>1978210.68</v>
      </c>
      <c r="AP221" s="36">
        <v>1776168.32</v>
      </c>
      <c r="AQ221" s="36">
        <v>12452950.65</v>
      </c>
      <c r="AR221" s="36">
        <v>1689060.57</v>
      </c>
      <c r="AS221" s="36">
        <v>1636656.21</v>
      </c>
      <c r="AT221" s="36">
        <v>1687922.96</v>
      </c>
      <c r="AU221" s="36">
        <v>1305560.22</v>
      </c>
      <c r="AV221" s="36">
        <v>529570.82999999996</v>
      </c>
      <c r="AW221" s="36">
        <v>947372.28</v>
      </c>
      <c r="AX221" s="36">
        <v>24795521.050000001</v>
      </c>
      <c r="AY221" s="36">
        <v>1866551.22</v>
      </c>
      <c r="AZ221" s="36">
        <v>1413911.97</v>
      </c>
      <c r="BA221" s="36">
        <v>2953628.04</v>
      </c>
      <c r="BB221" s="36">
        <v>3483232.44</v>
      </c>
      <c r="BC221" s="36">
        <v>2377226.7200000002</v>
      </c>
      <c r="BD221" s="36">
        <v>6608969.9100000001</v>
      </c>
      <c r="BE221" s="36">
        <v>3945027.57</v>
      </c>
      <c r="BF221" s="36">
        <v>2207689.33</v>
      </c>
      <c r="BG221" s="36">
        <v>438013.8</v>
      </c>
      <c r="BH221" s="36">
        <v>474148.18</v>
      </c>
      <c r="BI221" s="36">
        <v>24393392.329999998</v>
      </c>
      <c r="BJ221" s="36">
        <v>9499693.8699999992</v>
      </c>
      <c r="BK221" s="36">
        <v>2016873.62</v>
      </c>
      <c r="BL221" s="36">
        <v>1233039.1299999999</v>
      </c>
      <c r="BM221" s="36">
        <v>2197315.3199999998</v>
      </c>
      <c r="BN221" s="36">
        <v>3149284.21</v>
      </c>
      <c r="BO221" s="36">
        <v>1207924.08</v>
      </c>
      <c r="BP221" s="36">
        <v>19269845.109999999</v>
      </c>
      <c r="BQ221" s="36">
        <v>1702301.46</v>
      </c>
      <c r="BR221" s="36">
        <v>1606546.39</v>
      </c>
      <c r="BS221" s="36">
        <v>3202972.22</v>
      </c>
      <c r="BT221" s="36">
        <v>3101042.35</v>
      </c>
      <c r="BU221" s="36">
        <v>6373544.75</v>
      </c>
      <c r="BV221" s="36">
        <v>2097478.77</v>
      </c>
      <c r="BW221" s="36">
        <v>913606.39</v>
      </c>
      <c r="BX221" s="36">
        <v>705871</v>
      </c>
      <c r="BY221" s="37">
        <v>3409662.5099999993</v>
      </c>
    </row>
    <row r="222" spans="1:77" x14ac:dyDescent="0.2">
      <c r="A222" s="34" t="s">
        <v>507</v>
      </c>
      <c r="B222" s="35" t="s">
        <v>592</v>
      </c>
      <c r="C222" s="34" t="s">
        <v>593</v>
      </c>
      <c r="D222" s="36">
        <v>3381165.92</v>
      </c>
      <c r="E222" s="36">
        <v>751083.35</v>
      </c>
      <c r="F222" s="36">
        <v>778364.85</v>
      </c>
      <c r="G222" s="36">
        <v>522370.39</v>
      </c>
      <c r="H222" s="36">
        <v>306415.35999999999</v>
      </c>
      <c r="I222" s="36">
        <v>49231.24</v>
      </c>
      <c r="J222" s="36">
        <v>6873773.9299999997</v>
      </c>
      <c r="K222" s="36">
        <v>725206.65</v>
      </c>
      <c r="L222" s="36">
        <v>2634.05</v>
      </c>
      <c r="M222" s="36">
        <v>1949043.71</v>
      </c>
      <c r="N222" s="36">
        <v>0</v>
      </c>
      <c r="O222" s="36">
        <v>413196.76</v>
      </c>
      <c r="P222" s="36">
        <v>1779554.13</v>
      </c>
      <c r="Q222" s="36">
        <v>1514116.29</v>
      </c>
      <c r="R222" s="36">
        <v>317860</v>
      </c>
      <c r="S222" s="36">
        <v>13482.67</v>
      </c>
      <c r="T222" s="36">
        <v>998782.31</v>
      </c>
      <c r="U222" s="36">
        <v>333551.8</v>
      </c>
      <c r="V222" s="36">
        <v>6806545.7400000002</v>
      </c>
      <c r="W222" s="36">
        <v>1807287.37</v>
      </c>
      <c r="X222" s="36">
        <v>570824.24</v>
      </c>
      <c r="Y222" s="36">
        <v>725330.39</v>
      </c>
      <c r="Z222" s="36">
        <v>35765</v>
      </c>
      <c r="AA222" s="36">
        <v>674877.68</v>
      </c>
      <c r="AB222" s="36">
        <v>171891.25</v>
      </c>
      <c r="AC222" s="36">
        <v>191345</v>
      </c>
      <c r="AD222" s="36">
        <v>0</v>
      </c>
      <c r="AE222" s="36">
        <v>1859879.81</v>
      </c>
      <c r="AF222" s="36">
        <v>117608.31</v>
      </c>
      <c r="AG222" s="36">
        <v>182475.14</v>
      </c>
      <c r="AH222" s="36">
        <v>0</v>
      </c>
      <c r="AI222" s="36">
        <v>0</v>
      </c>
      <c r="AJ222" s="36">
        <v>42398</v>
      </c>
      <c r="AK222" s="36">
        <v>394494.99</v>
      </c>
      <c r="AL222" s="36">
        <v>407642.72</v>
      </c>
      <c r="AM222" s="36">
        <v>180</v>
      </c>
      <c r="AN222" s="36">
        <v>0</v>
      </c>
      <c r="AO222" s="36">
        <v>185914.11</v>
      </c>
      <c r="AP222" s="36">
        <v>270</v>
      </c>
      <c r="AQ222" s="36">
        <v>2820143.74</v>
      </c>
      <c r="AR222" s="36">
        <v>159279.64000000001</v>
      </c>
      <c r="AS222" s="36">
        <v>2140</v>
      </c>
      <c r="AT222" s="36">
        <v>4327.9399999999996</v>
      </c>
      <c r="AU222" s="36">
        <v>108031.03999999999</v>
      </c>
      <c r="AV222" s="36">
        <v>0</v>
      </c>
      <c r="AW222" s="36">
        <v>0</v>
      </c>
      <c r="AX222" s="36">
        <v>3089305.71</v>
      </c>
      <c r="AY222" s="36">
        <v>0</v>
      </c>
      <c r="AZ222" s="36">
        <v>346181.87</v>
      </c>
      <c r="BA222" s="36">
        <v>6280</v>
      </c>
      <c r="BB222" s="36">
        <v>564856.86</v>
      </c>
      <c r="BC222" s="36">
        <v>291903.12</v>
      </c>
      <c r="BD222" s="36">
        <v>702752.13989999995</v>
      </c>
      <c r="BE222" s="36">
        <v>240716.44</v>
      </c>
      <c r="BF222" s="36">
        <v>101339.54</v>
      </c>
      <c r="BG222" s="36">
        <v>108619.3</v>
      </c>
      <c r="BH222" s="36">
        <v>80639.12</v>
      </c>
      <c r="BI222" s="36">
        <v>1953730.93</v>
      </c>
      <c r="BJ222" s="36">
        <v>989592.8</v>
      </c>
      <c r="BK222" s="36">
        <v>0</v>
      </c>
      <c r="BL222" s="36">
        <v>106652.25</v>
      </c>
      <c r="BM222" s="36">
        <v>0</v>
      </c>
      <c r="BN222" s="36">
        <v>10766.02</v>
      </c>
      <c r="BO222" s="36">
        <v>208457.51</v>
      </c>
      <c r="BP222" s="36">
        <v>3753053.93</v>
      </c>
      <c r="BQ222" s="36">
        <v>1712</v>
      </c>
      <c r="BR222" s="36">
        <v>1264</v>
      </c>
      <c r="BS222" s="36">
        <v>1258456.8500000001</v>
      </c>
      <c r="BT222" s="36">
        <v>503296.55</v>
      </c>
      <c r="BU222" s="36">
        <v>1751336.78</v>
      </c>
      <c r="BV222" s="36">
        <v>585212.87</v>
      </c>
      <c r="BW222" s="36">
        <v>0</v>
      </c>
      <c r="BX222" s="36">
        <v>0</v>
      </c>
      <c r="BY222" s="37">
        <v>1652139411.5000005</v>
      </c>
    </row>
    <row r="223" spans="1:77" x14ac:dyDescent="0.2">
      <c r="A223" s="34" t="s">
        <v>507</v>
      </c>
      <c r="B223" s="35" t="s">
        <v>594</v>
      </c>
      <c r="C223" s="34" t="s">
        <v>595</v>
      </c>
      <c r="D223" s="36">
        <v>384579.58</v>
      </c>
      <c r="E223" s="36">
        <v>97413.6</v>
      </c>
      <c r="F223" s="36">
        <v>311867.62</v>
      </c>
      <c r="G223" s="36">
        <v>158224.70000000001</v>
      </c>
      <c r="H223" s="36">
        <v>140401.57</v>
      </c>
      <c r="I223" s="36">
        <v>69515.69</v>
      </c>
      <c r="J223" s="36">
        <v>855296.7</v>
      </c>
      <c r="K223" s="36">
        <v>359744.54</v>
      </c>
      <c r="L223" s="36">
        <v>24587.84</v>
      </c>
      <c r="M223" s="36">
        <v>223239.25</v>
      </c>
      <c r="N223" s="36">
        <v>163044.07999999999</v>
      </c>
      <c r="O223" s="36">
        <v>186873.59</v>
      </c>
      <c r="P223" s="36">
        <v>329170.96000000002</v>
      </c>
      <c r="Q223" s="36">
        <v>219562.06</v>
      </c>
      <c r="R223" s="36">
        <v>24925.71</v>
      </c>
      <c r="S223" s="36">
        <v>16572.830000000002</v>
      </c>
      <c r="T223" s="36">
        <v>53020.77</v>
      </c>
      <c r="U223" s="36">
        <v>19217.189999999999</v>
      </c>
      <c r="V223" s="36">
        <v>1165854.99</v>
      </c>
      <c r="W223" s="36">
        <v>418568.53</v>
      </c>
      <c r="X223" s="36">
        <v>143863.21</v>
      </c>
      <c r="Y223" s="36">
        <v>181696.73</v>
      </c>
      <c r="Z223" s="36">
        <v>71374.289999999994</v>
      </c>
      <c r="AA223" s="36">
        <v>145825.38</v>
      </c>
      <c r="AB223" s="36">
        <v>67197.759999999995</v>
      </c>
      <c r="AC223" s="36">
        <v>46876.639999999999</v>
      </c>
      <c r="AD223" s="36">
        <v>77169.25</v>
      </c>
      <c r="AE223" s="36">
        <v>867090.04</v>
      </c>
      <c r="AF223" s="36">
        <v>17233.37</v>
      </c>
      <c r="AG223" s="36">
        <v>22337.360000000001</v>
      </c>
      <c r="AH223" s="36">
        <v>24621.89</v>
      </c>
      <c r="AI223" s="36">
        <v>13884.05</v>
      </c>
      <c r="AJ223" s="36">
        <v>77767.88</v>
      </c>
      <c r="AK223" s="36">
        <v>30685.54</v>
      </c>
      <c r="AL223" s="36">
        <v>17370.93</v>
      </c>
      <c r="AM223" s="36">
        <v>72016</v>
      </c>
      <c r="AN223" s="36">
        <v>47344.11</v>
      </c>
      <c r="AO223" s="36">
        <v>35331.21</v>
      </c>
      <c r="AP223" s="36">
        <v>20689.53</v>
      </c>
      <c r="AQ223" s="36">
        <v>473059.96</v>
      </c>
      <c r="AR223" s="36">
        <v>106430.38</v>
      </c>
      <c r="AS223" s="36">
        <v>45680.13</v>
      </c>
      <c r="AT223" s="36">
        <v>58472.61</v>
      </c>
      <c r="AU223" s="36">
        <v>40618.94</v>
      </c>
      <c r="AV223" s="36">
        <v>22894.91</v>
      </c>
      <c r="AW223" s="36">
        <v>28007.3</v>
      </c>
      <c r="AX223" s="36">
        <v>197818.96</v>
      </c>
      <c r="AY223" s="36">
        <v>44665.39</v>
      </c>
      <c r="AZ223" s="36">
        <v>49417.09</v>
      </c>
      <c r="BA223" s="36">
        <v>56927.65</v>
      </c>
      <c r="BB223" s="36">
        <v>98028.14</v>
      </c>
      <c r="BC223" s="36">
        <v>35941.620000000003</v>
      </c>
      <c r="BD223" s="36">
        <v>57152.699800000002</v>
      </c>
      <c r="BE223" s="36">
        <v>103285.55</v>
      </c>
      <c r="BF223" s="36">
        <v>22400</v>
      </c>
      <c r="BG223" s="36">
        <v>12881.66</v>
      </c>
      <c r="BH223" s="36">
        <v>1738.67</v>
      </c>
      <c r="BI223" s="36">
        <v>814609.84</v>
      </c>
      <c r="BJ223" s="36">
        <v>260159.69</v>
      </c>
      <c r="BK223" s="36">
        <v>39699.360000000001</v>
      </c>
      <c r="BL223" s="36">
        <v>15637.91</v>
      </c>
      <c r="BM223" s="36">
        <v>69615.41</v>
      </c>
      <c r="BN223" s="36">
        <v>67683.149999999994</v>
      </c>
      <c r="BO223" s="36">
        <v>23654.59</v>
      </c>
      <c r="BP223" s="36">
        <v>676382.31</v>
      </c>
      <c r="BQ223" s="36">
        <v>31628.33</v>
      </c>
      <c r="BR223" s="36">
        <v>37561.43</v>
      </c>
      <c r="BS223" s="36">
        <v>53885.64</v>
      </c>
      <c r="BT223" s="36">
        <v>110315.63</v>
      </c>
      <c r="BU223" s="36">
        <v>86885.23</v>
      </c>
      <c r="BV223" s="36">
        <v>55576.13</v>
      </c>
      <c r="BW223" s="36">
        <v>26162.59</v>
      </c>
      <c r="BX223" s="36">
        <v>26707.46</v>
      </c>
      <c r="BY223" s="37">
        <v>101828143.98</v>
      </c>
    </row>
    <row r="224" spans="1:77" x14ac:dyDescent="0.2">
      <c r="A224" s="34" t="s">
        <v>507</v>
      </c>
      <c r="B224" s="35" t="s">
        <v>596</v>
      </c>
      <c r="C224" s="34" t="s">
        <v>597</v>
      </c>
      <c r="D224" s="36">
        <v>201717.32</v>
      </c>
      <c r="E224" s="36">
        <v>24366.04</v>
      </c>
      <c r="F224" s="36">
        <v>52340.49</v>
      </c>
      <c r="G224" s="36">
        <v>5652.81</v>
      </c>
      <c r="H224" s="36">
        <v>4487.58</v>
      </c>
      <c r="I224" s="36">
        <v>10191.75</v>
      </c>
      <c r="J224" s="36">
        <v>1607474.3</v>
      </c>
      <c r="K224" s="36">
        <v>105655.66</v>
      </c>
      <c r="L224" s="36">
        <v>81609</v>
      </c>
      <c r="M224" s="36">
        <v>151633.54</v>
      </c>
      <c r="N224" s="36">
        <v>31458</v>
      </c>
      <c r="O224" s="36">
        <v>66447</v>
      </c>
      <c r="P224" s="36">
        <v>326143.61</v>
      </c>
      <c r="Q224" s="36">
        <v>167503</v>
      </c>
      <c r="R224" s="36">
        <v>58609.2</v>
      </c>
      <c r="S224" s="36">
        <v>45521.58</v>
      </c>
      <c r="T224" s="36">
        <v>9416</v>
      </c>
      <c r="U224" s="36">
        <v>102266.81</v>
      </c>
      <c r="V224" s="36">
        <v>32594</v>
      </c>
      <c r="W224" s="36">
        <v>0</v>
      </c>
      <c r="X224" s="36">
        <v>2379.6799999999998</v>
      </c>
      <c r="Y224" s="36">
        <v>209150.32</v>
      </c>
      <c r="Z224" s="36">
        <v>64029.65</v>
      </c>
      <c r="AA224" s="36">
        <v>0</v>
      </c>
      <c r="AB224" s="36">
        <v>34568.400000000001</v>
      </c>
      <c r="AC224" s="36">
        <v>21400</v>
      </c>
      <c r="AD224" s="36">
        <v>0</v>
      </c>
      <c r="AE224" s="36">
        <v>547832.29</v>
      </c>
      <c r="AF224" s="36">
        <v>35340</v>
      </c>
      <c r="AG224" s="36">
        <v>27107.38</v>
      </c>
      <c r="AH224" s="36">
        <v>78571.37</v>
      </c>
      <c r="AI224" s="36">
        <v>37450</v>
      </c>
      <c r="AJ224" s="36">
        <v>44940</v>
      </c>
      <c r="AK224" s="36">
        <v>94428.35</v>
      </c>
      <c r="AL224" s="36">
        <v>72332</v>
      </c>
      <c r="AM224" s="36">
        <v>46545</v>
      </c>
      <c r="AN224" s="36">
        <v>64627.68</v>
      </c>
      <c r="AO224" s="36">
        <v>20747.3</v>
      </c>
      <c r="AP224" s="36">
        <v>42391.44</v>
      </c>
      <c r="AQ224" s="36">
        <v>78240</v>
      </c>
      <c r="AR224" s="36">
        <v>15864.89</v>
      </c>
      <c r="AS224" s="36">
        <v>23261.49</v>
      </c>
      <c r="AT224" s="36">
        <v>128678.15</v>
      </c>
      <c r="AU224" s="36">
        <v>18297</v>
      </c>
      <c r="AV224" s="36">
        <v>54584.98</v>
      </c>
      <c r="AW224" s="36">
        <v>32255.96</v>
      </c>
      <c r="AX224" s="36">
        <v>551052.18000000005</v>
      </c>
      <c r="AY224" s="36">
        <v>0</v>
      </c>
      <c r="AZ224" s="36">
        <v>129724.83</v>
      </c>
      <c r="BA224" s="36">
        <v>45800</v>
      </c>
      <c r="BB224" s="36">
        <v>51594.52</v>
      </c>
      <c r="BC224" s="36">
        <v>43595.69</v>
      </c>
      <c r="BD224" s="36">
        <v>77991.5</v>
      </c>
      <c r="BE224" s="36">
        <v>15398.37</v>
      </c>
      <c r="BF224" s="36">
        <v>33599.07</v>
      </c>
      <c r="BG224" s="36">
        <v>6313</v>
      </c>
      <c r="BH224" s="36">
        <v>0</v>
      </c>
      <c r="BI224" s="36">
        <v>69962</v>
      </c>
      <c r="BJ224" s="36">
        <v>127768.7</v>
      </c>
      <c r="BK224" s="36">
        <v>36898.910000000003</v>
      </c>
      <c r="BL224" s="36">
        <v>129074.1</v>
      </c>
      <c r="BM224" s="36">
        <v>50719.7</v>
      </c>
      <c r="BN224" s="36">
        <v>95077.9</v>
      </c>
      <c r="BO224" s="36">
        <v>49776.4</v>
      </c>
      <c r="BP224" s="36">
        <v>93005</v>
      </c>
      <c r="BQ224" s="36">
        <v>64550.46</v>
      </c>
      <c r="BR224" s="36">
        <v>73830</v>
      </c>
      <c r="BS224" s="36">
        <v>93947.89</v>
      </c>
      <c r="BT224" s="36">
        <v>141764</v>
      </c>
      <c r="BU224" s="36">
        <v>50290</v>
      </c>
      <c r="BV224" s="36">
        <v>104427.65</v>
      </c>
      <c r="BW224" s="36">
        <v>17379.150000000001</v>
      </c>
      <c r="BX224" s="36">
        <v>55775.89</v>
      </c>
      <c r="BY224" s="37">
        <v>542730743.24989986</v>
      </c>
    </row>
    <row r="225" spans="1:77" x14ac:dyDescent="0.2">
      <c r="A225" s="34" t="s">
        <v>507</v>
      </c>
      <c r="B225" s="35" t="s">
        <v>598</v>
      </c>
      <c r="C225" s="34" t="s">
        <v>599</v>
      </c>
      <c r="D225" s="36">
        <v>122793</v>
      </c>
      <c r="E225" s="36">
        <v>24821.01</v>
      </c>
      <c r="F225" s="36">
        <v>51833</v>
      </c>
      <c r="G225" s="36">
        <v>15814</v>
      </c>
      <c r="H225" s="36">
        <v>10663</v>
      </c>
      <c r="I225" s="36">
        <v>2026</v>
      </c>
      <c r="J225" s="36">
        <v>227461</v>
      </c>
      <c r="K225" s="36">
        <v>27630</v>
      </c>
      <c r="L225" s="36">
        <v>17942</v>
      </c>
      <c r="M225" s="36">
        <v>47527</v>
      </c>
      <c r="N225" s="36">
        <v>15125</v>
      </c>
      <c r="O225" s="36">
        <v>39052.699999999997</v>
      </c>
      <c r="P225" s="36">
        <v>62969</v>
      </c>
      <c r="Q225" s="36">
        <v>93281</v>
      </c>
      <c r="R225" s="36">
        <v>16417</v>
      </c>
      <c r="S225" s="36">
        <v>12891</v>
      </c>
      <c r="T225" s="36">
        <v>12000</v>
      </c>
      <c r="U225" s="36">
        <v>0</v>
      </c>
      <c r="V225" s="36">
        <v>239768</v>
      </c>
      <c r="W225" s="36">
        <v>62598</v>
      </c>
      <c r="X225" s="36">
        <v>9140</v>
      </c>
      <c r="Y225" s="36">
        <v>78032</v>
      </c>
      <c r="Z225" s="36">
        <v>22491</v>
      </c>
      <c r="AA225" s="36">
        <v>14375.78</v>
      </c>
      <c r="AB225" s="36">
        <v>23551</v>
      </c>
      <c r="AC225" s="36">
        <v>6900</v>
      </c>
      <c r="AD225" s="36">
        <v>4674</v>
      </c>
      <c r="AE225" s="36">
        <v>436911</v>
      </c>
      <c r="AF225" s="36">
        <v>21719</v>
      </c>
      <c r="AG225" s="36">
        <v>900</v>
      </c>
      <c r="AH225" s="36">
        <v>6556</v>
      </c>
      <c r="AI225" s="36">
        <v>540</v>
      </c>
      <c r="AJ225" s="36">
        <v>16590</v>
      </c>
      <c r="AK225" s="36">
        <v>23476</v>
      </c>
      <c r="AL225" s="36">
        <v>21036</v>
      </c>
      <c r="AM225" s="36">
        <v>36509</v>
      </c>
      <c r="AN225" s="36">
        <v>0</v>
      </c>
      <c r="AO225" s="36">
        <v>14079</v>
      </c>
      <c r="AP225" s="36">
        <v>14722</v>
      </c>
      <c r="AQ225" s="36">
        <v>167419</v>
      </c>
      <c r="AR225" s="36">
        <v>20267</v>
      </c>
      <c r="AS225" s="36">
        <v>14621</v>
      </c>
      <c r="AT225" s="36">
        <v>34801</v>
      </c>
      <c r="AU225" s="36">
        <v>11307</v>
      </c>
      <c r="AV225" s="36">
        <v>6423</v>
      </c>
      <c r="AW225" s="36">
        <v>14820</v>
      </c>
      <c r="AX225" s="36">
        <v>136089</v>
      </c>
      <c r="AY225" s="36">
        <v>0</v>
      </c>
      <c r="AZ225" s="36">
        <v>8241.7000000000007</v>
      </c>
      <c r="BA225" s="36">
        <v>25989</v>
      </c>
      <c r="BB225" s="36">
        <v>11883.01</v>
      </c>
      <c r="BC225" s="36">
        <v>9457</v>
      </c>
      <c r="BD225" s="36">
        <v>44180</v>
      </c>
      <c r="BE225" s="36">
        <v>10680</v>
      </c>
      <c r="BF225" s="36">
        <v>15520</v>
      </c>
      <c r="BG225" s="36">
        <v>0</v>
      </c>
      <c r="BH225" s="36">
        <v>0</v>
      </c>
      <c r="BI225" s="36">
        <v>243530</v>
      </c>
      <c r="BJ225" s="36">
        <v>68906</v>
      </c>
      <c r="BK225" s="36">
        <v>0</v>
      </c>
      <c r="BL225" s="36">
        <v>10804</v>
      </c>
      <c r="BM225" s="36">
        <v>28210</v>
      </c>
      <c r="BN225" s="36">
        <v>21729</v>
      </c>
      <c r="BO225" s="36">
        <v>10908</v>
      </c>
      <c r="BP225" s="36">
        <v>126987</v>
      </c>
      <c r="BQ225" s="36">
        <v>6541</v>
      </c>
      <c r="BR225" s="36">
        <v>9411</v>
      </c>
      <c r="BS225" s="36">
        <v>18254</v>
      </c>
      <c r="BT225" s="36">
        <v>15113</v>
      </c>
      <c r="BU225" s="36">
        <v>33465</v>
      </c>
      <c r="BV225" s="36">
        <v>6285</v>
      </c>
      <c r="BW225" s="36">
        <v>14159</v>
      </c>
      <c r="BX225" s="36">
        <v>0</v>
      </c>
      <c r="BY225" s="37">
        <v>391914102.45999998</v>
      </c>
    </row>
    <row r="226" spans="1:77" x14ac:dyDescent="0.2">
      <c r="A226" s="34" t="s">
        <v>507</v>
      </c>
      <c r="B226" s="35" t="s">
        <v>600</v>
      </c>
      <c r="C226" s="34" t="s">
        <v>601</v>
      </c>
      <c r="D226" s="36">
        <v>7522935.3200000003</v>
      </c>
      <c r="E226" s="36">
        <v>1323787.18</v>
      </c>
      <c r="F226" s="36">
        <v>2034922.7</v>
      </c>
      <c r="G226" s="36">
        <v>775992.43</v>
      </c>
      <c r="H226" s="36">
        <v>1005166.85</v>
      </c>
      <c r="I226" s="36">
        <v>332597.2</v>
      </c>
      <c r="J226" s="36">
        <v>7201620.4699999997</v>
      </c>
      <c r="K226" s="36">
        <v>1151061.8899999999</v>
      </c>
      <c r="L226" s="36">
        <v>334114.48</v>
      </c>
      <c r="M226" s="36">
        <v>3490275.81</v>
      </c>
      <c r="N226" s="36">
        <v>496749</v>
      </c>
      <c r="O226" s="36">
        <v>1062654.6200000001</v>
      </c>
      <c r="P226" s="36">
        <v>2156462.69</v>
      </c>
      <c r="Q226" s="36">
        <v>998429.65</v>
      </c>
      <c r="R226" s="36">
        <v>48595.35</v>
      </c>
      <c r="S226" s="36">
        <v>424803.57</v>
      </c>
      <c r="T226" s="36">
        <v>489864.26</v>
      </c>
      <c r="U226" s="36">
        <v>310324.62</v>
      </c>
      <c r="V226" s="36">
        <v>3228417.64</v>
      </c>
      <c r="W226" s="36">
        <v>1555914.33</v>
      </c>
      <c r="X226" s="36">
        <v>1016600.79</v>
      </c>
      <c r="Y226" s="36">
        <v>1700982.48</v>
      </c>
      <c r="Z226" s="36">
        <v>467402.35</v>
      </c>
      <c r="AA226" s="36">
        <v>530156.93999999994</v>
      </c>
      <c r="AB226" s="36">
        <v>761743.81</v>
      </c>
      <c r="AC226" s="36">
        <v>91017.48</v>
      </c>
      <c r="AD226" s="36">
        <v>410516.54</v>
      </c>
      <c r="AE226" s="36">
        <v>5254450.4000000004</v>
      </c>
      <c r="AF226" s="36">
        <v>568441.84</v>
      </c>
      <c r="AG226" s="36">
        <v>209923</v>
      </c>
      <c r="AH226" s="36">
        <v>350806</v>
      </c>
      <c r="AI226" s="36">
        <v>147732</v>
      </c>
      <c r="AJ226" s="36">
        <v>441346</v>
      </c>
      <c r="AK226" s="36">
        <v>556321.47</v>
      </c>
      <c r="AL226" s="36">
        <v>489314</v>
      </c>
      <c r="AM226" s="36">
        <v>883663.69</v>
      </c>
      <c r="AN226" s="36">
        <v>373354</v>
      </c>
      <c r="AO226" s="36">
        <v>332296</v>
      </c>
      <c r="AP226" s="36">
        <v>437992.48</v>
      </c>
      <c r="AQ226" s="36">
        <v>1874437.95</v>
      </c>
      <c r="AR226" s="36">
        <v>284463.76</v>
      </c>
      <c r="AS226" s="36">
        <v>278262.05</v>
      </c>
      <c r="AT226" s="36">
        <v>362962</v>
      </c>
      <c r="AU226" s="36">
        <v>169755.8</v>
      </c>
      <c r="AV226" s="36">
        <v>94476</v>
      </c>
      <c r="AW226" s="36">
        <v>149503.09</v>
      </c>
      <c r="AX226" s="36">
        <v>2533386.4900000002</v>
      </c>
      <c r="AY226" s="36">
        <v>529923.11</v>
      </c>
      <c r="AZ226" s="36">
        <v>376741.75</v>
      </c>
      <c r="BA226" s="36">
        <v>446228.46</v>
      </c>
      <c r="BB226" s="36">
        <v>788858.23</v>
      </c>
      <c r="BC226" s="36">
        <v>435657.99</v>
      </c>
      <c r="BD226" s="36">
        <v>946726.23990000004</v>
      </c>
      <c r="BE226" s="36">
        <v>1082642.07</v>
      </c>
      <c r="BF226" s="36">
        <v>393799.85</v>
      </c>
      <c r="BG226" s="36">
        <v>292622.06</v>
      </c>
      <c r="BH226" s="36">
        <v>194652.03</v>
      </c>
      <c r="BI226" s="36">
        <v>3799809.58</v>
      </c>
      <c r="BJ226" s="36">
        <v>1931147.67</v>
      </c>
      <c r="BK226" s="36">
        <v>243491.39</v>
      </c>
      <c r="BL226" s="36">
        <v>92215.49</v>
      </c>
      <c r="BM226" s="36">
        <v>304235.96000000002</v>
      </c>
      <c r="BN226" s="36">
        <v>676647.85</v>
      </c>
      <c r="BO226" s="36">
        <v>215212.51</v>
      </c>
      <c r="BP226" s="36">
        <v>2979874.6</v>
      </c>
      <c r="BQ226" s="36">
        <v>179593</v>
      </c>
      <c r="BR226" s="36">
        <v>250807.4</v>
      </c>
      <c r="BS226" s="36">
        <v>316442.89</v>
      </c>
      <c r="BT226" s="36">
        <v>467027.36</v>
      </c>
      <c r="BU226" s="36">
        <v>1279609.05</v>
      </c>
      <c r="BV226" s="36">
        <v>206258.01</v>
      </c>
      <c r="BW226" s="36">
        <v>268744.69</v>
      </c>
      <c r="BX226" s="36">
        <v>276738.84000000003</v>
      </c>
      <c r="BY226" s="37">
        <v>82571598.429999977</v>
      </c>
    </row>
    <row r="227" spans="1:77" x14ac:dyDescent="0.2">
      <c r="A227" s="34" t="s">
        <v>507</v>
      </c>
      <c r="B227" s="35" t="s">
        <v>602</v>
      </c>
      <c r="C227" s="34" t="s">
        <v>603</v>
      </c>
      <c r="D227" s="36">
        <v>36850.6</v>
      </c>
      <c r="E227" s="36">
        <v>57650</v>
      </c>
      <c r="F227" s="36">
        <v>97765.9</v>
      </c>
      <c r="G227" s="36">
        <v>3777.1</v>
      </c>
      <c r="H227" s="36">
        <v>47430.02</v>
      </c>
      <c r="I227" s="36">
        <v>8910</v>
      </c>
      <c r="J227" s="36">
        <v>31079.22</v>
      </c>
      <c r="K227" s="36">
        <v>43600</v>
      </c>
      <c r="L227" s="36">
        <v>21774.41</v>
      </c>
      <c r="M227" s="36">
        <v>110682</v>
      </c>
      <c r="N227" s="36">
        <v>22380</v>
      </c>
      <c r="O227" s="36">
        <v>24653.599999999999</v>
      </c>
      <c r="P227" s="36">
        <v>208279.9</v>
      </c>
      <c r="Q227" s="36">
        <v>96800</v>
      </c>
      <c r="R227" s="36">
        <v>14503.05</v>
      </c>
      <c r="S227" s="36">
        <v>84827.24</v>
      </c>
      <c r="T227" s="36">
        <v>11390</v>
      </c>
      <c r="U227" s="36">
        <v>0</v>
      </c>
      <c r="V227" s="36">
        <v>286738.59999999998</v>
      </c>
      <c r="W227" s="36">
        <v>7955</v>
      </c>
      <c r="X227" s="36">
        <v>112855.6</v>
      </c>
      <c r="Y227" s="36">
        <v>95847.61</v>
      </c>
      <c r="Z227" s="36">
        <v>44840.3</v>
      </c>
      <c r="AA227" s="36">
        <v>93074</v>
      </c>
      <c r="AB227" s="36">
        <v>0</v>
      </c>
      <c r="AC227" s="36">
        <v>11528.6</v>
      </c>
      <c r="AD227" s="36">
        <v>0</v>
      </c>
      <c r="AE227" s="36">
        <v>393535.6</v>
      </c>
      <c r="AF227" s="36">
        <v>0</v>
      </c>
      <c r="AG227" s="36">
        <v>22900</v>
      </c>
      <c r="AH227" s="36">
        <v>4270</v>
      </c>
      <c r="AI227" s="36">
        <v>16900</v>
      </c>
      <c r="AJ227" s="36">
        <v>0</v>
      </c>
      <c r="AK227" s="36">
        <v>6250</v>
      </c>
      <c r="AL227" s="36">
        <v>125226.6</v>
      </c>
      <c r="AM227" s="36">
        <v>47700</v>
      </c>
      <c r="AN227" s="36">
        <v>200</v>
      </c>
      <c r="AO227" s="36">
        <v>120</v>
      </c>
      <c r="AP227" s="36">
        <v>11400</v>
      </c>
      <c r="AQ227" s="36">
        <v>37710</v>
      </c>
      <c r="AR227" s="36">
        <v>0</v>
      </c>
      <c r="AS227" s="36">
        <v>40730</v>
      </c>
      <c r="AT227" s="36">
        <v>1027.2</v>
      </c>
      <c r="AU227" s="36">
        <v>3286</v>
      </c>
      <c r="AV227" s="36">
        <v>7320</v>
      </c>
      <c r="AW227" s="36">
        <v>5247.4</v>
      </c>
      <c r="AX227" s="36">
        <v>84853</v>
      </c>
      <c r="AY227" s="36">
        <v>20130</v>
      </c>
      <c r="AZ227" s="36">
        <v>22600</v>
      </c>
      <c r="BA227" s="36">
        <v>1920</v>
      </c>
      <c r="BB227" s="36">
        <v>0</v>
      </c>
      <c r="BC227" s="36">
        <v>10200</v>
      </c>
      <c r="BD227" s="36">
        <v>26803.5</v>
      </c>
      <c r="BE227" s="36">
        <v>0</v>
      </c>
      <c r="BF227" s="36">
        <v>40015</v>
      </c>
      <c r="BG227" s="36">
        <v>58070.5</v>
      </c>
      <c r="BH227" s="36">
        <v>10888.5</v>
      </c>
      <c r="BI227" s="36">
        <v>0</v>
      </c>
      <c r="BJ227" s="36">
        <v>0</v>
      </c>
      <c r="BK227" s="36">
        <v>24139.599999999999</v>
      </c>
      <c r="BL227" s="36">
        <v>0</v>
      </c>
      <c r="BM227" s="36">
        <v>4950</v>
      </c>
      <c r="BN227" s="36">
        <v>0</v>
      </c>
      <c r="BO227" s="36">
        <v>11260</v>
      </c>
      <c r="BP227" s="36">
        <v>156949</v>
      </c>
      <c r="BQ227" s="36">
        <v>13599.02</v>
      </c>
      <c r="BR227" s="36">
        <v>0</v>
      </c>
      <c r="BS227" s="36">
        <v>0</v>
      </c>
      <c r="BT227" s="36">
        <v>25140</v>
      </c>
      <c r="BU227" s="36">
        <v>7820</v>
      </c>
      <c r="BV227" s="36">
        <v>450</v>
      </c>
      <c r="BW227" s="36">
        <v>53640</v>
      </c>
      <c r="BX227" s="36">
        <v>24097.200000000001</v>
      </c>
      <c r="BY227" s="37">
        <v>8622290.2100000009</v>
      </c>
    </row>
    <row r="228" spans="1:77" x14ac:dyDescent="0.2">
      <c r="A228" s="34" t="s">
        <v>507</v>
      </c>
      <c r="B228" s="35" t="s">
        <v>604</v>
      </c>
      <c r="C228" s="34" t="s">
        <v>605</v>
      </c>
      <c r="D228" s="36">
        <v>1910293.79</v>
      </c>
      <c r="E228" s="36">
        <v>159807.04999999999</v>
      </c>
      <c r="F228" s="36">
        <v>286280.64</v>
      </c>
      <c r="G228" s="36">
        <v>108366.8</v>
      </c>
      <c r="H228" s="36">
        <v>21190</v>
      </c>
      <c r="I228" s="36">
        <v>0</v>
      </c>
      <c r="J228" s="36">
        <v>3490017.51</v>
      </c>
      <c r="K228" s="36">
        <v>267669.36</v>
      </c>
      <c r="L228" s="36">
        <v>44416.88</v>
      </c>
      <c r="M228" s="36">
        <v>498358.57</v>
      </c>
      <c r="N228" s="36">
        <v>8627</v>
      </c>
      <c r="O228" s="36">
        <v>26507.7</v>
      </c>
      <c r="P228" s="36">
        <v>258551.6</v>
      </c>
      <c r="Q228" s="36">
        <v>672352.28</v>
      </c>
      <c r="R228" s="36">
        <v>33492.18</v>
      </c>
      <c r="S228" s="36">
        <v>84574.22</v>
      </c>
      <c r="T228" s="36">
        <v>68679.25</v>
      </c>
      <c r="U228" s="36">
        <v>0</v>
      </c>
      <c r="V228" s="36">
        <v>2720781.15</v>
      </c>
      <c r="W228" s="36">
        <v>347740.52</v>
      </c>
      <c r="X228" s="36">
        <v>96619.63</v>
      </c>
      <c r="Y228" s="36">
        <v>231002.15</v>
      </c>
      <c r="Z228" s="36">
        <v>24634.1</v>
      </c>
      <c r="AA228" s="36">
        <v>96051.05</v>
      </c>
      <c r="AB228" s="36">
        <v>175549.7</v>
      </c>
      <c r="AC228" s="36">
        <v>37944.03</v>
      </c>
      <c r="AD228" s="36">
        <v>15844.55</v>
      </c>
      <c r="AE228" s="36">
        <v>3515218.5</v>
      </c>
      <c r="AF228" s="36">
        <v>101082.66</v>
      </c>
      <c r="AG228" s="36">
        <v>18560</v>
      </c>
      <c r="AH228" s="36">
        <v>44888</v>
      </c>
      <c r="AI228" s="36">
        <v>52934</v>
      </c>
      <c r="AJ228" s="36">
        <v>127958</v>
      </c>
      <c r="AK228" s="36">
        <v>62178</v>
      </c>
      <c r="AL228" s="36">
        <v>61212</v>
      </c>
      <c r="AM228" s="36">
        <v>140530.26</v>
      </c>
      <c r="AN228" s="36">
        <v>57830.99</v>
      </c>
      <c r="AO228" s="36">
        <v>73804.399999999994</v>
      </c>
      <c r="AP228" s="36">
        <v>25542</v>
      </c>
      <c r="AQ228" s="36">
        <v>534229</v>
      </c>
      <c r="AR228" s="36">
        <v>451759.84</v>
      </c>
      <c r="AS228" s="36">
        <v>451455</v>
      </c>
      <c r="AT228" s="36">
        <v>136643</v>
      </c>
      <c r="AU228" s="36">
        <v>29495</v>
      </c>
      <c r="AV228" s="36">
        <v>29394.5</v>
      </c>
      <c r="AW228" s="36">
        <v>25166.65</v>
      </c>
      <c r="AX228" s="36">
        <v>1223206.6200000001</v>
      </c>
      <c r="AY228" s="36">
        <v>56513.69</v>
      </c>
      <c r="AZ228" s="36">
        <v>110083.5</v>
      </c>
      <c r="BA228" s="36">
        <v>151524.17000000001</v>
      </c>
      <c r="BB228" s="36">
        <v>112519.55</v>
      </c>
      <c r="BC228" s="36">
        <v>306424.07</v>
      </c>
      <c r="BD228" s="36">
        <v>207733.65</v>
      </c>
      <c r="BE228" s="36">
        <v>411344.5</v>
      </c>
      <c r="BF228" s="36">
        <v>149380.44</v>
      </c>
      <c r="BG228" s="36">
        <v>44538.25</v>
      </c>
      <c r="BH228" s="36">
        <v>20773.8</v>
      </c>
      <c r="BI228" s="36">
        <v>1711746.4</v>
      </c>
      <c r="BJ228" s="36">
        <v>538387</v>
      </c>
      <c r="BK228" s="36">
        <v>34420</v>
      </c>
      <c r="BL228" s="36">
        <v>1300</v>
      </c>
      <c r="BM228" s="36">
        <v>75060.600000000006</v>
      </c>
      <c r="BN228" s="36">
        <v>51905.55</v>
      </c>
      <c r="BO228" s="36">
        <v>220556.6</v>
      </c>
      <c r="BP228" s="36">
        <v>249875.74</v>
      </c>
      <c r="BQ228" s="36">
        <v>33480.1</v>
      </c>
      <c r="BR228" s="36">
        <v>42600</v>
      </c>
      <c r="BS228" s="36">
        <v>70753</v>
      </c>
      <c r="BT228" s="36">
        <v>26205.25</v>
      </c>
      <c r="BU228" s="36">
        <v>391128.21</v>
      </c>
      <c r="BV228" s="36">
        <v>77680</v>
      </c>
      <c r="BW228" s="36">
        <v>19539</v>
      </c>
      <c r="BX228" s="36">
        <v>47399</v>
      </c>
      <c r="BY228" s="37">
        <v>24210390.23</v>
      </c>
    </row>
    <row r="229" spans="1:77" x14ac:dyDescent="0.2">
      <c r="A229" s="34" t="s">
        <v>507</v>
      </c>
      <c r="B229" s="35" t="s">
        <v>606</v>
      </c>
      <c r="C229" s="34" t="s">
        <v>607</v>
      </c>
      <c r="D229" s="36">
        <v>290520.96000000002</v>
      </c>
      <c r="E229" s="36">
        <v>6115</v>
      </c>
      <c r="F229" s="36">
        <v>42640</v>
      </c>
      <c r="G229" s="36">
        <v>0</v>
      </c>
      <c r="H229" s="36">
        <v>29640</v>
      </c>
      <c r="I229" s="36">
        <v>13400</v>
      </c>
      <c r="J229" s="36">
        <v>1860</v>
      </c>
      <c r="K229" s="36">
        <v>0</v>
      </c>
      <c r="L229" s="36">
        <v>0</v>
      </c>
      <c r="M229" s="36">
        <v>85985.2</v>
      </c>
      <c r="N229" s="36">
        <v>2700</v>
      </c>
      <c r="O229" s="36">
        <v>0</v>
      </c>
      <c r="P229" s="36">
        <v>60500</v>
      </c>
      <c r="Q229" s="36">
        <v>57971.53</v>
      </c>
      <c r="R229" s="36">
        <v>18764</v>
      </c>
      <c r="S229" s="36">
        <v>3900</v>
      </c>
      <c r="T229" s="36">
        <v>0</v>
      </c>
      <c r="U229" s="36">
        <v>24500</v>
      </c>
      <c r="V229" s="36">
        <v>922400</v>
      </c>
      <c r="W229" s="36">
        <v>0</v>
      </c>
      <c r="X229" s="36">
        <v>1450</v>
      </c>
      <c r="Y229" s="36">
        <v>0</v>
      </c>
      <c r="Z229" s="36">
        <v>0</v>
      </c>
      <c r="AA229" s="36">
        <v>7420</v>
      </c>
      <c r="AB229" s="36">
        <v>1240</v>
      </c>
      <c r="AC229" s="36">
        <v>0</v>
      </c>
      <c r="AD229" s="36">
        <v>0</v>
      </c>
      <c r="AE229" s="36">
        <v>6500</v>
      </c>
      <c r="AF229" s="36">
        <v>0</v>
      </c>
      <c r="AG229" s="36">
        <v>0</v>
      </c>
      <c r="AH229" s="36">
        <v>3750</v>
      </c>
      <c r="AI229" s="36">
        <v>2100</v>
      </c>
      <c r="AJ229" s="36">
        <v>0</v>
      </c>
      <c r="AK229" s="36">
        <v>590</v>
      </c>
      <c r="AL229" s="36">
        <v>0</v>
      </c>
      <c r="AM229" s="36">
        <v>47547.4</v>
      </c>
      <c r="AN229" s="36">
        <v>0</v>
      </c>
      <c r="AO229" s="36">
        <v>8140</v>
      </c>
      <c r="AP229" s="36">
        <v>0</v>
      </c>
      <c r="AQ229" s="36">
        <v>15882</v>
      </c>
      <c r="AR229" s="36">
        <v>5400</v>
      </c>
      <c r="AS229" s="36">
        <v>27250</v>
      </c>
      <c r="AT229" s="36">
        <v>17844.5</v>
      </c>
      <c r="AU229" s="36">
        <v>4040</v>
      </c>
      <c r="AV229" s="36">
        <v>2700</v>
      </c>
      <c r="AW229" s="36">
        <v>0</v>
      </c>
      <c r="AX229" s="36">
        <v>177062</v>
      </c>
      <c r="AY229" s="36">
        <v>1070</v>
      </c>
      <c r="AZ229" s="36">
        <v>0</v>
      </c>
      <c r="BA229" s="36">
        <v>0</v>
      </c>
      <c r="BB229" s="36">
        <v>20590</v>
      </c>
      <c r="BC229" s="36">
        <v>0</v>
      </c>
      <c r="BD229" s="36">
        <v>5200</v>
      </c>
      <c r="BE229" s="36">
        <v>31565</v>
      </c>
      <c r="BF229" s="36">
        <v>12000</v>
      </c>
      <c r="BG229" s="36">
        <v>6480</v>
      </c>
      <c r="BH229" s="36">
        <v>0</v>
      </c>
      <c r="BI229" s="36">
        <v>2600</v>
      </c>
      <c r="BJ229" s="36">
        <v>0</v>
      </c>
      <c r="BK229" s="36">
        <v>0</v>
      </c>
      <c r="BL229" s="36">
        <v>59687</v>
      </c>
      <c r="BM229" s="36">
        <v>0</v>
      </c>
      <c r="BN229" s="36">
        <v>6900</v>
      </c>
      <c r="BO229" s="36">
        <v>0</v>
      </c>
      <c r="BP229" s="36">
        <v>19375</v>
      </c>
      <c r="BQ229" s="36">
        <v>0</v>
      </c>
      <c r="BR229" s="36">
        <v>0</v>
      </c>
      <c r="BS229" s="36">
        <v>37109.49</v>
      </c>
      <c r="BT229" s="36">
        <v>0</v>
      </c>
      <c r="BU229" s="36">
        <v>17525</v>
      </c>
      <c r="BV229" s="36">
        <v>15703.75</v>
      </c>
      <c r="BW229" s="36">
        <v>0</v>
      </c>
      <c r="BX229" s="36">
        <v>0</v>
      </c>
      <c r="BY229" s="37">
        <v>2274280.56</v>
      </c>
    </row>
    <row r="230" spans="1:77" x14ac:dyDescent="0.2">
      <c r="A230" s="34" t="s">
        <v>507</v>
      </c>
      <c r="B230" s="35" t="s">
        <v>608</v>
      </c>
      <c r="C230" s="34" t="s">
        <v>609</v>
      </c>
      <c r="D230" s="36">
        <v>4683974.4000000004</v>
      </c>
      <c r="E230" s="36">
        <v>133861.97</v>
      </c>
      <c r="F230" s="36">
        <v>190649.4</v>
      </c>
      <c r="G230" s="36">
        <v>672743.26</v>
      </c>
      <c r="H230" s="36">
        <v>482335.95</v>
      </c>
      <c r="I230" s="36">
        <v>303923.3</v>
      </c>
      <c r="J230" s="36">
        <v>6926647.5</v>
      </c>
      <c r="K230" s="36">
        <v>1442249.8</v>
      </c>
      <c r="L230" s="36">
        <v>444260</v>
      </c>
      <c r="M230" s="36">
        <v>2299688.33</v>
      </c>
      <c r="N230" s="36">
        <v>373620</v>
      </c>
      <c r="O230" s="36">
        <v>889204.3</v>
      </c>
      <c r="P230" s="36">
        <v>1101133.7</v>
      </c>
      <c r="Q230" s="36">
        <v>1597779.8</v>
      </c>
      <c r="R230" s="36">
        <v>91305</v>
      </c>
      <c r="S230" s="36">
        <v>593517.98</v>
      </c>
      <c r="T230" s="36">
        <v>574473</v>
      </c>
      <c r="U230" s="36">
        <v>326998.59999999998</v>
      </c>
      <c r="V230" s="36">
        <v>557347.5</v>
      </c>
      <c r="W230" s="36">
        <v>2542854.7000000002</v>
      </c>
      <c r="X230" s="36">
        <v>391144.56</v>
      </c>
      <c r="Y230" s="36">
        <v>407287.29</v>
      </c>
      <c r="Z230" s="36">
        <v>256153.25</v>
      </c>
      <c r="AA230" s="36">
        <v>439419.6</v>
      </c>
      <c r="AB230" s="36">
        <v>449069.85</v>
      </c>
      <c r="AC230" s="36">
        <v>176831.26</v>
      </c>
      <c r="AD230" s="36">
        <v>439750</v>
      </c>
      <c r="AE230" s="36">
        <v>1545452.5</v>
      </c>
      <c r="AF230" s="36">
        <v>204424</v>
      </c>
      <c r="AG230" s="36">
        <v>268321.61</v>
      </c>
      <c r="AH230" s="36">
        <v>208457</v>
      </c>
      <c r="AI230" s="36">
        <v>134327.63</v>
      </c>
      <c r="AJ230" s="36">
        <v>360955</v>
      </c>
      <c r="AK230" s="36">
        <v>271476</v>
      </c>
      <c r="AL230" s="36">
        <v>155890</v>
      </c>
      <c r="AM230" s="36">
        <v>436148</v>
      </c>
      <c r="AN230" s="36">
        <v>228378.3</v>
      </c>
      <c r="AO230" s="36">
        <v>171710</v>
      </c>
      <c r="AP230" s="36">
        <v>316081</v>
      </c>
      <c r="AQ230" s="36">
        <v>964650</v>
      </c>
      <c r="AR230" s="36">
        <v>235069.5</v>
      </c>
      <c r="AS230" s="36">
        <v>307960</v>
      </c>
      <c r="AT230" s="36">
        <v>302890</v>
      </c>
      <c r="AU230" s="36">
        <v>122950</v>
      </c>
      <c r="AV230" s="36">
        <v>64846</v>
      </c>
      <c r="AW230" s="36">
        <v>107875</v>
      </c>
      <c r="AX230" s="36">
        <v>5235706.66</v>
      </c>
      <c r="AY230" s="36">
        <v>173914.4</v>
      </c>
      <c r="AZ230" s="36">
        <v>361611</v>
      </c>
      <c r="BA230" s="36">
        <v>545315.4</v>
      </c>
      <c r="BB230" s="36">
        <v>462236.79</v>
      </c>
      <c r="BC230" s="36">
        <v>262781.40000000002</v>
      </c>
      <c r="BD230" s="36">
        <v>494331.5</v>
      </c>
      <c r="BE230" s="36">
        <v>199725.3</v>
      </c>
      <c r="BF230" s="36">
        <v>514812.33</v>
      </c>
      <c r="BG230" s="36">
        <v>229215.52</v>
      </c>
      <c r="BH230" s="36">
        <v>59410</v>
      </c>
      <c r="BI230" s="36">
        <v>909877.92</v>
      </c>
      <c r="BJ230" s="36">
        <v>510950</v>
      </c>
      <c r="BK230" s="36">
        <v>132629</v>
      </c>
      <c r="BL230" s="36">
        <v>113255.72</v>
      </c>
      <c r="BM230" s="36">
        <v>192270</v>
      </c>
      <c r="BN230" s="36">
        <v>626104</v>
      </c>
      <c r="BO230" s="36">
        <v>121195</v>
      </c>
      <c r="BP230" s="36">
        <v>860144.01</v>
      </c>
      <c r="BQ230" s="36">
        <v>73253</v>
      </c>
      <c r="BR230" s="36">
        <v>234490.5</v>
      </c>
      <c r="BS230" s="36">
        <v>151674.64000000001</v>
      </c>
      <c r="BT230" s="36">
        <v>158642.67000000001</v>
      </c>
      <c r="BU230" s="36">
        <v>338920</v>
      </c>
      <c r="BV230" s="36">
        <v>413471.91</v>
      </c>
      <c r="BW230" s="36">
        <v>161490</v>
      </c>
      <c r="BX230" s="36">
        <v>257348</v>
      </c>
      <c r="BY230" s="37">
        <v>2143489.2000000002</v>
      </c>
    </row>
    <row r="231" spans="1:77" x14ac:dyDescent="0.2">
      <c r="A231" s="34" t="s">
        <v>507</v>
      </c>
      <c r="B231" s="35" t="s">
        <v>610</v>
      </c>
      <c r="C231" s="34" t="s">
        <v>611</v>
      </c>
      <c r="D231" s="36">
        <v>7367140.7599999998</v>
      </c>
      <c r="E231" s="36">
        <v>1852146.43</v>
      </c>
      <c r="F231" s="36">
        <v>3156645.11</v>
      </c>
      <c r="G231" s="36">
        <v>494164.08</v>
      </c>
      <c r="H231" s="36">
        <v>660604.39</v>
      </c>
      <c r="I231" s="36">
        <v>645213.28</v>
      </c>
      <c r="J231" s="36">
        <v>10538015.619999999</v>
      </c>
      <c r="K231" s="36">
        <v>1108301.46</v>
      </c>
      <c r="L231" s="36">
        <v>762137.59999999998</v>
      </c>
      <c r="M231" s="36">
        <v>5137925.09</v>
      </c>
      <c r="N231" s="36">
        <v>555333.15</v>
      </c>
      <c r="O231" s="36">
        <v>1425076.04</v>
      </c>
      <c r="P231" s="36">
        <v>1998436.86</v>
      </c>
      <c r="Q231" s="36">
        <v>1822400.94</v>
      </c>
      <c r="R231" s="36">
        <v>175458</v>
      </c>
      <c r="S231" s="36">
        <v>623575.76</v>
      </c>
      <c r="T231" s="36">
        <v>797578.17</v>
      </c>
      <c r="U231" s="36">
        <v>604946.37</v>
      </c>
      <c r="V231" s="36">
        <v>12901892.689999999</v>
      </c>
      <c r="W231" s="36">
        <v>3904217.81</v>
      </c>
      <c r="X231" s="36">
        <v>899937</v>
      </c>
      <c r="Y231" s="36">
        <v>2454537.0299999998</v>
      </c>
      <c r="Z231" s="36">
        <v>555677.49</v>
      </c>
      <c r="AA231" s="36">
        <v>761985.89</v>
      </c>
      <c r="AB231" s="36">
        <v>892630.82</v>
      </c>
      <c r="AC231" s="36">
        <v>295115.18</v>
      </c>
      <c r="AD231" s="36">
        <v>906590.02</v>
      </c>
      <c r="AE231" s="36">
        <v>6274875.2800000003</v>
      </c>
      <c r="AF231" s="36">
        <v>473890.87</v>
      </c>
      <c r="AG231" s="36">
        <v>273480.38</v>
      </c>
      <c r="AH231" s="36">
        <v>546036.73</v>
      </c>
      <c r="AI231" s="36">
        <v>143371.9</v>
      </c>
      <c r="AJ231" s="36">
        <v>550959.94999999995</v>
      </c>
      <c r="AK231" s="36">
        <v>436713.85</v>
      </c>
      <c r="AL231" s="36">
        <v>344737</v>
      </c>
      <c r="AM231" s="36">
        <v>1041544.96</v>
      </c>
      <c r="AN231" s="36">
        <v>677675.43</v>
      </c>
      <c r="AO231" s="36">
        <v>509306.25</v>
      </c>
      <c r="AP231" s="36">
        <v>511281.25</v>
      </c>
      <c r="AQ231" s="36">
        <v>2790185.7</v>
      </c>
      <c r="AR231" s="36">
        <v>581163.28</v>
      </c>
      <c r="AS231" s="36">
        <v>409778</v>
      </c>
      <c r="AT231" s="36">
        <v>289535.84999999998</v>
      </c>
      <c r="AU231" s="36">
        <v>252808.22</v>
      </c>
      <c r="AV231" s="36">
        <v>80791.75</v>
      </c>
      <c r="AW231" s="36">
        <v>150158.75</v>
      </c>
      <c r="AX231" s="36">
        <v>3883484.68</v>
      </c>
      <c r="AY231" s="36">
        <v>458471.78</v>
      </c>
      <c r="AZ231" s="36">
        <v>510588.22</v>
      </c>
      <c r="BA231" s="36">
        <v>813307.56</v>
      </c>
      <c r="BB231" s="36">
        <v>971721.58</v>
      </c>
      <c r="BC231" s="36">
        <v>553034.96</v>
      </c>
      <c r="BD231" s="36">
        <v>1607697.1997</v>
      </c>
      <c r="BE231" s="36">
        <v>708904.21</v>
      </c>
      <c r="BF231" s="36">
        <v>779487.73</v>
      </c>
      <c r="BG231" s="36">
        <v>181054.98</v>
      </c>
      <c r="BH231" s="36">
        <v>90291.199999999997</v>
      </c>
      <c r="BI231" s="36">
        <v>4989383.33</v>
      </c>
      <c r="BJ231" s="36">
        <v>3409768.9</v>
      </c>
      <c r="BK231" s="36">
        <v>649355.19999999995</v>
      </c>
      <c r="BL231" s="36">
        <v>169105.13</v>
      </c>
      <c r="BM231" s="36">
        <v>285747.63</v>
      </c>
      <c r="BN231" s="36">
        <v>585118.56000000006</v>
      </c>
      <c r="BO231" s="36">
        <v>268373.62</v>
      </c>
      <c r="BP231" s="36">
        <v>3568343.84</v>
      </c>
      <c r="BQ231" s="36">
        <v>375514.7</v>
      </c>
      <c r="BR231" s="36">
        <v>420078.62</v>
      </c>
      <c r="BS231" s="36">
        <v>690558.54</v>
      </c>
      <c r="BT231" s="36">
        <v>449734.95</v>
      </c>
      <c r="BU231" s="36">
        <v>2193362.2200000002</v>
      </c>
      <c r="BV231" s="36">
        <v>319856.40000000002</v>
      </c>
      <c r="BW231" s="36">
        <v>445627.45</v>
      </c>
      <c r="BX231" s="36">
        <v>741782.73</v>
      </c>
      <c r="BY231" s="37">
        <v>1475118</v>
      </c>
    </row>
    <row r="232" spans="1:77" x14ac:dyDescent="0.2">
      <c r="A232" s="34" t="s">
        <v>507</v>
      </c>
      <c r="B232" s="35" t="s">
        <v>612</v>
      </c>
      <c r="C232" s="34" t="s">
        <v>613</v>
      </c>
      <c r="D232" s="36">
        <v>2739266.01</v>
      </c>
      <c r="E232" s="36">
        <v>309863.32</v>
      </c>
      <c r="F232" s="36">
        <v>694026.63</v>
      </c>
      <c r="G232" s="36">
        <v>163599</v>
      </c>
      <c r="H232" s="36">
        <v>229499.48</v>
      </c>
      <c r="I232" s="36">
        <v>0</v>
      </c>
      <c r="J232" s="36">
        <v>1131732.08</v>
      </c>
      <c r="K232" s="36">
        <v>259474.89</v>
      </c>
      <c r="L232" s="36">
        <v>5664.57</v>
      </c>
      <c r="M232" s="36">
        <v>487232.95</v>
      </c>
      <c r="N232" s="36">
        <v>122968.72</v>
      </c>
      <c r="O232" s="36">
        <v>6300</v>
      </c>
      <c r="P232" s="36">
        <v>392261.28</v>
      </c>
      <c r="Q232" s="36">
        <v>284994.76</v>
      </c>
      <c r="R232" s="36">
        <v>140899.72</v>
      </c>
      <c r="S232" s="36">
        <v>147803.07</v>
      </c>
      <c r="T232" s="36">
        <v>73999.259999999995</v>
      </c>
      <c r="U232" s="36">
        <v>40878.28</v>
      </c>
      <c r="V232" s="36">
        <v>1066568.8500000001</v>
      </c>
      <c r="W232" s="36">
        <v>59952.959999999999</v>
      </c>
      <c r="X232" s="36">
        <v>231403.12</v>
      </c>
      <c r="Y232" s="36">
        <v>393949.93</v>
      </c>
      <c r="Z232" s="36">
        <v>32232.3</v>
      </c>
      <c r="AA232" s="36">
        <v>348502.97</v>
      </c>
      <c r="AB232" s="36">
        <v>0</v>
      </c>
      <c r="AC232" s="36">
        <v>9330.2999999999993</v>
      </c>
      <c r="AD232" s="36">
        <v>0</v>
      </c>
      <c r="AE232" s="36">
        <v>1333348.48</v>
      </c>
      <c r="AF232" s="36">
        <v>17570</v>
      </c>
      <c r="AG232" s="36">
        <v>86852</v>
      </c>
      <c r="AH232" s="36">
        <v>35166.300000000003</v>
      </c>
      <c r="AI232" s="36">
        <v>5566.7</v>
      </c>
      <c r="AJ232" s="36">
        <v>114283</v>
      </c>
      <c r="AK232" s="36">
        <v>48502</v>
      </c>
      <c r="AL232" s="36">
        <v>41478.800000000003</v>
      </c>
      <c r="AM232" s="36">
        <v>128610.66</v>
      </c>
      <c r="AN232" s="36">
        <v>53144.7</v>
      </c>
      <c r="AO232" s="36">
        <v>26791</v>
      </c>
      <c r="AP232" s="36">
        <v>13299.79</v>
      </c>
      <c r="AQ232" s="36">
        <v>297073.55</v>
      </c>
      <c r="AR232" s="36">
        <v>180060.5</v>
      </c>
      <c r="AS232" s="36">
        <v>78660</v>
      </c>
      <c r="AT232" s="36">
        <v>12507</v>
      </c>
      <c r="AU232" s="36">
        <v>8168</v>
      </c>
      <c r="AV232" s="36">
        <v>15165.6</v>
      </c>
      <c r="AW232" s="36">
        <v>97774.34</v>
      </c>
      <c r="AX232" s="36">
        <v>1879431.12</v>
      </c>
      <c r="AY232" s="36">
        <v>117621.57</v>
      </c>
      <c r="AZ232" s="36">
        <v>384928.27</v>
      </c>
      <c r="BA232" s="36">
        <v>335444.65000000002</v>
      </c>
      <c r="BB232" s="36">
        <v>90535.74</v>
      </c>
      <c r="BC232" s="36">
        <v>122274.78</v>
      </c>
      <c r="BD232" s="36">
        <v>245700.23989999999</v>
      </c>
      <c r="BE232" s="36">
        <v>163013.54</v>
      </c>
      <c r="BF232" s="36">
        <v>48760.11</v>
      </c>
      <c r="BG232" s="36">
        <v>71072.399999999994</v>
      </c>
      <c r="BH232" s="36">
        <v>160008.75</v>
      </c>
      <c r="BI232" s="36">
        <v>1205516.3799999999</v>
      </c>
      <c r="BJ232" s="36">
        <v>214902.5</v>
      </c>
      <c r="BK232" s="36">
        <v>33055</v>
      </c>
      <c r="BL232" s="36">
        <v>53344.35</v>
      </c>
      <c r="BM232" s="36">
        <v>74880.12</v>
      </c>
      <c r="BN232" s="36">
        <v>58842.1</v>
      </c>
      <c r="BO232" s="36">
        <v>33286</v>
      </c>
      <c r="BP232" s="36">
        <v>0</v>
      </c>
      <c r="BQ232" s="36">
        <v>86028.75</v>
      </c>
      <c r="BR232" s="36">
        <v>147853</v>
      </c>
      <c r="BS232" s="36">
        <v>68054</v>
      </c>
      <c r="BT232" s="36">
        <v>64989</v>
      </c>
      <c r="BU232" s="36">
        <v>521527.5</v>
      </c>
      <c r="BV232" s="36">
        <v>56002</v>
      </c>
      <c r="BW232" s="36">
        <v>59079</v>
      </c>
      <c r="BX232" s="36">
        <v>31817.5</v>
      </c>
      <c r="BY232" s="37"/>
    </row>
    <row r="233" spans="1:77" x14ac:dyDescent="0.2">
      <c r="A233" s="34" t="s">
        <v>507</v>
      </c>
      <c r="B233" s="35" t="s">
        <v>614</v>
      </c>
      <c r="C233" s="34" t="s">
        <v>615</v>
      </c>
      <c r="D233" s="36">
        <v>450000</v>
      </c>
      <c r="E233" s="36">
        <v>3989</v>
      </c>
      <c r="F233" s="36">
        <v>56313.599999999999</v>
      </c>
      <c r="G233" s="36">
        <v>16452</v>
      </c>
      <c r="H233" s="36">
        <v>76591</v>
      </c>
      <c r="I233" s="36">
        <v>670</v>
      </c>
      <c r="J233" s="36">
        <v>9131192.9800000004</v>
      </c>
      <c r="K233" s="36">
        <v>187683.5</v>
      </c>
      <c r="L233" s="36">
        <v>108396.34</v>
      </c>
      <c r="M233" s="36">
        <v>32923</v>
      </c>
      <c r="N233" s="36">
        <v>76413.58</v>
      </c>
      <c r="O233" s="36">
        <v>34196.199999999997</v>
      </c>
      <c r="P233" s="36">
        <v>800</v>
      </c>
      <c r="Q233" s="36">
        <v>410392.5</v>
      </c>
      <c r="R233" s="36">
        <v>41948.03</v>
      </c>
      <c r="S233" s="36">
        <v>51094.66</v>
      </c>
      <c r="T233" s="36">
        <v>7740</v>
      </c>
      <c r="U233" s="36">
        <v>200</v>
      </c>
      <c r="V233" s="36">
        <v>501858.51</v>
      </c>
      <c r="W233" s="36">
        <v>146145.98000000001</v>
      </c>
      <c r="X233" s="36">
        <v>1903</v>
      </c>
      <c r="Y233" s="36">
        <v>716073.96</v>
      </c>
      <c r="Z233" s="36">
        <v>35555.599999999999</v>
      </c>
      <c r="AA233" s="36">
        <v>268379.82</v>
      </c>
      <c r="AB233" s="36">
        <v>1262.5999999999999</v>
      </c>
      <c r="AC233" s="36">
        <v>300</v>
      </c>
      <c r="AD233" s="36">
        <v>376416.4</v>
      </c>
      <c r="AE233" s="36">
        <v>46343</v>
      </c>
      <c r="AF233" s="36">
        <v>3852</v>
      </c>
      <c r="AG233" s="36">
        <v>75619.100000000006</v>
      </c>
      <c r="AH233" s="36">
        <v>37676</v>
      </c>
      <c r="AI233" s="36">
        <v>160</v>
      </c>
      <c r="AJ233" s="36">
        <v>45114</v>
      </c>
      <c r="AK233" s="36">
        <v>290895.40000000002</v>
      </c>
      <c r="AL233" s="36">
        <v>4100</v>
      </c>
      <c r="AM233" s="36">
        <v>21672.6</v>
      </c>
      <c r="AN233" s="36">
        <v>18553</v>
      </c>
      <c r="AO233" s="36">
        <v>2027</v>
      </c>
      <c r="AP233" s="36">
        <v>91277</v>
      </c>
      <c r="AQ233" s="36">
        <v>67810.05</v>
      </c>
      <c r="AR233" s="36">
        <v>112835</v>
      </c>
      <c r="AS233" s="36">
        <v>64627</v>
      </c>
      <c r="AT233" s="36">
        <v>126960.8</v>
      </c>
      <c r="AU233" s="36">
        <v>372518</v>
      </c>
      <c r="AV233" s="36">
        <v>1990</v>
      </c>
      <c r="AW233" s="36">
        <v>5491.35</v>
      </c>
      <c r="AX233" s="36">
        <v>12481816.310000001</v>
      </c>
      <c r="AY233" s="36">
        <v>401586.4</v>
      </c>
      <c r="AZ233" s="36">
        <v>777117.65</v>
      </c>
      <c r="BA233" s="36">
        <v>43490.54</v>
      </c>
      <c r="BB233" s="36">
        <v>456778.65</v>
      </c>
      <c r="BC233" s="36">
        <v>1020</v>
      </c>
      <c r="BD233" s="36">
        <v>1756123.57</v>
      </c>
      <c r="BE233" s="36">
        <v>558867.5</v>
      </c>
      <c r="BF233" s="36">
        <v>0</v>
      </c>
      <c r="BG233" s="36">
        <v>10694.73</v>
      </c>
      <c r="BH233" s="36">
        <v>20672.919999999998</v>
      </c>
      <c r="BI233" s="36">
        <v>1700341.21</v>
      </c>
      <c r="BJ233" s="36">
        <v>5249480.0599999996</v>
      </c>
      <c r="BK233" s="36">
        <v>2100</v>
      </c>
      <c r="BL233" s="36">
        <v>19380</v>
      </c>
      <c r="BM233" s="36">
        <v>17710</v>
      </c>
      <c r="BN233" s="36">
        <v>15860</v>
      </c>
      <c r="BO233" s="36">
        <v>13786.8</v>
      </c>
      <c r="BP233" s="36">
        <v>712117.7</v>
      </c>
      <c r="BQ233" s="36">
        <v>0</v>
      </c>
      <c r="BR233" s="36">
        <v>51810</v>
      </c>
      <c r="BS233" s="36">
        <v>329506.65000000002</v>
      </c>
      <c r="BT233" s="36">
        <v>9432.0499999999993</v>
      </c>
      <c r="BU233" s="36">
        <v>3500</v>
      </c>
      <c r="BV233" s="36">
        <v>3413.5</v>
      </c>
      <c r="BW233" s="36">
        <v>58566</v>
      </c>
      <c r="BX233" s="36">
        <v>8245</v>
      </c>
      <c r="BY233" s="37">
        <v>1144600</v>
      </c>
    </row>
    <row r="234" spans="1:77" x14ac:dyDescent="0.2">
      <c r="A234" s="34" t="s">
        <v>507</v>
      </c>
      <c r="B234" s="35" t="s">
        <v>616</v>
      </c>
      <c r="C234" s="34" t="s">
        <v>617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82048.92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0</v>
      </c>
      <c r="BW234" s="36">
        <v>0</v>
      </c>
      <c r="BX234" s="36">
        <v>555</v>
      </c>
      <c r="BY234" s="37">
        <v>7027498.3999999994</v>
      </c>
    </row>
    <row r="235" spans="1:77" x14ac:dyDescent="0.2">
      <c r="A235" s="34" t="s">
        <v>507</v>
      </c>
      <c r="B235" s="35" t="s">
        <v>618</v>
      </c>
      <c r="C235" s="34" t="s">
        <v>619</v>
      </c>
      <c r="D235" s="36">
        <v>2339931.41</v>
      </c>
      <c r="E235" s="36">
        <v>717110.56</v>
      </c>
      <c r="F235" s="36">
        <v>662021.30000000005</v>
      </c>
      <c r="G235" s="36">
        <v>572649</v>
      </c>
      <c r="H235" s="36">
        <v>400765.6</v>
      </c>
      <c r="I235" s="36">
        <v>184981.1</v>
      </c>
      <c r="J235" s="36">
        <v>11734765.789999999</v>
      </c>
      <c r="K235" s="36">
        <v>634446.04</v>
      </c>
      <c r="L235" s="36">
        <v>522893</v>
      </c>
      <c r="M235" s="36">
        <v>1744826.28</v>
      </c>
      <c r="N235" s="36">
        <v>443692</v>
      </c>
      <c r="O235" s="36">
        <v>714397</v>
      </c>
      <c r="P235" s="36">
        <v>713710.5</v>
      </c>
      <c r="Q235" s="36">
        <v>830921</v>
      </c>
      <c r="R235" s="36">
        <v>68472.3</v>
      </c>
      <c r="S235" s="36">
        <v>513562.4</v>
      </c>
      <c r="T235" s="36">
        <v>752089.9</v>
      </c>
      <c r="U235" s="36">
        <v>363230.5</v>
      </c>
      <c r="V235" s="36">
        <v>1838274</v>
      </c>
      <c r="W235" s="36">
        <v>845464.86</v>
      </c>
      <c r="X235" s="36">
        <v>695438.8</v>
      </c>
      <c r="Y235" s="36">
        <v>1130813.22</v>
      </c>
      <c r="Z235" s="36">
        <v>486699.2</v>
      </c>
      <c r="AA235" s="36">
        <v>406461.1</v>
      </c>
      <c r="AB235" s="36">
        <v>121635.6</v>
      </c>
      <c r="AC235" s="36">
        <v>306573.36</v>
      </c>
      <c r="AD235" s="36">
        <v>20430</v>
      </c>
      <c r="AE235" s="36">
        <v>2763463.83</v>
      </c>
      <c r="AF235" s="36">
        <v>421829.9</v>
      </c>
      <c r="AG235" s="36">
        <v>134975</v>
      </c>
      <c r="AH235" s="36">
        <v>349681</v>
      </c>
      <c r="AI235" s="36">
        <v>221566</v>
      </c>
      <c r="AJ235" s="36">
        <v>789532.68</v>
      </c>
      <c r="AK235" s="36">
        <v>0</v>
      </c>
      <c r="AL235" s="36">
        <v>304289</v>
      </c>
      <c r="AM235" s="36">
        <v>879412</v>
      </c>
      <c r="AN235" s="36">
        <v>678820</v>
      </c>
      <c r="AO235" s="36">
        <v>477119</v>
      </c>
      <c r="AP235" s="36">
        <v>347645.81</v>
      </c>
      <c r="AQ235" s="36">
        <v>3231540.4</v>
      </c>
      <c r="AR235" s="36">
        <v>607639.5</v>
      </c>
      <c r="AS235" s="36">
        <v>326108.09999999998</v>
      </c>
      <c r="AT235" s="36">
        <v>418098.37</v>
      </c>
      <c r="AU235" s="36">
        <v>251884.79999999999</v>
      </c>
      <c r="AV235" s="36">
        <v>221357.5</v>
      </c>
      <c r="AW235" s="36">
        <v>251263.75</v>
      </c>
      <c r="AX235" s="36">
        <v>1525747.66</v>
      </c>
      <c r="AY235" s="36">
        <v>984262</v>
      </c>
      <c r="AZ235" s="36">
        <v>10320</v>
      </c>
      <c r="BA235" s="36">
        <v>762773.94</v>
      </c>
      <c r="BB235" s="36">
        <v>522268</v>
      </c>
      <c r="BC235" s="36">
        <v>311556</v>
      </c>
      <c r="BD235" s="36">
        <v>572212.4</v>
      </c>
      <c r="BE235" s="36">
        <v>635986</v>
      </c>
      <c r="BF235" s="36">
        <v>336730</v>
      </c>
      <c r="BG235" s="36">
        <v>256543.75</v>
      </c>
      <c r="BH235" s="36">
        <v>90100</v>
      </c>
      <c r="BI235" s="36">
        <v>3472082.69</v>
      </c>
      <c r="BJ235" s="36">
        <v>0</v>
      </c>
      <c r="BK235" s="36">
        <v>548416.59</v>
      </c>
      <c r="BL235" s="36">
        <v>271965.7</v>
      </c>
      <c r="BM235" s="36">
        <v>415619</v>
      </c>
      <c r="BN235" s="36">
        <v>712750</v>
      </c>
      <c r="BO235" s="36">
        <v>182204.96</v>
      </c>
      <c r="BP235" s="36">
        <v>2162678.6800000002</v>
      </c>
      <c r="BQ235" s="36">
        <v>472769.2</v>
      </c>
      <c r="BR235" s="36">
        <v>562263.42000000004</v>
      </c>
      <c r="BS235" s="36">
        <v>807209</v>
      </c>
      <c r="BT235" s="36">
        <v>625660</v>
      </c>
      <c r="BU235" s="36">
        <v>952526</v>
      </c>
      <c r="BV235" s="36">
        <v>348133.4</v>
      </c>
      <c r="BW235" s="36">
        <v>472907</v>
      </c>
      <c r="BX235" s="36">
        <v>286893.63</v>
      </c>
      <c r="BY235" s="37">
        <v>327912</v>
      </c>
    </row>
    <row r="236" spans="1:77" x14ac:dyDescent="0.2">
      <c r="A236" s="34" t="s">
        <v>507</v>
      </c>
      <c r="B236" s="35" t="s">
        <v>620</v>
      </c>
      <c r="C236" s="34" t="s">
        <v>621</v>
      </c>
      <c r="D236" s="36">
        <v>16536084.619999999</v>
      </c>
      <c r="E236" s="36">
        <v>3163734.64</v>
      </c>
      <c r="F236" s="36">
        <v>2566728.6</v>
      </c>
      <c r="G236" s="36">
        <v>1180627</v>
      </c>
      <c r="H236" s="36">
        <v>1040078</v>
      </c>
      <c r="I236" s="36">
        <v>5750</v>
      </c>
      <c r="J236" s="36">
        <v>19951569</v>
      </c>
      <c r="K236" s="36">
        <v>2545268</v>
      </c>
      <c r="L236" s="36">
        <v>0</v>
      </c>
      <c r="M236" s="36">
        <v>5961962.7599999998</v>
      </c>
      <c r="N236" s="36">
        <v>642795.75</v>
      </c>
      <c r="O236" s="36">
        <v>1505329.05</v>
      </c>
      <c r="P236" s="36">
        <v>4001749.75</v>
      </c>
      <c r="Q236" s="36">
        <v>0</v>
      </c>
      <c r="R236" s="36">
        <v>0</v>
      </c>
      <c r="S236" s="36">
        <v>1063</v>
      </c>
      <c r="T236" s="36">
        <v>412999</v>
      </c>
      <c r="U236" s="36">
        <v>173360.5</v>
      </c>
      <c r="V236" s="36">
        <v>8245768.0700000003</v>
      </c>
      <c r="W236" s="36">
        <v>2328046.4</v>
      </c>
      <c r="X236" s="36">
        <v>1282561</v>
      </c>
      <c r="Y236" s="36">
        <v>3828049.2</v>
      </c>
      <c r="Z236" s="36">
        <v>364789.44</v>
      </c>
      <c r="AA236" s="36">
        <v>504491</v>
      </c>
      <c r="AB236" s="36">
        <v>70348</v>
      </c>
      <c r="AC236" s="36">
        <v>0</v>
      </c>
      <c r="AD236" s="36">
        <v>10440</v>
      </c>
      <c r="AE236" s="36">
        <v>22660460.16</v>
      </c>
      <c r="AF236" s="36">
        <v>695158.2</v>
      </c>
      <c r="AG236" s="36">
        <v>0</v>
      </c>
      <c r="AH236" s="36">
        <v>0</v>
      </c>
      <c r="AI236" s="36">
        <v>0</v>
      </c>
      <c r="AJ236" s="36">
        <v>1085901.3999999999</v>
      </c>
      <c r="AK236" s="36">
        <v>555239.05000000005</v>
      </c>
      <c r="AL236" s="36">
        <v>571980.78</v>
      </c>
      <c r="AM236" s="36">
        <v>1072031.1299999999</v>
      </c>
      <c r="AN236" s="36">
        <v>0</v>
      </c>
      <c r="AO236" s="36">
        <v>394666.5</v>
      </c>
      <c r="AP236" s="36">
        <v>5638</v>
      </c>
      <c r="AQ236" s="36">
        <v>5305382.26</v>
      </c>
      <c r="AR236" s="36">
        <v>349540</v>
      </c>
      <c r="AS236" s="36">
        <v>242714.87</v>
      </c>
      <c r="AT236" s="36">
        <v>707692</v>
      </c>
      <c r="AU236" s="36">
        <v>240278</v>
      </c>
      <c r="AV236" s="36">
        <v>0</v>
      </c>
      <c r="AW236" s="36">
        <v>163618.5</v>
      </c>
      <c r="AX236" s="36">
        <v>11425128.279999999</v>
      </c>
      <c r="AY236" s="36">
        <v>0</v>
      </c>
      <c r="AZ236" s="36">
        <v>0</v>
      </c>
      <c r="BA236" s="36">
        <v>1127324.31</v>
      </c>
      <c r="BB236" s="36">
        <v>1171511.97</v>
      </c>
      <c r="BC236" s="36">
        <v>537777</v>
      </c>
      <c r="BD236" s="36">
        <v>1902508.9498999999</v>
      </c>
      <c r="BE236" s="36">
        <v>1879720</v>
      </c>
      <c r="BF236" s="36">
        <v>690467</v>
      </c>
      <c r="BG236" s="36">
        <v>0</v>
      </c>
      <c r="BH236" s="36">
        <v>0</v>
      </c>
      <c r="BI236" s="36">
        <v>13300038.119999999</v>
      </c>
      <c r="BJ236" s="36">
        <v>2841456.5</v>
      </c>
      <c r="BK236" s="36">
        <v>877349.3</v>
      </c>
      <c r="BL236" s="36">
        <v>318231</v>
      </c>
      <c r="BM236" s="36">
        <v>362131.16</v>
      </c>
      <c r="BN236" s="36">
        <v>516188</v>
      </c>
      <c r="BO236" s="36">
        <v>188243</v>
      </c>
      <c r="BP236" s="36">
        <v>6441703.54</v>
      </c>
      <c r="BQ236" s="36">
        <v>376148</v>
      </c>
      <c r="BR236" s="36">
        <v>408219</v>
      </c>
      <c r="BS236" s="36">
        <v>66732</v>
      </c>
      <c r="BT236" s="36">
        <v>857535.25</v>
      </c>
      <c r="BU236" s="36">
        <v>3104215.5</v>
      </c>
      <c r="BV236" s="36">
        <v>0</v>
      </c>
      <c r="BW236" s="36">
        <v>29175</v>
      </c>
      <c r="BX236" s="36">
        <v>5100</v>
      </c>
      <c r="BY236" s="37">
        <v>9655</v>
      </c>
    </row>
    <row r="237" spans="1:77" x14ac:dyDescent="0.2">
      <c r="A237" s="34" t="s">
        <v>507</v>
      </c>
      <c r="B237" s="35" t="s">
        <v>622</v>
      </c>
      <c r="C237" s="34" t="s">
        <v>623</v>
      </c>
      <c r="D237" s="36">
        <v>1444705</v>
      </c>
      <c r="E237" s="36">
        <v>224899</v>
      </c>
      <c r="F237" s="36">
        <v>601470.44999999995</v>
      </c>
      <c r="G237" s="36">
        <v>188800</v>
      </c>
      <c r="H237" s="36">
        <v>58518.3</v>
      </c>
      <c r="I237" s="36">
        <v>0</v>
      </c>
      <c r="J237" s="36">
        <v>6086884.5</v>
      </c>
      <c r="K237" s="36">
        <v>852560.3</v>
      </c>
      <c r="L237" s="36">
        <v>0</v>
      </c>
      <c r="M237" s="36">
        <v>39570</v>
      </c>
      <c r="N237" s="36">
        <v>0</v>
      </c>
      <c r="O237" s="36">
        <v>129548.6</v>
      </c>
      <c r="P237" s="36">
        <v>634707.19999999995</v>
      </c>
      <c r="Q237" s="36">
        <v>244250</v>
      </c>
      <c r="R237" s="36">
        <v>875</v>
      </c>
      <c r="S237" s="36">
        <v>8700</v>
      </c>
      <c r="T237" s="36">
        <v>50200</v>
      </c>
      <c r="U237" s="36">
        <v>242729.5</v>
      </c>
      <c r="V237" s="36">
        <v>837277.5</v>
      </c>
      <c r="W237" s="36">
        <v>395172.4</v>
      </c>
      <c r="X237" s="36">
        <v>122482.55</v>
      </c>
      <c r="Y237" s="36">
        <v>571677.15</v>
      </c>
      <c r="Z237" s="36">
        <v>84500</v>
      </c>
      <c r="AA237" s="36">
        <v>227020</v>
      </c>
      <c r="AB237" s="36">
        <v>0</v>
      </c>
      <c r="AC237" s="36">
        <v>100328.33</v>
      </c>
      <c r="AD237" s="36">
        <v>97370</v>
      </c>
      <c r="AE237" s="36">
        <v>545391.76</v>
      </c>
      <c r="AF237" s="36">
        <v>80810</v>
      </c>
      <c r="AG237" s="36">
        <v>59800</v>
      </c>
      <c r="AH237" s="36">
        <v>0</v>
      </c>
      <c r="AI237" s="36">
        <v>106015</v>
      </c>
      <c r="AJ237" s="36">
        <v>224204.4</v>
      </c>
      <c r="AK237" s="36">
        <v>86820</v>
      </c>
      <c r="AL237" s="36">
        <v>26850</v>
      </c>
      <c r="AM237" s="36">
        <v>167256</v>
      </c>
      <c r="AN237" s="36">
        <v>226635</v>
      </c>
      <c r="AO237" s="36">
        <v>97241.600000000006</v>
      </c>
      <c r="AP237" s="36">
        <v>0</v>
      </c>
      <c r="AQ237" s="36">
        <v>282894.90000000002</v>
      </c>
      <c r="AR237" s="36">
        <v>0</v>
      </c>
      <c r="AS237" s="36">
        <v>105930</v>
      </c>
      <c r="AT237" s="36">
        <v>30250</v>
      </c>
      <c r="AU237" s="36">
        <v>6701.2</v>
      </c>
      <c r="AV237" s="36">
        <v>0</v>
      </c>
      <c r="AW237" s="36">
        <v>2800</v>
      </c>
      <c r="AX237" s="36">
        <v>1311810</v>
      </c>
      <c r="AY237" s="36">
        <v>0</v>
      </c>
      <c r="AZ237" s="36">
        <v>0</v>
      </c>
      <c r="BA237" s="36">
        <v>5850</v>
      </c>
      <c r="BB237" s="36">
        <v>620545.5</v>
      </c>
      <c r="BC237" s="36">
        <v>0</v>
      </c>
      <c r="BD237" s="36">
        <v>809930</v>
      </c>
      <c r="BE237" s="36">
        <v>395450</v>
      </c>
      <c r="BF237" s="36">
        <v>88200</v>
      </c>
      <c r="BG237" s="36">
        <v>0</v>
      </c>
      <c r="BH237" s="36">
        <v>20000</v>
      </c>
      <c r="BI237" s="36">
        <v>1127998</v>
      </c>
      <c r="BJ237" s="36">
        <v>1819160</v>
      </c>
      <c r="BK237" s="36">
        <v>60160</v>
      </c>
      <c r="BL237" s="36">
        <v>24000</v>
      </c>
      <c r="BM237" s="36">
        <v>18990</v>
      </c>
      <c r="BN237" s="36">
        <v>111500</v>
      </c>
      <c r="BO237" s="36">
        <v>140550</v>
      </c>
      <c r="BP237" s="36">
        <v>2038605</v>
      </c>
      <c r="BQ237" s="36">
        <v>26630</v>
      </c>
      <c r="BR237" s="36">
        <v>55300</v>
      </c>
      <c r="BS237" s="36">
        <v>21800</v>
      </c>
      <c r="BT237" s="36">
        <v>82600</v>
      </c>
      <c r="BU237" s="36">
        <v>138303</v>
      </c>
      <c r="BV237" s="36">
        <v>0</v>
      </c>
      <c r="BW237" s="36">
        <v>64350</v>
      </c>
      <c r="BX237" s="36">
        <v>139200</v>
      </c>
      <c r="BY237" s="37"/>
    </row>
    <row r="238" spans="1:77" x14ac:dyDescent="0.2">
      <c r="A238" s="34" t="s">
        <v>507</v>
      </c>
      <c r="B238" s="35" t="s">
        <v>624</v>
      </c>
      <c r="C238" s="34" t="s">
        <v>625</v>
      </c>
      <c r="D238" s="36">
        <v>92540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351712.6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478923.3</v>
      </c>
      <c r="Q238" s="36">
        <v>618121.04</v>
      </c>
      <c r="R238" s="36">
        <v>0</v>
      </c>
      <c r="S238" s="36">
        <v>0</v>
      </c>
      <c r="T238" s="36">
        <v>95184</v>
      </c>
      <c r="U238" s="36">
        <v>0</v>
      </c>
      <c r="V238" s="36">
        <v>0</v>
      </c>
      <c r="W238" s="36">
        <v>278094</v>
      </c>
      <c r="X238" s="36">
        <v>151097.60000000001</v>
      </c>
      <c r="Y238" s="36">
        <v>0</v>
      </c>
      <c r="Z238" s="36">
        <v>135672.6</v>
      </c>
      <c r="AA238" s="36">
        <v>25350</v>
      </c>
      <c r="AB238" s="36">
        <v>0</v>
      </c>
      <c r="AC238" s="36">
        <v>0</v>
      </c>
      <c r="AD238" s="36">
        <v>157130</v>
      </c>
      <c r="AE238" s="36">
        <v>1923412</v>
      </c>
      <c r="AF238" s="36">
        <v>0</v>
      </c>
      <c r="AG238" s="36">
        <v>26940</v>
      </c>
      <c r="AH238" s="36">
        <v>0</v>
      </c>
      <c r="AI238" s="36">
        <v>0</v>
      </c>
      <c r="AJ238" s="36">
        <v>155652.4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186310</v>
      </c>
      <c r="AS238" s="36">
        <v>214280</v>
      </c>
      <c r="AT238" s="36">
        <v>78980</v>
      </c>
      <c r="AU238" s="36">
        <v>213920</v>
      </c>
      <c r="AV238" s="36">
        <v>52860</v>
      </c>
      <c r="AW238" s="36">
        <v>200665.8</v>
      </c>
      <c r="AX238" s="36">
        <v>939129.92</v>
      </c>
      <c r="AY238" s="36">
        <v>0</v>
      </c>
      <c r="AZ238" s="36">
        <v>35550</v>
      </c>
      <c r="BA238" s="36">
        <v>204861.6</v>
      </c>
      <c r="BB238" s="36">
        <v>0</v>
      </c>
      <c r="BC238" s="36">
        <v>0</v>
      </c>
      <c r="BD238" s="36">
        <v>316233</v>
      </c>
      <c r="BE238" s="36">
        <v>365109.3</v>
      </c>
      <c r="BF238" s="36">
        <v>0</v>
      </c>
      <c r="BG238" s="36">
        <v>16400</v>
      </c>
      <c r="BH238" s="36">
        <v>35892.71</v>
      </c>
      <c r="BI238" s="36">
        <v>146851</v>
      </c>
      <c r="BJ238" s="36">
        <v>0</v>
      </c>
      <c r="BK238" s="36">
        <v>0</v>
      </c>
      <c r="BL238" s="36">
        <v>154810</v>
      </c>
      <c r="BM238" s="36">
        <v>106799</v>
      </c>
      <c r="BN238" s="36">
        <v>408533.1</v>
      </c>
      <c r="BO238" s="36">
        <v>53141</v>
      </c>
      <c r="BP238" s="36">
        <v>0</v>
      </c>
      <c r="BQ238" s="36">
        <v>0</v>
      </c>
      <c r="BR238" s="36">
        <v>22990</v>
      </c>
      <c r="BS238" s="36">
        <v>0</v>
      </c>
      <c r="BT238" s="36">
        <v>0</v>
      </c>
      <c r="BU238" s="36">
        <v>79180</v>
      </c>
      <c r="BV238" s="36">
        <v>0</v>
      </c>
      <c r="BW238" s="36">
        <v>0</v>
      </c>
      <c r="BX238" s="36">
        <v>0</v>
      </c>
      <c r="BY238" s="37">
        <v>7083992.4099999992</v>
      </c>
    </row>
    <row r="239" spans="1:77" x14ac:dyDescent="0.2">
      <c r="A239" s="34" t="s">
        <v>507</v>
      </c>
      <c r="B239" s="35" t="s">
        <v>626</v>
      </c>
      <c r="C239" s="34" t="s">
        <v>627</v>
      </c>
      <c r="D239" s="36">
        <v>0</v>
      </c>
      <c r="E239" s="36">
        <v>44000</v>
      </c>
      <c r="F239" s="36">
        <v>0</v>
      </c>
      <c r="G239" s="36">
        <v>165745</v>
      </c>
      <c r="H239" s="36">
        <v>173300</v>
      </c>
      <c r="I239" s="36">
        <v>67325</v>
      </c>
      <c r="J239" s="36">
        <v>0</v>
      </c>
      <c r="K239" s="36">
        <v>0</v>
      </c>
      <c r="L239" s="36">
        <v>3500</v>
      </c>
      <c r="M239" s="36">
        <v>300089.3</v>
      </c>
      <c r="N239" s="36">
        <v>0</v>
      </c>
      <c r="O239" s="36">
        <v>84597</v>
      </c>
      <c r="P239" s="36">
        <v>0</v>
      </c>
      <c r="Q239" s="36">
        <v>258200</v>
      </c>
      <c r="R239" s="36">
        <v>0</v>
      </c>
      <c r="S239" s="36">
        <v>0</v>
      </c>
      <c r="T239" s="36">
        <v>0</v>
      </c>
      <c r="U239" s="36">
        <v>77040</v>
      </c>
      <c r="V239" s="36">
        <v>0</v>
      </c>
      <c r="W239" s="36">
        <v>71230</v>
      </c>
      <c r="X239" s="36">
        <v>94800</v>
      </c>
      <c r="Y239" s="36">
        <v>475600</v>
      </c>
      <c r="Z239" s="36">
        <v>141840.07999999999</v>
      </c>
      <c r="AA239" s="36">
        <v>0</v>
      </c>
      <c r="AB239" s="36">
        <v>20470</v>
      </c>
      <c r="AC239" s="36">
        <v>81900</v>
      </c>
      <c r="AD239" s="36">
        <v>52895</v>
      </c>
      <c r="AE239" s="36">
        <v>135396</v>
      </c>
      <c r="AF239" s="36">
        <v>0</v>
      </c>
      <c r="AG239" s="36">
        <v>0</v>
      </c>
      <c r="AH239" s="36">
        <v>0</v>
      </c>
      <c r="AI239" s="36">
        <v>0</v>
      </c>
      <c r="AJ239" s="36">
        <v>211602</v>
      </c>
      <c r="AK239" s="36">
        <v>788473</v>
      </c>
      <c r="AL239" s="36">
        <v>102900</v>
      </c>
      <c r="AM239" s="36">
        <v>6700</v>
      </c>
      <c r="AN239" s="36">
        <v>370470</v>
      </c>
      <c r="AO239" s="36">
        <v>883735.7</v>
      </c>
      <c r="AP239" s="36">
        <v>52390</v>
      </c>
      <c r="AQ239" s="36">
        <v>2186249.85</v>
      </c>
      <c r="AR239" s="36">
        <v>260150</v>
      </c>
      <c r="AS239" s="36">
        <v>0</v>
      </c>
      <c r="AT239" s="36">
        <v>0</v>
      </c>
      <c r="AU239" s="36">
        <v>578978</v>
      </c>
      <c r="AV239" s="36">
        <v>0</v>
      </c>
      <c r="AW239" s="36">
        <v>0</v>
      </c>
      <c r="AX239" s="36">
        <v>2566770</v>
      </c>
      <c r="AY239" s="36">
        <v>226160.05</v>
      </c>
      <c r="AZ239" s="36">
        <v>0</v>
      </c>
      <c r="BA239" s="36">
        <v>686319.32</v>
      </c>
      <c r="BB239" s="36">
        <v>0</v>
      </c>
      <c r="BC239" s="36">
        <v>25958</v>
      </c>
      <c r="BD239" s="36">
        <v>1110952</v>
      </c>
      <c r="BE239" s="36">
        <v>118440</v>
      </c>
      <c r="BF239" s="36">
        <v>43901.3</v>
      </c>
      <c r="BG239" s="36">
        <v>182541.85</v>
      </c>
      <c r="BH239" s="36">
        <v>828121</v>
      </c>
      <c r="BI239" s="36">
        <v>46400</v>
      </c>
      <c r="BJ239" s="36">
        <v>0</v>
      </c>
      <c r="BK239" s="36">
        <v>232559.02</v>
      </c>
      <c r="BL239" s="36">
        <v>972288.5</v>
      </c>
      <c r="BM239" s="36">
        <v>840693.64</v>
      </c>
      <c r="BN239" s="36">
        <v>697613.53</v>
      </c>
      <c r="BO239" s="36">
        <v>30000</v>
      </c>
      <c r="BP239" s="36">
        <v>9000.84</v>
      </c>
      <c r="BQ239" s="36">
        <v>397887.36</v>
      </c>
      <c r="BR239" s="36">
        <v>264850</v>
      </c>
      <c r="BS239" s="36">
        <v>0</v>
      </c>
      <c r="BT239" s="36">
        <v>508945</v>
      </c>
      <c r="BU239" s="36">
        <v>0</v>
      </c>
      <c r="BV239" s="36">
        <v>110013.45</v>
      </c>
      <c r="BW239" s="36">
        <v>45500</v>
      </c>
      <c r="BX239" s="36">
        <v>103500</v>
      </c>
      <c r="BY239" s="37">
        <v>33562378.260000005</v>
      </c>
    </row>
    <row r="240" spans="1:77" x14ac:dyDescent="0.2">
      <c r="A240" s="34" t="s">
        <v>507</v>
      </c>
      <c r="B240" s="35" t="s">
        <v>628</v>
      </c>
      <c r="C240" s="34" t="s">
        <v>629</v>
      </c>
      <c r="D240" s="36">
        <v>2570</v>
      </c>
      <c r="E240" s="36">
        <v>5800</v>
      </c>
      <c r="F240" s="36">
        <v>0</v>
      </c>
      <c r="G240" s="36">
        <v>0</v>
      </c>
      <c r="H240" s="36">
        <v>3739.38</v>
      </c>
      <c r="I240" s="36">
        <v>25850</v>
      </c>
      <c r="J240" s="36">
        <v>474661</v>
      </c>
      <c r="K240" s="36">
        <v>348551</v>
      </c>
      <c r="L240" s="36">
        <v>119637</v>
      </c>
      <c r="M240" s="36">
        <v>1356626.68</v>
      </c>
      <c r="N240" s="36">
        <v>15950</v>
      </c>
      <c r="O240" s="36">
        <v>828446.45</v>
      </c>
      <c r="P240" s="36">
        <v>0</v>
      </c>
      <c r="Q240" s="36">
        <v>0</v>
      </c>
      <c r="R240" s="36">
        <v>0</v>
      </c>
      <c r="S240" s="36">
        <v>129645</v>
      </c>
      <c r="T240" s="36">
        <v>520879.99</v>
      </c>
      <c r="U240" s="36">
        <v>523927.95</v>
      </c>
      <c r="V240" s="36">
        <v>62573.27</v>
      </c>
      <c r="W240" s="36">
        <v>1291964</v>
      </c>
      <c r="X240" s="36">
        <v>117660</v>
      </c>
      <c r="Y240" s="36">
        <v>139782.6</v>
      </c>
      <c r="Z240" s="36">
        <v>19642.900000000001</v>
      </c>
      <c r="AA240" s="36">
        <v>0</v>
      </c>
      <c r="AB240" s="36">
        <v>259245.31</v>
      </c>
      <c r="AC240" s="36">
        <v>526398.89</v>
      </c>
      <c r="AD240" s="36">
        <v>7900</v>
      </c>
      <c r="AE240" s="36">
        <v>0</v>
      </c>
      <c r="AF240" s="36">
        <v>184615</v>
      </c>
      <c r="AG240" s="36">
        <v>496117.89</v>
      </c>
      <c r="AH240" s="36">
        <v>541885</v>
      </c>
      <c r="AI240" s="36">
        <v>150000</v>
      </c>
      <c r="AJ240" s="36">
        <v>308331</v>
      </c>
      <c r="AK240" s="36">
        <v>0</v>
      </c>
      <c r="AL240" s="36">
        <v>208950</v>
      </c>
      <c r="AM240" s="36">
        <v>203243.6</v>
      </c>
      <c r="AN240" s="36">
        <v>286278.3</v>
      </c>
      <c r="AO240" s="36">
        <v>0</v>
      </c>
      <c r="AP240" s="36">
        <v>4815</v>
      </c>
      <c r="AQ240" s="36">
        <v>195652</v>
      </c>
      <c r="AR240" s="36">
        <v>4250</v>
      </c>
      <c r="AS240" s="36">
        <v>0</v>
      </c>
      <c r="AT240" s="36">
        <v>4500</v>
      </c>
      <c r="AU240" s="36">
        <v>10173</v>
      </c>
      <c r="AV240" s="36">
        <v>33520</v>
      </c>
      <c r="AW240" s="36">
        <v>62500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54630</v>
      </c>
      <c r="BD240" s="36">
        <v>144393.93</v>
      </c>
      <c r="BE240" s="36">
        <v>117075.89</v>
      </c>
      <c r="BF240" s="36">
        <v>234240</v>
      </c>
      <c r="BG240" s="36">
        <v>22800</v>
      </c>
      <c r="BH240" s="36">
        <v>5550</v>
      </c>
      <c r="BI240" s="36">
        <v>3261458.6</v>
      </c>
      <c r="BJ240" s="36">
        <v>5245392.5</v>
      </c>
      <c r="BK240" s="36">
        <v>22253.599999999999</v>
      </c>
      <c r="BL240" s="36">
        <v>35000</v>
      </c>
      <c r="BM240" s="36">
        <v>512037</v>
      </c>
      <c r="BN240" s="36">
        <v>218950</v>
      </c>
      <c r="BO240" s="36">
        <v>205152</v>
      </c>
      <c r="BP240" s="36">
        <v>258490</v>
      </c>
      <c r="BQ240" s="36">
        <v>30000</v>
      </c>
      <c r="BR240" s="36">
        <v>16660</v>
      </c>
      <c r="BS240" s="36">
        <v>195358.72</v>
      </c>
      <c r="BT240" s="36">
        <v>65750</v>
      </c>
      <c r="BU240" s="36">
        <v>0</v>
      </c>
      <c r="BV240" s="36">
        <v>44930</v>
      </c>
      <c r="BW240" s="36">
        <v>13150</v>
      </c>
      <c r="BX240" s="36">
        <v>121268</v>
      </c>
      <c r="BY240" s="37">
        <v>2021442.9100000001</v>
      </c>
    </row>
    <row r="241" spans="1:77" x14ac:dyDescent="0.2">
      <c r="A241" s="34" t="s">
        <v>507</v>
      </c>
      <c r="B241" s="35" t="s">
        <v>630</v>
      </c>
      <c r="C241" s="34" t="s">
        <v>631</v>
      </c>
      <c r="D241" s="36">
        <v>7273809.0800000001</v>
      </c>
      <c r="E241" s="36">
        <v>1199387.72</v>
      </c>
      <c r="F241" s="36">
        <v>321473.5</v>
      </c>
      <c r="G241" s="36">
        <v>659700</v>
      </c>
      <c r="H241" s="36">
        <v>934787.75</v>
      </c>
      <c r="I241" s="36">
        <v>0</v>
      </c>
      <c r="J241" s="36">
        <v>1693713</v>
      </c>
      <c r="K241" s="36">
        <v>121497</v>
      </c>
      <c r="L241" s="36">
        <v>103560</v>
      </c>
      <c r="M241" s="36">
        <v>4202087</v>
      </c>
      <c r="N241" s="36">
        <v>492955.8</v>
      </c>
      <c r="O241" s="36">
        <v>73068.7</v>
      </c>
      <c r="P241" s="36">
        <v>1055653.8</v>
      </c>
      <c r="Q241" s="36">
        <v>1549595.96</v>
      </c>
      <c r="R241" s="36">
        <v>196708</v>
      </c>
      <c r="S241" s="36">
        <v>0</v>
      </c>
      <c r="T241" s="36">
        <v>802067.9</v>
      </c>
      <c r="U241" s="36">
        <v>361340</v>
      </c>
      <c r="V241" s="36">
        <v>18255370.66</v>
      </c>
      <c r="W241" s="36">
        <v>513780.45</v>
      </c>
      <c r="X241" s="36">
        <v>539306</v>
      </c>
      <c r="Y241" s="36">
        <v>219625</v>
      </c>
      <c r="Z241" s="36">
        <v>343550.86</v>
      </c>
      <c r="AA241" s="36">
        <v>2258249.64</v>
      </c>
      <c r="AB241" s="36">
        <v>845338.41</v>
      </c>
      <c r="AC241" s="36">
        <v>0</v>
      </c>
      <c r="AD241" s="36">
        <v>44135</v>
      </c>
      <c r="AE241" s="36">
        <v>215117.5</v>
      </c>
      <c r="AF241" s="36">
        <v>0</v>
      </c>
      <c r="AG241" s="36">
        <v>0</v>
      </c>
      <c r="AH241" s="36">
        <v>0</v>
      </c>
      <c r="AI241" s="36">
        <v>262331.2</v>
      </c>
      <c r="AJ241" s="36">
        <v>0</v>
      </c>
      <c r="AK241" s="36">
        <v>100000</v>
      </c>
      <c r="AL241" s="36">
        <v>167394.9</v>
      </c>
      <c r="AM241" s="36">
        <v>394573</v>
      </c>
      <c r="AN241" s="36">
        <v>359457</v>
      </c>
      <c r="AO241" s="36">
        <v>0</v>
      </c>
      <c r="AP241" s="36">
        <v>240740</v>
      </c>
      <c r="AQ241" s="36">
        <v>1938345.7</v>
      </c>
      <c r="AR241" s="36">
        <v>272000</v>
      </c>
      <c r="AS241" s="36">
        <v>306517</v>
      </c>
      <c r="AT241" s="36">
        <v>746745</v>
      </c>
      <c r="AU241" s="36">
        <v>772400</v>
      </c>
      <c r="AV241" s="36">
        <v>366492</v>
      </c>
      <c r="AW241" s="36">
        <v>694061.8</v>
      </c>
      <c r="AX241" s="36">
        <v>5773538.4500000002</v>
      </c>
      <c r="AY241" s="36">
        <v>269074.98</v>
      </c>
      <c r="AZ241" s="36">
        <v>748354.2</v>
      </c>
      <c r="BA241" s="36">
        <v>1085768</v>
      </c>
      <c r="BB241" s="36">
        <v>1842365</v>
      </c>
      <c r="BC241" s="36">
        <v>580619.4</v>
      </c>
      <c r="BD241" s="36">
        <v>420342</v>
      </c>
      <c r="BE241" s="36">
        <v>407498</v>
      </c>
      <c r="BF241" s="36">
        <v>105390</v>
      </c>
      <c r="BG241" s="36">
        <v>744598</v>
      </c>
      <c r="BH241" s="36">
        <v>127890</v>
      </c>
      <c r="BI241" s="36">
        <v>0</v>
      </c>
      <c r="BJ241" s="36">
        <v>17200</v>
      </c>
      <c r="BK241" s="36">
        <v>15400</v>
      </c>
      <c r="BL241" s="36">
        <v>0</v>
      </c>
      <c r="BM241" s="36">
        <v>0</v>
      </c>
      <c r="BN241" s="36">
        <v>0</v>
      </c>
      <c r="BO241" s="36">
        <v>0</v>
      </c>
      <c r="BP241" s="36">
        <v>4595104.22</v>
      </c>
      <c r="BQ241" s="36">
        <v>62258</v>
      </c>
      <c r="BR241" s="36">
        <v>124830</v>
      </c>
      <c r="BS241" s="36">
        <v>678697</v>
      </c>
      <c r="BT241" s="36">
        <v>231730</v>
      </c>
      <c r="BU241" s="36">
        <v>541060</v>
      </c>
      <c r="BV241" s="36">
        <v>484163</v>
      </c>
      <c r="BW241" s="36">
        <v>365835</v>
      </c>
      <c r="BX241" s="36">
        <v>273620</v>
      </c>
      <c r="BY241" s="37">
        <v>1475118</v>
      </c>
    </row>
    <row r="242" spans="1:77" x14ac:dyDescent="0.2">
      <c r="A242" s="34" t="s">
        <v>507</v>
      </c>
      <c r="B242" s="35" t="s">
        <v>632</v>
      </c>
      <c r="C242" s="34" t="s">
        <v>633</v>
      </c>
      <c r="D242" s="36">
        <v>772727.76</v>
      </c>
      <c r="E242" s="36">
        <v>6600</v>
      </c>
      <c r="F242" s="36">
        <v>30000</v>
      </c>
      <c r="G242" s="36">
        <v>16700</v>
      </c>
      <c r="H242" s="36">
        <v>106520.24</v>
      </c>
      <c r="I242" s="36">
        <v>36140</v>
      </c>
      <c r="J242" s="36">
        <v>757088</v>
      </c>
      <c r="K242" s="36">
        <v>49062</v>
      </c>
      <c r="L242" s="36">
        <v>0</v>
      </c>
      <c r="M242" s="36">
        <v>310598.42</v>
      </c>
      <c r="N242" s="36">
        <v>0</v>
      </c>
      <c r="O242" s="36">
        <v>0.01</v>
      </c>
      <c r="P242" s="36">
        <v>59500.4</v>
      </c>
      <c r="Q242" s="36">
        <v>0</v>
      </c>
      <c r="R242" s="36">
        <v>27949</v>
      </c>
      <c r="S242" s="36">
        <v>16900</v>
      </c>
      <c r="T242" s="36">
        <v>419300</v>
      </c>
      <c r="U242" s="36">
        <v>2500</v>
      </c>
      <c r="V242" s="36">
        <v>1657819</v>
      </c>
      <c r="W242" s="36">
        <v>4100</v>
      </c>
      <c r="X242" s="36">
        <v>91050</v>
      </c>
      <c r="Y242" s="36">
        <v>2050</v>
      </c>
      <c r="Z242" s="36">
        <v>2542</v>
      </c>
      <c r="AA242" s="36">
        <v>45443.29</v>
      </c>
      <c r="AB242" s="36">
        <v>0</v>
      </c>
      <c r="AC242" s="36">
        <v>7277</v>
      </c>
      <c r="AD242" s="36">
        <v>30000</v>
      </c>
      <c r="AE242" s="36">
        <v>0</v>
      </c>
      <c r="AF242" s="36">
        <v>0</v>
      </c>
      <c r="AG242" s="36">
        <v>0</v>
      </c>
      <c r="AH242" s="36">
        <v>35640</v>
      </c>
      <c r="AI242" s="36">
        <v>0</v>
      </c>
      <c r="AJ242" s="36">
        <v>0</v>
      </c>
      <c r="AK242" s="36">
        <v>221783.42</v>
      </c>
      <c r="AL242" s="36">
        <v>24750</v>
      </c>
      <c r="AM242" s="36">
        <v>0</v>
      </c>
      <c r="AN242" s="36">
        <v>17899.52</v>
      </c>
      <c r="AO242" s="36">
        <v>0</v>
      </c>
      <c r="AP242" s="36">
        <v>0</v>
      </c>
      <c r="AQ242" s="36">
        <v>304113</v>
      </c>
      <c r="AR242" s="36">
        <v>0</v>
      </c>
      <c r="AS242" s="36">
        <v>0</v>
      </c>
      <c r="AT242" s="36">
        <v>48168</v>
      </c>
      <c r="AU242" s="36">
        <v>49476</v>
      </c>
      <c r="AV242" s="36">
        <v>0</v>
      </c>
      <c r="AW242" s="36">
        <v>0</v>
      </c>
      <c r="AX242" s="36">
        <v>683602.96</v>
      </c>
      <c r="AY242" s="36">
        <v>283109.09999999998</v>
      </c>
      <c r="AZ242" s="36">
        <v>332257.24</v>
      </c>
      <c r="BA242" s="36">
        <v>0</v>
      </c>
      <c r="BB242" s="36">
        <v>8525</v>
      </c>
      <c r="BC242" s="36">
        <v>1629702.96</v>
      </c>
      <c r="BD242" s="36">
        <v>583578</v>
      </c>
      <c r="BE242" s="36">
        <v>29223.19</v>
      </c>
      <c r="BF242" s="36">
        <v>233207</v>
      </c>
      <c r="BG242" s="36">
        <v>6899</v>
      </c>
      <c r="BH242" s="36">
        <v>0</v>
      </c>
      <c r="BI242" s="36">
        <v>0</v>
      </c>
      <c r="BJ242" s="36">
        <v>0</v>
      </c>
      <c r="BK242" s="36">
        <v>0</v>
      </c>
      <c r="BL242" s="36">
        <v>569517.02</v>
      </c>
      <c r="BM242" s="36">
        <v>0</v>
      </c>
      <c r="BN242" s="36">
        <v>602020</v>
      </c>
      <c r="BO242" s="36">
        <v>0</v>
      </c>
      <c r="BP242" s="36">
        <v>16838.32</v>
      </c>
      <c r="BQ242" s="36">
        <v>42269.71</v>
      </c>
      <c r="BR242" s="36">
        <v>0</v>
      </c>
      <c r="BS242" s="36">
        <v>150500</v>
      </c>
      <c r="BT242" s="36">
        <v>18500</v>
      </c>
      <c r="BU242" s="36">
        <v>48360</v>
      </c>
      <c r="BV242" s="36">
        <v>21500</v>
      </c>
      <c r="BW242" s="36">
        <v>0</v>
      </c>
      <c r="BX242" s="36">
        <v>0</v>
      </c>
      <c r="BY242" s="37"/>
    </row>
    <row r="243" spans="1:77" x14ac:dyDescent="0.2">
      <c r="A243" s="42" t="s">
        <v>634</v>
      </c>
      <c r="B243" s="43"/>
      <c r="C243" s="44"/>
      <c r="D243" s="40">
        <f>SUM(D180:D242)</f>
        <v>553674672.49999988</v>
      </c>
      <c r="E243" s="40">
        <f t="shared" ref="E243:BP243" si="8">SUM(E180:E242)</f>
        <v>87141272.929999992</v>
      </c>
      <c r="F243" s="40">
        <f t="shared" si="8"/>
        <v>297572220.12</v>
      </c>
      <c r="G243" s="40">
        <f t="shared" si="8"/>
        <v>42184356.390000001</v>
      </c>
      <c r="H243" s="40">
        <f t="shared" si="8"/>
        <v>44251141.880000003</v>
      </c>
      <c r="I243" s="40">
        <f t="shared" si="8"/>
        <v>13147172.689999998</v>
      </c>
      <c r="J243" s="40">
        <f t="shared" si="8"/>
        <v>1213811811.54</v>
      </c>
      <c r="K243" s="40">
        <f t="shared" si="8"/>
        <v>94989864.459999993</v>
      </c>
      <c r="L243" s="40">
        <f t="shared" si="8"/>
        <v>23924479.859999996</v>
      </c>
      <c r="M243" s="40">
        <f t="shared" si="8"/>
        <v>272751862.67000002</v>
      </c>
      <c r="N243" s="40">
        <f t="shared" si="8"/>
        <v>19601285.319999997</v>
      </c>
      <c r="O243" s="40">
        <f t="shared" si="8"/>
        <v>59423742.100000009</v>
      </c>
      <c r="P243" s="40">
        <f t="shared" si="8"/>
        <v>134427172.71000004</v>
      </c>
      <c r="Q243" s="40">
        <f t="shared" si="8"/>
        <v>135752192.28000006</v>
      </c>
      <c r="R243" s="40">
        <f t="shared" si="8"/>
        <v>6424725.7899999991</v>
      </c>
      <c r="S243" s="40">
        <f t="shared" si="8"/>
        <v>33939803.100000001</v>
      </c>
      <c r="T243" s="40">
        <f t="shared" si="8"/>
        <v>31066466.27</v>
      </c>
      <c r="U243" s="40">
        <f t="shared" si="8"/>
        <v>22940328.500000004</v>
      </c>
      <c r="V243" s="40">
        <f t="shared" si="8"/>
        <v>709190759.08000004</v>
      </c>
      <c r="W243" s="40">
        <f t="shared" si="8"/>
        <v>83492778.960000023</v>
      </c>
      <c r="X243" s="40">
        <f t="shared" si="8"/>
        <v>40215008.149999999</v>
      </c>
      <c r="Y243" s="40">
        <f t="shared" si="8"/>
        <v>122338580.24000002</v>
      </c>
      <c r="Z243" s="40">
        <f t="shared" si="8"/>
        <v>33290208.150000002</v>
      </c>
      <c r="AA243" s="40">
        <f t="shared" si="8"/>
        <v>36525682.250000007</v>
      </c>
      <c r="AB243" s="40">
        <f t="shared" si="8"/>
        <v>51820847.170000002</v>
      </c>
      <c r="AC243" s="40">
        <f t="shared" si="8"/>
        <v>14246581.760000004</v>
      </c>
      <c r="AD243" s="40">
        <f t="shared" si="8"/>
        <v>22766261.93</v>
      </c>
      <c r="AE243" s="40">
        <f t="shared" si="8"/>
        <v>683445102.76999974</v>
      </c>
      <c r="AF243" s="40">
        <f t="shared" si="8"/>
        <v>32034674.089999996</v>
      </c>
      <c r="AG243" s="40">
        <f t="shared" si="8"/>
        <v>13190935.192000004</v>
      </c>
      <c r="AH243" s="40">
        <f t="shared" si="8"/>
        <v>14950359.769999998</v>
      </c>
      <c r="AI243" s="40">
        <f t="shared" si="8"/>
        <v>13757102.24</v>
      </c>
      <c r="AJ243" s="40">
        <f t="shared" si="8"/>
        <v>23388314.269999992</v>
      </c>
      <c r="AK243" s="40">
        <f t="shared" si="8"/>
        <v>21268190.879999999</v>
      </c>
      <c r="AL243" s="40">
        <f t="shared" si="8"/>
        <v>19079224.710000005</v>
      </c>
      <c r="AM243" s="40">
        <f t="shared" si="8"/>
        <v>37039330.25</v>
      </c>
      <c r="AN243" s="40">
        <f t="shared" si="8"/>
        <v>20562461.259999998</v>
      </c>
      <c r="AO243" s="40">
        <f t="shared" si="8"/>
        <v>19358510.960000005</v>
      </c>
      <c r="AP243" s="40">
        <f t="shared" si="8"/>
        <v>17816192.439999998</v>
      </c>
      <c r="AQ243" s="40">
        <f t="shared" si="8"/>
        <v>181091129.44999999</v>
      </c>
      <c r="AR243" s="40">
        <f t="shared" si="8"/>
        <v>19722690.400000006</v>
      </c>
      <c r="AS243" s="40">
        <f t="shared" si="8"/>
        <v>16096246.859999999</v>
      </c>
      <c r="AT243" s="40">
        <f t="shared" si="8"/>
        <v>19184104.5</v>
      </c>
      <c r="AU243" s="40">
        <f t="shared" si="8"/>
        <v>14851395.65</v>
      </c>
      <c r="AV243" s="40">
        <f t="shared" si="8"/>
        <v>4603053.1400000006</v>
      </c>
      <c r="AW243" s="40">
        <f t="shared" si="8"/>
        <v>9085961.25</v>
      </c>
      <c r="AX243" s="40">
        <f t="shared" si="8"/>
        <v>504247868.56000006</v>
      </c>
      <c r="AY243" s="40">
        <f t="shared" si="8"/>
        <v>27275877.110000003</v>
      </c>
      <c r="AZ243" s="40">
        <f t="shared" si="8"/>
        <v>28649530.179999992</v>
      </c>
      <c r="BA243" s="40">
        <f t="shared" si="8"/>
        <v>37146665.049999997</v>
      </c>
      <c r="BB243" s="40">
        <f t="shared" si="8"/>
        <v>41393582.979999989</v>
      </c>
      <c r="BC243" s="40">
        <f t="shared" si="8"/>
        <v>43172839.139999993</v>
      </c>
      <c r="BD243" s="40">
        <f t="shared" si="8"/>
        <v>72185967.888899997</v>
      </c>
      <c r="BE243" s="40">
        <f t="shared" si="8"/>
        <v>44356566.629999988</v>
      </c>
      <c r="BF243" s="40">
        <f t="shared" si="8"/>
        <v>24918819.650000002</v>
      </c>
      <c r="BG243" s="40">
        <f t="shared" si="8"/>
        <v>9394341.5099999998</v>
      </c>
      <c r="BH243" s="40">
        <f t="shared" si="8"/>
        <v>8828895.0800000001</v>
      </c>
      <c r="BI243" s="40">
        <f t="shared" si="8"/>
        <v>433504648.92999995</v>
      </c>
      <c r="BJ243" s="40">
        <f t="shared" si="8"/>
        <v>140745781.34000003</v>
      </c>
      <c r="BK243" s="40">
        <f t="shared" si="8"/>
        <v>23884969.870000005</v>
      </c>
      <c r="BL243" s="40">
        <f t="shared" si="8"/>
        <v>14868623.299999999</v>
      </c>
      <c r="BM243" s="40">
        <f t="shared" si="8"/>
        <v>19392905.320000004</v>
      </c>
      <c r="BN243" s="40">
        <f t="shared" si="8"/>
        <v>31515345.810000002</v>
      </c>
      <c r="BO243" s="40">
        <f t="shared" si="8"/>
        <v>11638501.459999999</v>
      </c>
      <c r="BP243" s="40">
        <f t="shared" si="8"/>
        <v>276740444.41000003</v>
      </c>
      <c r="BQ243" s="40">
        <f t="shared" ref="BQ243:BX243" si="9">SUM(BQ180:BQ242)</f>
        <v>15998654.580000002</v>
      </c>
      <c r="BR243" s="40">
        <f t="shared" si="9"/>
        <v>15880083.279999997</v>
      </c>
      <c r="BS243" s="40">
        <f t="shared" si="9"/>
        <v>27187831.199999996</v>
      </c>
      <c r="BT243" s="40">
        <f t="shared" si="9"/>
        <v>27501309.740000002</v>
      </c>
      <c r="BU243" s="40">
        <f t="shared" si="9"/>
        <v>93167369.719999984</v>
      </c>
      <c r="BV243" s="40">
        <f t="shared" si="9"/>
        <v>22662848.439999994</v>
      </c>
      <c r="BW243" s="40">
        <f t="shared" si="9"/>
        <v>11763947.279999999</v>
      </c>
      <c r="BX243" s="40">
        <f t="shared" si="9"/>
        <v>10529726.800000001</v>
      </c>
      <c r="BY243" s="41">
        <f>SUM(BY180:BY242)</f>
        <v>3944892669.6296</v>
      </c>
    </row>
    <row r="244" spans="1:77" x14ac:dyDescent="0.2">
      <c r="A244" s="34" t="s">
        <v>635</v>
      </c>
      <c r="B244" s="35" t="s">
        <v>636</v>
      </c>
      <c r="C244" s="34" t="s">
        <v>637</v>
      </c>
      <c r="D244" s="36">
        <v>0</v>
      </c>
      <c r="E244" s="36">
        <v>7019944.3899999997</v>
      </c>
      <c r="F244" s="36">
        <v>15382565.279999999</v>
      </c>
      <c r="G244" s="36">
        <v>29222997.16</v>
      </c>
      <c r="H244" s="36">
        <v>14978527.050000001</v>
      </c>
      <c r="I244" s="36">
        <v>25310208.190000001</v>
      </c>
      <c r="J244" s="36">
        <v>62068</v>
      </c>
      <c r="K244" s="36">
        <v>0</v>
      </c>
      <c r="L244" s="36">
        <v>11615493.470000001</v>
      </c>
      <c r="M244" s="36">
        <v>17817966.329999998</v>
      </c>
      <c r="N244" s="36">
        <v>11910991.77</v>
      </c>
      <c r="O244" s="36">
        <v>0</v>
      </c>
      <c r="P244" s="36">
        <v>0</v>
      </c>
      <c r="Q244" s="36">
        <v>0</v>
      </c>
      <c r="R244" s="36">
        <v>11749116.130000001</v>
      </c>
      <c r="S244" s="36">
        <v>29174530.030000001</v>
      </c>
      <c r="T244" s="36">
        <v>7950985.8499999996</v>
      </c>
      <c r="U244" s="36">
        <v>14708776.550000001</v>
      </c>
      <c r="V244" s="36">
        <v>70238229.700000003</v>
      </c>
      <c r="W244" s="36">
        <v>10651210.380000001</v>
      </c>
      <c r="X244" s="36">
        <v>9183751.0399999991</v>
      </c>
      <c r="Y244" s="36">
        <v>0</v>
      </c>
      <c r="Z244" s="36">
        <v>16407992.33</v>
      </c>
      <c r="AA244" s="36">
        <v>16885147.02</v>
      </c>
      <c r="AB244" s="36">
        <v>6851729.75</v>
      </c>
      <c r="AC244" s="36">
        <v>14423875.630000001</v>
      </c>
      <c r="AD244" s="36">
        <v>15181903.67</v>
      </c>
      <c r="AE244" s="36">
        <v>151107</v>
      </c>
      <c r="AF244" s="36">
        <v>18256494.670000002</v>
      </c>
      <c r="AG244" s="36">
        <v>7558765.6699999999</v>
      </c>
      <c r="AH244" s="36">
        <v>11610312.77</v>
      </c>
      <c r="AI244" s="36">
        <v>9681670.25</v>
      </c>
      <c r="AJ244" s="36">
        <v>20306678.539999999</v>
      </c>
      <c r="AK244" s="36">
        <v>5232925.5599999996</v>
      </c>
      <c r="AL244" s="36">
        <v>10331399</v>
      </c>
      <c r="AM244" s="36">
        <v>18183524.66</v>
      </c>
      <c r="AN244" s="36">
        <v>6114331.96</v>
      </c>
      <c r="AO244" s="36">
        <v>4168760.14</v>
      </c>
      <c r="AP244" s="36">
        <v>6331158.29</v>
      </c>
      <c r="AQ244" s="36">
        <v>0</v>
      </c>
      <c r="AR244" s="36">
        <v>10162256.1</v>
      </c>
      <c r="AS244" s="36">
        <v>20083117.899999999</v>
      </c>
      <c r="AT244" s="36">
        <v>12163942.789999999</v>
      </c>
      <c r="AU244" s="36">
        <v>9186101.5</v>
      </c>
      <c r="AV244" s="36">
        <v>8864567.5</v>
      </c>
      <c r="AW244" s="36">
        <v>9890827.0800000001</v>
      </c>
      <c r="AX244" s="36">
        <v>574583.05000000005</v>
      </c>
      <c r="AY244" s="36">
        <v>8423609.6799999997</v>
      </c>
      <c r="AZ244" s="36">
        <v>14332683.77</v>
      </c>
      <c r="BA244" s="36">
        <v>8080606.3600000003</v>
      </c>
      <c r="BB244" s="36">
        <v>14284370.880000001</v>
      </c>
      <c r="BC244" s="36">
        <v>7451084.1399999997</v>
      </c>
      <c r="BD244" s="36">
        <v>6616810.4100000001</v>
      </c>
      <c r="BE244" s="36">
        <v>17839939.829999998</v>
      </c>
      <c r="BF244" s="36">
        <v>10341209.98</v>
      </c>
      <c r="BG244" s="36">
        <v>11159133.98</v>
      </c>
      <c r="BH244" s="36">
        <v>5265055.7699999996</v>
      </c>
      <c r="BI244" s="36">
        <v>264825.8</v>
      </c>
      <c r="BJ244" s="36">
        <v>6664585.2599999998</v>
      </c>
      <c r="BK244" s="36">
        <v>14507066.800000001</v>
      </c>
      <c r="BL244" s="36">
        <v>13998700.869999999</v>
      </c>
      <c r="BM244" s="36">
        <v>2470604.9700000002</v>
      </c>
      <c r="BN244" s="36">
        <v>23429879.52</v>
      </c>
      <c r="BO244" s="36">
        <v>16111755.93</v>
      </c>
      <c r="BP244" s="36">
        <v>0</v>
      </c>
      <c r="BQ244" s="36">
        <v>8050622.6900000004</v>
      </c>
      <c r="BR244" s="36">
        <v>0</v>
      </c>
      <c r="BS244" s="36">
        <v>18697828.859999999</v>
      </c>
      <c r="BT244" s="36">
        <v>0</v>
      </c>
      <c r="BU244" s="36">
        <v>0</v>
      </c>
      <c r="BV244" s="36">
        <v>12611660.51</v>
      </c>
      <c r="BW244" s="36">
        <v>7725058.9000000004</v>
      </c>
      <c r="BX244" s="36">
        <v>0</v>
      </c>
      <c r="BY244" s="37">
        <v>5046055.71</v>
      </c>
    </row>
    <row r="245" spans="1:77" x14ac:dyDescent="0.2">
      <c r="A245" s="34" t="s">
        <v>635</v>
      </c>
      <c r="B245" s="35" t="s">
        <v>638</v>
      </c>
      <c r="C245" s="34" t="s">
        <v>639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288046.77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9205090.2899999991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4998.67</v>
      </c>
      <c r="AA245" s="36">
        <v>4998.67</v>
      </c>
      <c r="AB245" s="36">
        <v>0</v>
      </c>
      <c r="AC245" s="36">
        <v>0</v>
      </c>
      <c r="AD245" s="36">
        <v>505832.6</v>
      </c>
      <c r="AE245" s="36">
        <v>0</v>
      </c>
      <c r="AF245" s="36">
        <v>0</v>
      </c>
      <c r="AG245" s="36">
        <v>0</v>
      </c>
      <c r="AH245" s="36">
        <v>261878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256800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31421</v>
      </c>
      <c r="BM245" s="36">
        <v>0</v>
      </c>
      <c r="BN245" s="36">
        <v>0</v>
      </c>
      <c r="BO245" s="36">
        <v>218354.67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0</v>
      </c>
      <c r="BW245" s="36">
        <v>0</v>
      </c>
      <c r="BX245" s="36">
        <v>2500</v>
      </c>
      <c r="BY245" s="37">
        <v>2242041.1</v>
      </c>
    </row>
    <row r="246" spans="1:77" x14ac:dyDescent="0.2">
      <c r="A246" s="34" t="s">
        <v>635</v>
      </c>
      <c r="B246" s="35" t="s">
        <v>640</v>
      </c>
      <c r="C246" s="34" t="s">
        <v>641</v>
      </c>
      <c r="D246" s="36">
        <v>73414268.829999998</v>
      </c>
      <c r="E246" s="36">
        <v>35169878.200000003</v>
      </c>
      <c r="F246" s="36">
        <v>25679402.600000001</v>
      </c>
      <c r="G246" s="36">
        <v>21593570.289999999</v>
      </c>
      <c r="H246" s="36">
        <v>23343395.66</v>
      </c>
      <c r="I246" s="36">
        <v>3917179.05</v>
      </c>
      <c r="J246" s="36">
        <v>34414024.640000001</v>
      </c>
      <c r="K246" s="36">
        <v>21345304.18</v>
      </c>
      <c r="L246" s="36">
        <v>5792024.0300000003</v>
      </c>
      <c r="M246" s="36">
        <v>48851966.219999999</v>
      </c>
      <c r="N246" s="36">
        <v>3550545.65</v>
      </c>
      <c r="O246" s="36">
        <v>25286825.109999999</v>
      </c>
      <c r="P246" s="36">
        <v>32118134.739999998</v>
      </c>
      <c r="Q246" s="36">
        <v>33574772.229999997</v>
      </c>
      <c r="R246" s="36">
        <v>3432723.68</v>
      </c>
      <c r="S246" s="36">
        <v>31231164.41</v>
      </c>
      <c r="T246" s="36">
        <v>6304677.5999999996</v>
      </c>
      <c r="U246" s="36">
        <v>2175425.3199999998</v>
      </c>
      <c r="V246" s="36">
        <v>29582667.859999999</v>
      </c>
      <c r="W246" s="36">
        <v>6558099.3700000001</v>
      </c>
      <c r="X246" s="36">
        <v>9151071.0500000007</v>
      </c>
      <c r="Y246" s="36">
        <v>18590873.690000001</v>
      </c>
      <c r="Z246" s="36">
        <v>6849707.1299999999</v>
      </c>
      <c r="AA246" s="36">
        <v>10994967.189999999</v>
      </c>
      <c r="AB246" s="36">
        <v>6161299.79</v>
      </c>
      <c r="AC246" s="36">
        <v>2361177.34</v>
      </c>
      <c r="AD246" s="36">
        <v>8327663.5499999998</v>
      </c>
      <c r="AE246" s="36">
        <v>0</v>
      </c>
      <c r="AF246" s="36">
        <v>10969146.52</v>
      </c>
      <c r="AG246" s="36">
        <v>6345605.1600000001</v>
      </c>
      <c r="AH246" s="36">
        <v>5387588.79</v>
      </c>
      <c r="AI246" s="36">
        <v>3929330.72</v>
      </c>
      <c r="AJ246" s="36">
        <v>8657025.7599999998</v>
      </c>
      <c r="AK246" s="36">
        <v>5799086.6299999999</v>
      </c>
      <c r="AL246" s="36">
        <v>6266748.1900000004</v>
      </c>
      <c r="AM246" s="36">
        <v>11568191.41</v>
      </c>
      <c r="AN246" s="36">
        <v>8236127.46</v>
      </c>
      <c r="AO246" s="36">
        <v>4833709.58</v>
      </c>
      <c r="AP246" s="36">
        <v>5130201.24</v>
      </c>
      <c r="AQ246" s="36">
        <v>15520180.26</v>
      </c>
      <c r="AR246" s="36">
        <v>2994413.05</v>
      </c>
      <c r="AS246" s="36">
        <v>8443041.9700000007</v>
      </c>
      <c r="AT246" s="36">
        <v>5819181.1299999999</v>
      </c>
      <c r="AU246" s="36">
        <v>5211346.63</v>
      </c>
      <c r="AV246" s="36">
        <v>2126115.77</v>
      </c>
      <c r="AW246" s="36">
        <v>3244491.8</v>
      </c>
      <c r="AX246" s="36">
        <v>26797841.530000001</v>
      </c>
      <c r="AY246" s="36">
        <v>6907918.0499999998</v>
      </c>
      <c r="AZ246" s="36">
        <v>5970126.5999999996</v>
      </c>
      <c r="BA246" s="36">
        <v>16535143.98</v>
      </c>
      <c r="BB246" s="36">
        <v>10731830.77</v>
      </c>
      <c r="BC246" s="36">
        <v>9369078.1799999997</v>
      </c>
      <c r="BD246" s="36">
        <v>7932747.3099999996</v>
      </c>
      <c r="BE246" s="36">
        <v>13232598.26</v>
      </c>
      <c r="BF246" s="36">
        <v>4534860.01</v>
      </c>
      <c r="BG246" s="36">
        <v>4094727.74</v>
      </c>
      <c r="BH246" s="36">
        <v>2990000.72</v>
      </c>
      <c r="BI246" s="36">
        <v>7513852.7199999997</v>
      </c>
      <c r="BJ246" s="36">
        <v>24679881.41</v>
      </c>
      <c r="BK246" s="36">
        <v>8223394.8300000001</v>
      </c>
      <c r="BL246" s="36">
        <v>5842444.2699999996</v>
      </c>
      <c r="BM246" s="36">
        <v>27735032.989999998</v>
      </c>
      <c r="BN246" s="36">
        <v>10443913.24</v>
      </c>
      <c r="BO246" s="36">
        <v>4529951.8</v>
      </c>
      <c r="BP246" s="36">
        <v>14074687.5</v>
      </c>
      <c r="BQ246" s="36">
        <v>1509038.12</v>
      </c>
      <c r="BR246" s="36">
        <v>5779406.25</v>
      </c>
      <c r="BS246" s="36">
        <v>9455998.0700000003</v>
      </c>
      <c r="BT246" s="36">
        <v>3804670.99</v>
      </c>
      <c r="BU246" s="36">
        <v>3699063.31</v>
      </c>
      <c r="BV246" s="36">
        <v>9879807.3100000005</v>
      </c>
      <c r="BW246" s="36">
        <v>6066169.6500000004</v>
      </c>
      <c r="BX246" s="36">
        <v>3483860.82</v>
      </c>
      <c r="BY246" s="37">
        <v>417353</v>
      </c>
    </row>
    <row r="247" spans="1:77" x14ac:dyDescent="0.2">
      <c r="A247" s="34" t="s">
        <v>635</v>
      </c>
      <c r="B247" s="35" t="s">
        <v>642</v>
      </c>
      <c r="C247" s="34" t="s">
        <v>643</v>
      </c>
      <c r="D247" s="36">
        <v>8635608.0500000007</v>
      </c>
      <c r="E247" s="36">
        <v>2345071.9300000002</v>
      </c>
      <c r="F247" s="36">
        <v>1135511.1200000001</v>
      </c>
      <c r="G247" s="36">
        <v>647700.86</v>
      </c>
      <c r="H247" s="36">
        <v>634528.91</v>
      </c>
      <c r="I247" s="36">
        <v>0</v>
      </c>
      <c r="J247" s="36">
        <v>16142282.470000001</v>
      </c>
      <c r="K247" s="36">
        <v>1837654.18</v>
      </c>
      <c r="L247" s="36">
        <v>328535.59000000003</v>
      </c>
      <c r="M247" s="36">
        <v>30054381.210000001</v>
      </c>
      <c r="N247" s="36">
        <v>552390.44999999995</v>
      </c>
      <c r="O247" s="36">
        <v>583198.71</v>
      </c>
      <c r="P247" s="36">
        <v>7471906.54</v>
      </c>
      <c r="Q247" s="36">
        <v>1393202.82</v>
      </c>
      <c r="R247" s="36">
        <v>63938.83</v>
      </c>
      <c r="S247" s="36">
        <v>703027.14</v>
      </c>
      <c r="T247" s="36">
        <v>653715.54</v>
      </c>
      <c r="U247" s="36">
        <v>39877</v>
      </c>
      <c r="V247" s="36">
        <v>9719461.4900000002</v>
      </c>
      <c r="W247" s="36">
        <v>740339.7</v>
      </c>
      <c r="X247" s="36">
        <v>732589.88</v>
      </c>
      <c r="Y247" s="36">
        <v>4292440.33</v>
      </c>
      <c r="Z247" s="36">
        <v>523477.88</v>
      </c>
      <c r="AA247" s="36">
        <v>1202166.5900000001</v>
      </c>
      <c r="AB247" s="36">
        <v>441529.88</v>
      </c>
      <c r="AC247" s="36">
        <v>661754.54</v>
      </c>
      <c r="AD247" s="36">
        <v>828394.07</v>
      </c>
      <c r="AE247" s="36">
        <v>13621269.949999999</v>
      </c>
      <c r="AF247" s="36">
        <v>1312870.81</v>
      </c>
      <c r="AG247" s="36">
        <v>310903.57</v>
      </c>
      <c r="AH247" s="36">
        <v>216589.37</v>
      </c>
      <c r="AI247" s="36">
        <v>288350.3</v>
      </c>
      <c r="AJ247" s="36">
        <v>712261.37</v>
      </c>
      <c r="AK247" s="36">
        <v>413010.43</v>
      </c>
      <c r="AL247" s="36">
        <v>484820.73</v>
      </c>
      <c r="AM247" s="36">
        <v>514333.09</v>
      </c>
      <c r="AN247" s="36">
        <v>634281</v>
      </c>
      <c r="AO247" s="36">
        <v>394092.68</v>
      </c>
      <c r="AP247" s="36">
        <v>264617.26</v>
      </c>
      <c r="AQ247" s="36">
        <v>1694680.18</v>
      </c>
      <c r="AR247" s="36">
        <v>325771.25</v>
      </c>
      <c r="AS247" s="36">
        <v>533480.79</v>
      </c>
      <c r="AT247" s="36">
        <v>609418.63</v>
      </c>
      <c r="AU247" s="36">
        <v>308518.21000000002</v>
      </c>
      <c r="AV247" s="36">
        <v>34733.050000000003</v>
      </c>
      <c r="AW247" s="36">
        <v>297536.81</v>
      </c>
      <c r="AX247" s="36">
        <v>17643937.370000001</v>
      </c>
      <c r="AY247" s="36">
        <v>504675.31</v>
      </c>
      <c r="AZ247" s="36">
        <v>370056.25</v>
      </c>
      <c r="BA247" s="36">
        <v>743561.55</v>
      </c>
      <c r="BB247" s="36">
        <v>748596.66</v>
      </c>
      <c r="BC247" s="36">
        <v>2193027.58</v>
      </c>
      <c r="BD247" s="36">
        <v>2001534.56</v>
      </c>
      <c r="BE247" s="36">
        <v>529097</v>
      </c>
      <c r="BF247" s="36">
        <v>431126.21</v>
      </c>
      <c r="BG247" s="36">
        <v>240331.77</v>
      </c>
      <c r="BH247" s="36">
        <v>62053.66</v>
      </c>
      <c r="BI247" s="36">
        <v>7798904.8899999997</v>
      </c>
      <c r="BJ247" s="36">
        <v>1180115.51</v>
      </c>
      <c r="BK247" s="36">
        <v>416245.09</v>
      </c>
      <c r="BL247" s="36">
        <v>259009.35</v>
      </c>
      <c r="BM247" s="36">
        <v>0</v>
      </c>
      <c r="BN247" s="36">
        <v>422370.5</v>
      </c>
      <c r="BO247" s="36">
        <v>105563</v>
      </c>
      <c r="BP247" s="36">
        <v>3931277.18</v>
      </c>
      <c r="BQ247" s="36">
        <v>338437.85</v>
      </c>
      <c r="BR247" s="36">
        <v>326507.8</v>
      </c>
      <c r="BS247" s="36">
        <v>546614.78</v>
      </c>
      <c r="BT247" s="36">
        <v>795981.99</v>
      </c>
      <c r="BU247" s="36">
        <v>2982428.91</v>
      </c>
      <c r="BV247" s="36">
        <v>441450.13</v>
      </c>
      <c r="BW247" s="36">
        <v>238656.61</v>
      </c>
      <c r="BX247" s="36">
        <v>5000</v>
      </c>
      <c r="BY247" s="37">
        <v>26400</v>
      </c>
    </row>
    <row r="248" spans="1:77" x14ac:dyDescent="0.2">
      <c r="A248" s="34" t="s">
        <v>635</v>
      </c>
      <c r="B248" s="35" t="s">
        <v>644</v>
      </c>
      <c r="C248" s="34" t="s">
        <v>645</v>
      </c>
      <c r="D248" s="36">
        <v>6340072</v>
      </c>
      <c r="E248" s="36">
        <v>1527100</v>
      </c>
      <c r="F248" s="36">
        <v>4819978.8600000003</v>
      </c>
      <c r="G248" s="36">
        <v>5649712.9900000002</v>
      </c>
      <c r="H248" s="36">
        <v>3016948.71</v>
      </c>
      <c r="I248" s="36">
        <v>2994621.65</v>
      </c>
      <c r="J248" s="36">
        <v>814695.84</v>
      </c>
      <c r="K248" s="36">
        <v>1181910</v>
      </c>
      <c r="L248" s="36">
        <v>233504.63</v>
      </c>
      <c r="M248" s="36">
        <v>9686314.2200000007</v>
      </c>
      <c r="N248" s="36">
        <v>369910</v>
      </c>
      <c r="O248" s="36">
        <v>4900119.5</v>
      </c>
      <c r="P248" s="36">
        <v>7699405.1799999997</v>
      </c>
      <c r="Q248" s="36">
        <v>4106492.1</v>
      </c>
      <c r="R248" s="36">
        <v>36600</v>
      </c>
      <c r="S248" s="36">
        <v>655110</v>
      </c>
      <c r="T248" s="36">
        <v>797136.15</v>
      </c>
      <c r="U248" s="36">
        <v>258190</v>
      </c>
      <c r="V248" s="36">
        <v>5016433.6500000004</v>
      </c>
      <c r="W248" s="36">
        <v>7043657.9699999997</v>
      </c>
      <c r="X248" s="36">
        <v>8140279.96</v>
      </c>
      <c r="Y248" s="36">
        <v>842800</v>
      </c>
      <c r="Z248" s="36">
        <v>841273.13</v>
      </c>
      <c r="AA248" s="36">
        <v>9099350.1600000001</v>
      </c>
      <c r="AB248" s="36">
        <v>4855003.74</v>
      </c>
      <c r="AC248" s="36">
        <v>362998.67</v>
      </c>
      <c r="AD248" s="36">
        <v>165750</v>
      </c>
      <c r="AE248" s="36">
        <v>8753303.2300000004</v>
      </c>
      <c r="AF248" s="36">
        <v>5438295.2800000003</v>
      </c>
      <c r="AG248" s="36">
        <v>239700</v>
      </c>
      <c r="AH248" s="36">
        <v>301910</v>
      </c>
      <c r="AI248" s="36">
        <v>1945887.63</v>
      </c>
      <c r="AJ248" s="36">
        <v>249830.42</v>
      </c>
      <c r="AK248" s="36">
        <v>594402.18999999994</v>
      </c>
      <c r="AL248" s="36">
        <v>2790266.12</v>
      </c>
      <c r="AM248" s="36">
        <v>1437864.56</v>
      </c>
      <c r="AN248" s="36">
        <v>686442.16</v>
      </c>
      <c r="AO248" s="36">
        <v>883250</v>
      </c>
      <c r="AP248" s="36">
        <v>1410939.68</v>
      </c>
      <c r="AQ248" s="36">
        <v>15716565.41</v>
      </c>
      <c r="AR248" s="36">
        <v>962748.16</v>
      </c>
      <c r="AS248" s="36">
        <v>2515550.87</v>
      </c>
      <c r="AT248" s="36">
        <v>2788517.65</v>
      </c>
      <c r="AU248" s="36">
        <v>1336427.06</v>
      </c>
      <c r="AV248" s="36">
        <v>73327.240000000005</v>
      </c>
      <c r="AW248" s="36">
        <v>390828.62</v>
      </c>
      <c r="AX248" s="36">
        <v>3425862</v>
      </c>
      <c r="AY248" s="36">
        <v>694550.05</v>
      </c>
      <c r="AZ248" s="36">
        <v>472500</v>
      </c>
      <c r="BA248" s="36">
        <v>1735368.39</v>
      </c>
      <c r="BB248" s="36">
        <v>5113025.34</v>
      </c>
      <c r="BC248" s="36">
        <v>3016506.88</v>
      </c>
      <c r="BD248" s="36">
        <v>6320406.5299000004</v>
      </c>
      <c r="BE248" s="36">
        <v>2911726.93</v>
      </c>
      <c r="BF248" s="36">
        <v>3922676.22</v>
      </c>
      <c r="BG248" s="36">
        <v>395283.8</v>
      </c>
      <c r="BH248" s="36">
        <v>37700</v>
      </c>
      <c r="BI248" s="36">
        <v>817160</v>
      </c>
      <c r="BJ248" s="36">
        <v>2302080</v>
      </c>
      <c r="BK248" s="36">
        <v>411880</v>
      </c>
      <c r="BL248" s="36">
        <v>679026.28</v>
      </c>
      <c r="BM248" s="36">
        <v>132280</v>
      </c>
      <c r="BN248" s="36">
        <v>887269.83</v>
      </c>
      <c r="BO248" s="36">
        <v>686388.44</v>
      </c>
      <c r="BP248" s="36">
        <v>17937680.960000001</v>
      </c>
      <c r="BQ248" s="36">
        <v>2097230.46</v>
      </c>
      <c r="BR248" s="36">
        <v>287700</v>
      </c>
      <c r="BS248" s="36">
        <v>1001270</v>
      </c>
      <c r="BT248" s="36">
        <v>3478451.65</v>
      </c>
      <c r="BU248" s="36">
        <v>1359200</v>
      </c>
      <c r="BV248" s="36">
        <v>1611835.39</v>
      </c>
      <c r="BW248" s="36">
        <v>642850</v>
      </c>
      <c r="BX248" s="36">
        <v>141300</v>
      </c>
      <c r="BY248" s="37">
        <v>62077.5</v>
      </c>
    </row>
    <row r="249" spans="1:77" x14ac:dyDescent="0.2">
      <c r="A249" s="34" t="s">
        <v>635</v>
      </c>
      <c r="B249" s="35" t="s">
        <v>646</v>
      </c>
      <c r="C249" s="34" t="s">
        <v>647</v>
      </c>
      <c r="D249" s="36">
        <v>11195779.75</v>
      </c>
      <c r="E249" s="36">
        <v>1768774.21</v>
      </c>
      <c r="F249" s="36">
        <v>1766626.3</v>
      </c>
      <c r="G249" s="36">
        <v>1160283.73</v>
      </c>
      <c r="H249" s="36">
        <v>1242102.1499999999</v>
      </c>
      <c r="I249" s="36">
        <v>700455.31</v>
      </c>
      <c r="J249" s="36">
        <v>3927250.19</v>
      </c>
      <c r="K249" s="36">
        <v>1588827.69</v>
      </c>
      <c r="L249" s="36">
        <v>484596.33</v>
      </c>
      <c r="M249" s="36">
        <v>588787</v>
      </c>
      <c r="N249" s="36">
        <v>557695</v>
      </c>
      <c r="O249" s="36">
        <v>110000</v>
      </c>
      <c r="P249" s="36">
        <v>212100</v>
      </c>
      <c r="Q249" s="36">
        <v>181718.75</v>
      </c>
      <c r="R249" s="36">
        <v>264015.92</v>
      </c>
      <c r="S249" s="36">
        <v>130599</v>
      </c>
      <c r="T249" s="36">
        <v>90000</v>
      </c>
      <c r="U249" s="36">
        <v>521193.1</v>
      </c>
      <c r="V249" s="36">
        <v>4790709.63</v>
      </c>
      <c r="W249" s="36">
        <v>1420934.99</v>
      </c>
      <c r="X249" s="36">
        <v>1496511.02</v>
      </c>
      <c r="Y249" s="36">
        <v>1066500</v>
      </c>
      <c r="Z249" s="36">
        <v>1368465.77</v>
      </c>
      <c r="AA249" s="36">
        <v>1918013.98</v>
      </c>
      <c r="AB249" s="36">
        <v>284492</v>
      </c>
      <c r="AC249" s="36">
        <v>437078.74</v>
      </c>
      <c r="AD249" s="36">
        <v>975841.57</v>
      </c>
      <c r="AE249" s="36">
        <v>5533589.3300000001</v>
      </c>
      <c r="AF249" s="36">
        <v>1292457.5</v>
      </c>
      <c r="AG249" s="36">
        <v>425058.7</v>
      </c>
      <c r="AH249" s="36">
        <v>338850</v>
      </c>
      <c r="AI249" s="36">
        <v>624453</v>
      </c>
      <c r="AJ249" s="36">
        <v>810690</v>
      </c>
      <c r="AK249" s="36">
        <v>1115567.54</v>
      </c>
      <c r="AL249" s="36">
        <v>203580</v>
      </c>
      <c r="AM249" s="36">
        <v>464700</v>
      </c>
      <c r="AN249" s="36">
        <v>697894.41</v>
      </c>
      <c r="AO249" s="36">
        <v>343200</v>
      </c>
      <c r="AP249" s="36">
        <v>787259.98</v>
      </c>
      <c r="AQ249" s="36">
        <v>930620</v>
      </c>
      <c r="AR249" s="36">
        <v>2245937.38</v>
      </c>
      <c r="AS249" s="36">
        <v>749563.58</v>
      </c>
      <c r="AT249" s="36">
        <v>413600</v>
      </c>
      <c r="AU249" s="36">
        <v>591465.43000000005</v>
      </c>
      <c r="AV249" s="36">
        <v>211227.37</v>
      </c>
      <c r="AW249" s="36">
        <v>437093.13</v>
      </c>
      <c r="AX249" s="36">
        <v>1388065</v>
      </c>
      <c r="AY249" s="36">
        <v>414270</v>
      </c>
      <c r="AZ249" s="36">
        <v>515739</v>
      </c>
      <c r="BA249" s="36">
        <v>1043007.61</v>
      </c>
      <c r="BB249" s="36">
        <v>1251051.05</v>
      </c>
      <c r="BC249" s="36">
        <v>786056.16</v>
      </c>
      <c r="BD249" s="36">
        <v>1430643.99</v>
      </c>
      <c r="BE249" s="36">
        <v>1239143.8400000001</v>
      </c>
      <c r="BF249" s="36">
        <v>279300</v>
      </c>
      <c r="BG249" s="36">
        <v>257166.61</v>
      </c>
      <c r="BH249" s="36">
        <v>277069.2</v>
      </c>
      <c r="BI249" s="36">
        <v>2318547.39</v>
      </c>
      <c r="BJ249" s="36">
        <v>2445292.29</v>
      </c>
      <c r="BK249" s="36">
        <v>438980</v>
      </c>
      <c r="BL249" s="36">
        <v>120000</v>
      </c>
      <c r="BM249" s="36">
        <v>512915.13</v>
      </c>
      <c r="BN249" s="36">
        <v>556445.36</v>
      </c>
      <c r="BO249" s="36">
        <v>178900</v>
      </c>
      <c r="BP249" s="36">
        <v>2435334.33</v>
      </c>
      <c r="BQ249" s="36">
        <v>500230</v>
      </c>
      <c r="BR249" s="36">
        <v>153100</v>
      </c>
      <c r="BS249" s="36">
        <v>167800</v>
      </c>
      <c r="BT249" s="36">
        <v>1746720</v>
      </c>
      <c r="BU249" s="36">
        <v>674162</v>
      </c>
      <c r="BV249" s="36">
        <v>1043383.01</v>
      </c>
      <c r="BW249" s="36">
        <v>1650693.09</v>
      </c>
      <c r="BX249" s="36">
        <v>795159.9</v>
      </c>
      <c r="BY249" s="37">
        <v>424063.71</v>
      </c>
    </row>
    <row r="250" spans="1:77" x14ac:dyDescent="0.2">
      <c r="A250" s="34" t="s">
        <v>635</v>
      </c>
      <c r="B250" s="35" t="s">
        <v>648</v>
      </c>
      <c r="C250" s="34" t="s">
        <v>649</v>
      </c>
      <c r="D250" s="36">
        <v>-84227043.579999998</v>
      </c>
      <c r="E250" s="36">
        <v>0</v>
      </c>
      <c r="F250" s="36">
        <v>0</v>
      </c>
      <c r="G250" s="36">
        <v>0</v>
      </c>
      <c r="H250" s="36">
        <v>-6265</v>
      </c>
      <c r="I250" s="36">
        <v>0</v>
      </c>
      <c r="J250" s="36">
        <v>0</v>
      </c>
      <c r="K250" s="36">
        <v>-8129396.7400000002</v>
      </c>
      <c r="L250" s="36">
        <v>0</v>
      </c>
      <c r="M250" s="36">
        <v>0</v>
      </c>
      <c r="N250" s="36">
        <v>0</v>
      </c>
      <c r="O250" s="36">
        <v>-4723021.8</v>
      </c>
      <c r="P250" s="36">
        <v>-30433678.870000001</v>
      </c>
      <c r="Q250" s="36">
        <v>-936649.06</v>
      </c>
      <c r="R250" s="36">
        <v>0</v>
      </c>
      <c r="S250" s="36">
        <v>0</v>
      </c>
      <c r="T250" s="36">
        <v>0</v>
      </c>
      <c r="U250" s="36">
        <v>-3906405.75</v>
      </c>
      <c r="V250" s="36">
        <v>-179887860.66999999</v>
      </c>
      <c r="W250" s="36">
        <v>0</v>
      </c>
      <c r="X250" s="36">
        <v>0</v>
      </c>
      <c r="Y250" s="36">
        <v>-4096313.66</v>
      </c>
      <c r="Z250" s="36">
        <v>0</v>
      </c>
      <c r="AA250" s="36">
        <v>-3980606</v>
      </c>
      <c r="AB250" s="36">
        <v>0</v>
      </c>
      <c r="AC250" s="36">
        <v>0</v>
      </c>
      <c r="AD250" s="36">
        <v>0</v>
      </c>
      <c r="AE250" s="36">
        <v>-18514644.91</v>
      </c>
      <c r="AF250" s="36">
        <v>0</v>
      </c>
      <c r="AG250" s="36">
        <v>-382411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-2763969.66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-16583934.960000001</v>
      </c>
      <c r="AY250" s="36">
        <v>0</v>
      </c>
      <c r="AZ250" s="36">
        <v>-50</v>
      </c>
      <c r="BA250" s="36">
        <v>37276.639999999999</v>
      </c>
      <c r="BB250" s="36">
        <v>-15690.72</v>
      </c>
      <c r="BC250" s="36">
        <v>0</v>
      </c>
      <c r="BD250" s="36">
        <v>0</v>
      </c>
      <c r="BE250" s="36">
        <v>0</v>
      </c>
      <c r="BF250" s="36">
        <v>-60401.51</v>
      </c>
      <c r="BG250" s="36">
        <v>0</v>
      </c>
      <c r="BH250" s="36">
        <v>-2899575.89</v>
      </c>
      <c r="BI250" s="36">
        <v>-12760807.676000001</v>
      </c>
      <c r="BJ250" s="36">
        <v>0</v>
      </c>
      <c r="BK250" s="36">
        <v>0</v>
      </c>
      <c r="BL250" s="36">
        <v>-387850.2</v>
      </c>
      <c r="BM250" s="36">
        <v>-23033.19</v>
      </c>
      <c r="BN250" s="36">
        <v>-319995.94</v>
      </c>
      <c r="BO250" s="36">
        <v>0</v>
      </c>
      <c r="BP250" s="36">
        <v>-6373340.1600000001</v>
      </c>
      <c r="BQ250" s="36">
        <v>0</v>
      </c>
      <c r="BR250" s="36">
        <v>4308784.8899999997</v>
      </c>
      <c r="BS250" s="36">
        <v>0</v>
      </c>
      <c r="BT250" s="36">
        <v>0</v>
      </c>
      <c r="BU250" s="36">
        <v>0</v>
      </c>
      <c r="BV250" s="36">
        <v>0</v>
      </c>
      <c r="BW250" s="36">
        <v>0</v>
      </c>
      <c r="BX250" s="36">
        <v>0</v>
      </c>
      <c r="BY250" s="37">
        <v>81000</v>
      </c>
    </row>
    <row r="251" spans="1:77" x14ac:dyDescent="0.2">
      <c r="A251" s="34" t="s">
        <v>635</v>
      </c>
      <c r="B251" s="35" t="s">
        <v>650</v>
      </c>
      <c r="C251" s="34" t="s">
        <v>651</v>
      </c>
      <c r="D251" s="36">
        <v>-168709204.93000001</v>
      </c>
      <c r="E251" s="36">
        <v>-548351.9</v>
      </c>
      <c r="F251" s="36">
        <v>-65488064.670000002</v>
      </c>
      <c r="G251" s="36">
        <v>-6762079.9199999999</v>
      </c>
      <c r="H251" s="36">
        <v>-1892064.01</v>
      </c>
      <c r="I251" s="36">
        <v>-809741.03</v>
      </c>
      <c r="J251" s="36">
        <v>-260374808.34</v>
      </c>
      <c r="K251" s="36">
        <v>-15161405.949999999</v>
      </c>
      <c r="L251" s="36">
        <v>-928434.34</v>
      </c>
      <c r="M251" s="36">
        <v>-46478191.43</v>
      </c>
      <c r="N251" s="36">
        <v>-360420.39</v>
      </c>
      <c r="O251" s="36">
        <v>-2188515.0499999998</v>
      </c>
      <c r="P251" s="36">
        <v>-26990320.890000001</v>
      </c>
      <c r="Q251" s="36">
        <v>-38934990.259999998</v>
      </c>
      <c r="R251" s="36">
        <v>-255598.63</v>
      </c>
      <c r="S251" s="36">
        <v>0</v>
      </c>
      <c r="T251" s="36">
        <v>-2989258.38</v>
      </c>
      <c r="U251" s="36">
        <v>-527526.35</v>
      </c>
      <c r="V251" s="36">
        <v>-228261817.94999999</v>
      </c>
      <c r="W251" s="36">
        <v>-17603867.739999998</v>
      </c>
      <c r="X251" s="36">
        <v>-4063532.66</v>
      </c>
      <c r="Y251" s="36">
        <v>-24023906.489999998</v>
      </c>
      <c r="Z251" s="36">
        <v>-1151694.43</v>
      </c>
      <c r="AA251" s="36">
        <v>-2975939.92</v>
      </c>
      <c r="AB251" s="36">
        <v>-997847.95</v>
      </c>
      <c r="AC251" s="36">
        <v>0</v>
      </c>
      <c r="AD251" s="36">
        <v>-907062.64</v>
      </c>
      <c r="AE251" s="36">
        <v>-184893786.44999999</v>
      </c>
      <c r="AF251" s="36">
        <v>-394125.23</v>
      </c>
      <c r="AG251" s="36">
        <v>-1335341.43</v>
      </c>
      <c r="AH251" s="36">
        <v>-1174294.8799999999</v>
      </c>
      <c r="AI251" s="36">
        <v>0</v>
      </c>
      <c r="AJ251" s="36">
        <v>-554326.46</v>
      </c>
      <c r="AK251" s="36">
        <v>-1877315.49</v>
      </c>
      <c r="AL251" s="36">
        <v>-999870.22</v>
      </c>
      <c r="AM251" s="36">
        <v>-5106002.6900000004</v>
      </c>
      <c r="AN251" s="36">
        <v>-2712081.72</v>
      </c>
      <c r="AO251" s="36">
        <v>-1606409.44</v>
      </c>
      <c r="AP251" s="36">
        <v>-1840768.1</v>
      </c>
      <c r="AQ251" s="36">
        <v>-24934027.989999998</v>
      </c>
      <c r="AR251" s="36">
        <v>0</v>
      </c>
      <c r="AS251" s="36">
        <v>-434987.99</v>
      </c>
      <c r="AT251" s="36">
        <v>-136166.68</v>
      </c>
      <c r="AU251" s="36">
        <v>306468.74</v>
      </c>
      <c r="AV251" s="36">
        <v>0</v>
      </c>
      <c r="AW251" s="36">
        <v>-278320.25</v>
      </c>
      <c r="AX251" s="36">
        <v>-160866503.86000001</v>
      </c>
      <c r="AY251" s="36">
        <v>0</v>
      </c>
      <c r="AZ251" s="36">
        <v>-1850842.59</v>
      </c>
      <c r="BA251" s="36">
        <v>-5294159.16</v>
      </c>
      <c r="BB251" s="36">
        <v>-13760505.75</v>
      </c>
      <c r="BC251" s="36">
        <v>0</v>
      </c>
      <c r="BD251" s="36">
        <v>-11075546.23</v>
      </c>
      <c r="BE251" s="36">
        <v>-13142468.32</v>
      </c>
      <c r="BF251" s="36">
        <v>-1546380.99</v>
      </c>
      <c r="BG251" s="36">
        <v>-719999.89</v>
      </c>
      <c r="BH251" s="36">
        <v>0</v>
      </c>
      <c r="BI251" s="36">
        <v>-112186240.8</v>
      </c>
      <c r="BJ251" s="36">
        <v>0</v>
      </c>
      <c r="BK251" s="36">
        <v>0</v>
      </c>
      <c r="BL251" s="36">
        <v>-288116.09000000003</v>
      </c>
      <c r="BM251" s="36">
        <v>-899186.97</v>
      </c>
      <c r="BN251" s="36">
        <v>-1511579.26</v>
      </c>
      <c r="BO251" s="36">
        <v>-28068.58</v>
      </c>
      <c r="BP251" s="36">
        <v>-184756456.15000001</v>
      </c>
      <c r="BQ251" s="36">
        <v>0</v>
      </c>
      <c r="BR251" s="36">
        <v>0</v>
      </c>
      <c r="BS251" s="36">
        <v>-408391.37</v>
      </c>
      <c r="BT251" s="36">
        <v>-7805352.75</v>
      </c>
      <c r="BU251" s="36">
        <v>-15058576.75</v>
      </c>
      <c r="BV251" s="36">
        <v>-512830.89</v>
      </c>
      <c r="BW251" s="36">
        <v>0</v>
      </c>
      <c r="BX251" s="36">
        <v>-5551.85</v>
      </c>
      <c r="BY251" s="37">
        <v>164363.08000000002</v>
      </c>
    </row>
    <row r="252" spans="1:77" x14ac:dyDescent="0.2">
      <c r="A252" s="34" t="s">
        <v>635</v>
      </c>
      <c r="B252" s="35" t="s">
        <v>652</v>
      </c>
      <c r="C252" s="34" t="s">
        <v>653</v>
      </c>
      <c r="D252" s="36">
        <v>17117915.690000001</v>
      </c>
      <c r="E252" s="36">
        <v>1259239.31</v>
      </c>
      <c r="F252" s="36">
        <v>12449916.74</v>
      </c>
      <c r="G252" s="36">
        <v>5899239.9400000004</v>
      </c>
      <c r="H252" s="36">
        <v>0</v>
      </c>
      <c r="I252" s="36">
        <v>567473.6</v>
      </c>
      <c r="J252" s="36">
        <v>48380284.590000004</v>
      </c>
      <c r="K252" s="36">
        <v>9534138.5899999999</v>
      </c>
      <c r="L252" s="36">
        <v>1800312.16</v>
      </c>
      <c r="M252" s="36">
        <v>18808880.710000001</v>
      </c>
      <c r="N252" s="36">
        <v>0</v>
      </c>
      <c r="O252" s="36">
        <v>1942457.48</v>
      </c>
      <c r="P252" s="36">
        <v>10144465.07</v>
      </c>
      <c r="Q252" s="36">
        <v>3591587.99</v>
      </c>
      <c r="R252" s="36">
        <v>73715.92</v>
      </c>
      <c r="S252" s="36">
        <v>0</v>
      </c>
      <c r="T252" s="36">
        <v>4307316.3899999997</v>
      </c>
      <c r="U252" s="36">
        <v>1170863.6399999999</v>
      </c>
      <c r="V252" s="36">
        <v>0</v>
      </c>
      <c r="W252" s="36">
        <v>5753256.6200000001</v>
      </c>
      <c r="X252" s="36">
        <v>966556.23</v>
      </c>
      <c r="Y252" s="36">
        <v>4595974.91</v>
      </c>
      <c r="Z252" s="36">
        <v>1473372.6</v>
      </c>
      <c r="AA252" s="36">
        <v>911051.05</v>
      </c>
      <c r="AB252" s="36">
        <v>0</v>
      </c>
      <c r="AC252" s="36">
        <v>0</v>
      </c>
      <c r="AD252" s="36">
        <v>0</v>
      </c>
      <c r="AE252" s="36">
        <v>13528005.390000001</v>
      </c>
      <c r="AF252" s="36">
        <v>524514.02</v>
      </c>
      <c r="AG252" s="36">
        <v>1105830.79</v>
      </c>
      <c r="AH252" s="36">
        <v>2373364.0699999998</v>
      </c>
      <c r="AI252" s="36">
        <v>770789.74</v>
      </c>
      <c r="AJ252" s="36">
        <v>1105876.58</v>
      </c>
      <c r="AK252" s="36">
        <v>2594156.48</v>
      </c>
      <c r="AL252" s="36">
        <v>2834303.02</v>
      </c>
      <c r="AM252" s="36">
        <v>3168137.16</v>
      </c>
      <c r="AN252" s="36">
        <v>2550988.0499999998</v>
      </c>
      <c r="AO252" s="36">
        <v>2501051.39</v>
      </c>
      <c r="AP252" s="36">
        <v>1435986.06</v>
      </c>
      <c r="AQ252" s="36">
        <v>467973.24</v>
      </c>
      <c r="AR252" s="36">
        <v>0</v>
      </c>
      <c r="AS252" s="36">
        <v>1337751.7</v>
      </c>
      <c r="AT252" s="36">
        <v>2481130.7599999998</v>
      </c>
      <c r="AU252" s="36">
        <v>185302.62</v>
      </c>
      <c r="AV252" s="36">
        <v>94271.66</v>
      </c>
      <c r="AW252" s="36">
        <v>342930.4</v>
      </c>
      <c r="AX252" s="36">
        <v>6736896.5599999996</v>
      </c>
      <c r="AY252" s="36">
        <v>0</v>
      </c>
      <c r="AZ252" s="36">
        <v>4254692.58</v>
      </c>
      <c r="BA252" s="36">
        <v>1771068.57</v>
      </c>
      <c r="BB252" s="36">
        <v>0</v>
      </c>
      <c r="BC252" s="36">
        <v>121488.91</v>
      </c>
      <c r="BD252" s="36">
        <v>0</v>
      </c>
      <c r="BE252" s="36">
        <v>0</v>
      </c>
      <c r="BF252" s="36">
        <v>660981.84</v>
      </c>
      <c r="BG252" s="36">
        <v>0</v>
      </c>
      <c r="BH252" s="36">
        <v>809331.24</v>
      </c>
      <c r="BI252" s="36">
        <v>25945917.41</v>
      </c>
      <c r="BJ252" s="36">
        <v>0</v>
      </c>
      <c r="BK252" s="36">
        <v>461969.51</v>
      </c>
      <c r="BL252" s="36">
        <v>487386.43</v>
      </c>
      <c r="BM252" s="36">
        <v>2375703.61</v>
      </c>
      <c r="BN252" s="36">
        <v>3079082.23</v>
      </c>
      <c r="BO252" s="36">
        <v>630332.66</v>
      </c>
      <c r="BP252" s="36">
        <v>0</v>
      </c>
      <c r="BQ252" s="36">
        <v>0</v>
      </c>
      <c r="BR252" s="36">
        <v>0</v>
      </c>
      <c r="BS252" s="36">
        <v>0</v>
      </c>
      <c r="BT252" s="36">
        <v>2213214.9900000002</v>
      </c>
      <c r="BU252" s="36">
        <v>1802675.04</v>
      </c>
      <c r="BV252" s="36">
        <v>241156.18</v>
      </c>
      <c r="BW252" s="36">
        <v>221769.38</v>
      </c>
      <c r="BX252" s="36">
        <v>1330254.18</v>
      </c>
      <c r="BY252" s="37">
        <v>20010652.43</v>
      </c>
    </row>
    <row r="253" spans="1:77" x14ac:dyDescent="0.2">
      <c r="A253" s="34" t="s">
        <v>635</v>
      </c>
      <c r="B253" s="35" t="s">
        <v>654</v>
      </c>
      <c r="C253" s="34" t="s">
        <v>655</v>
      </c>
      <c r="D253" s="36">
        <v>-386138.9</v>
      </c>
      <c r="E253" s="36">
        <v>-25337</v>
      </c>
      <c r="F253" s="36">
        <v>-75555</v>
      </c>
      <c r="G253" s="36">
        <v>0</v>
      </c>
      <c r="H253" s="36">
        <v>-310</v>
      </c>
      <c r="I253" s="36">
        <v>0</v>
      </c>
      <c r="J253" s="36">
        <v>-32912103.59</v>
      </c>
      <c r="K253" s="36">
        <v>-114480.65</v>
      </c>
      <c r="L253" s="36">
        <v>-54001</v>
      </c>
      <c r="M253" s="36">
        <v>-2688455.56</v>
      </c>
      <c r="N253" s="36">
        <v>-380645.5</v>
      </c>
      <c r="O253" s="36">
        <v>-639226.5</v>
      </c>
      <c r="P253" s="36">
        <v>-8148.5</v>
      </c>
      <c r="Q253" s="36">
        <v>-162266.25</v>
      </c>
      <c r="R253" s="36">
        <v>0</v>
      </c>
      <c r="S253" s="36">
        <v>1630.5</v>
      </c>
      <c r="T253" s="36">
        <v>-43464.72</v>
      </c>
      <c r="U253" s="36">
        <v>-1856092.33</v>
      </c>
      <c r="V253" s="36">
        <v>-30803363.199999999</v>
      </c>
      <c r="W253" s="36">
        <v>-467109</v>
      </c>
      <c r="X253" s="36">
        <v>-35684.06</v>
      </c>
      <c r="Y253" s="36">
        <v>0</v>
      </c>
      <c r="Z253" s="36">
        <v>-449257.5</v>
      </c>
      <c r="AA253" s="36">
        <v>-27461</v>
      </c>
      <c r="AB253" s="36">
        <v>0</v>
      </c>
      <c r="AC253" s="36">
        <v>0</v>
      </c>
      <c r="AD253" s="36">
        <v>0</v>
      </c>
      <c r="AE253" s="36">
        <v>-70145203.439999998</v>
      </c>
      <c r="AF253" s="36">
        <v>0</v>
      </c>
      <c r="AG253" s="36">
        <v>253334</v>
      </c>
      <c r="AH253" s="36">
        <v>-39436</v>
      </c>
      <c r="AI253" s="36">
        <v>-105606</v>
      </c>
      <c r="AJ253" s="36">
        <v>-44829.599999999999</v>
      </c>
      <c r="AK253" s="36">
        <v>-185287</v>
      </c>
      <c r="AL253" s="36">
        <v>-175018</v>
      </c>
      <c r="AM253" s="36">
        <v>-76809</v>
      </c>
      <c r="AN253" s="36">
        <v>-24467</v>
      </c>
      <c r="AO253" s="36">
        <v>-354547.66</v>
      </c>
      <c r="AP253" s="36">
        <v>-131956</v>
      </c>
      <c r="AQ253" s="36">
        <v>-12583382.4</v>
      </c>
      <c r="AR253" s="36">
        <v>55728</v>
      </c>
      <c r="AS253" s="36">
        <v>-103644.84</v>
      </c>
      <c r="AT253" s="36">
        <v>-12616</v>
      </c>
      <c r="AU253" s="36">
        <v>-27519</v>
      </c>
      <c r="AV253" s="36">
        <v>-17402.57</v>
      </c>
      <c r="AW253" s="36">
        <v>-3221.5</v>
      </c>
      <c r="AX253" s="36">
        <v>-43108966</v>
      </c>
      <c r="AY253" s="36">
        <v>-173160</v>
      </c>
      <c r="AZ253" s="36">
        <v>-32273</v>
      </c>
      <c r="BA253" s="36">
        <v>-5704.02</v>
      </c>
      <c r="BB253" s="36">
        <v>-57537</v>
      </c>
      <c r="BC253" s="36">
        <v>-865239.45</v>
      </c>
      <c r="BD253" s="36">
        <v>-63193.4</v>
      </c>
      <c r="BE253" s="36">
        <v>-540428.5</v>
      </c>
      <c r="BF253" s="36">
        <v>-30896</v>
      </c>
      <c r="BG253" s="36">
        <v>909360.82</v>
      </c>
      <c r="BH253" s="36">
        <v>-13846</v>
      </c>
      <c r="BI253" s="36">
        <v>-24877052.27</v>
      </c>
      <c r="BJ253" s="36">
        <v>-2204088</v>
      </c>
      <c r="BK253" s="36">
        <v>-15430</v>
      </c>
      <c r="BL253" s="36">
        <v>278153.24</v>
      </c>
      <c r="BM253" s="36">
        <v>-1570</v>
      </c>
      <c r="BN253" s="36">
        <v>-2622</v>
      </c>
      <c r="BO253" s="36">
        <v>-3968</v>
      </c>
      <c r="BP253" s="36">
        <v>-36999201.5</v>
      </c>
      <c r="BQ253" s="36">
        <v>-6188</v>
      </c>
      <c r="BR253" s="36">
        <v>-700</v>
      </c>
      <c r="BS253" s="36">
        <v>-32555</v>
      </c>
      <c r="BT253" s="36">
        <v>-393653.3</v>
      </c>
      <c r="BU253" s="36">
        <v>-3266064</v>
      </c>
      <c r="BV253" s="36">
        <v>-134500</v>
      </c>
      <c r="BW253" s="36">
        <v>0</v>
      </c>
      <c r="BX253" s="36">
        <v>0</v>
      </c>
      <c r="BY253" s="37"/>
    </row>
    <row r="254" spans="1:77" x14ac:dyDescent="0.2">
      <c r="A254" s="34" t="s">
        <v>635</v>
      </c>
      <c r="B254" s="48" t="s">
        <v>656</v>
      </c>
      <c r="C254" s="34" t="s">
        <v>657</v>
      </c>
      <c r="D254" s="36">
        <v>81899</v>
      </c>
      <c r="E254" s="36">
        <v>0</v>
      </c>
      <c r="F254" s="36">
        <v>0</v>
      </c>
      <c r="G254" s="36">
        <v>175161</v>
      </c>
      <c r="H254" s="36">
        <v>1644484.21</v>
      </c>
      <c r="I254" s="36">
        <v>2035639.8</v>
      </c>
      <c r="J254" s="36">
        <v>3037705.5</v>
      </c>
      <c r="K254" s="36">
        <v>8372198.9500000002</v>
      </c>
      <c r="L254" s="36">
        <v>650</v>
      </c>
      <c r="M254" s="36">
        <v>13378307.75</v>
      </c>
      <c r="N254" s="36">
        <v>18160.7</v>
      </c>
      <c r="O254" s="36">
        <v>8709389.75</v>
      </c>
      <c r="P254" s="36">
        <v>13320168.5</v>
      </c>
      <c r="Q254" s="36">
        <v>23756</v>
      </c>
      <c r="R254" s="36">
        <v>0</v>
      </c>
      <c r="S254" s="36">
        <v>0</v>
      </c>
      <c r="T254" s="36">
        <v>6961096</v>
      </c>
      <c r="U254" s="36">
        <v>0</v>
      </c>
      <c r="V254" s="36">
        <v>53611.42</v>
      </c>
      <c r="W254" s="36">
        <v>903466.85</v>
      </c>
      <c r="X254" s="36">
        <v>223949.12</v>
      </c>
      <c r="Y254" s="36">
        <v>0</v>
      </c>
      <c r="Z254" s="36">
        <v>2244567.46</v>
      </c>
      <c r="AA254" s="36">
        <v>408448.5</v>
      </c>
      <c r="AB254" s="36">
        <v>5651981.3799999999</v>
      </c>
      <c r="AC254" s="36">
        <v>0</v>
      </c>
      <c r="AD254" s="36">
        <v>0</v>
      </c>
      <c r="AE254" s="36">
        <v>338431.75</v>
      </c>
      <c r="AF254" s="36">
        <v>6480376</v>
      </c>
      <c r="AG254" s="36">
        <v>6474136</v>
      </c>
      <c r="AH254" s="36">
        <v>2878048</v>
      </c>
      <c r="AI254" s="36">
        <v>4085791</v>
      </c>
      <c r="AJ254" s="36">
        <v>5812227</v>
      </c>
      <c r="AK254" s="36">
        <v>4657665</v>
      </c>
      <c r="AL254" s="36">
        <v>4408795</v>
      </c>
      <c r="AM254" s="36">
        <v>6187185.5</v>
      </c>
      <c r="AN254" s="36">
        <v>4782437</v>
      </c>
      <c r="AO254" s="36">
        <v>5511169.8899999997</v>
      </c>
      <c r="AP254" s="36">
        <v>3363372</v>
      </c>
      <c r="AQ254" s="36">
        <v>0</v>
      </c>
      <c r="AR254" s="36">
        <v>256918.25</v>
      </c>
      <c r="AS254" s="36">
        <v>4487196.4000000004</v>
      </c>
      <c r="AT254" s="36">
        <v>551877.25</v>
      </c>
      <c r="AU254" s="36">
        <v>2881052</v>
      </c>
      <c r="AV254" s="36">
        <v>220452</v>
      </c>
      <c r="AW254" s="36">
        <v>856428.95</v>
      </c>
      <c r="AX254" s="36">
        <v>122279</v>
      </c>
      <c r="AY254" s="36">
        <v>2348900.5</v>
      </c>
      <c r="AZ254" s="36">
        <v>5546891</v>
      </c>
      <c r="BA254" s="36">
        <v>207745</v>
      </c>
      <c r="BB254" s="36">
        <v>4918189</v>
      </c>
      <c r="BC254" s="36">
        <v>17150</v>
      </c>
      <c r="BD254" s="36">
        <v>3220340</v>
      </c>
      <c r="BE254" s="36">
        <v>3875138.5</v>
      </c>
      <c r="BF254" s="36">
        <v>695965</v>
      </c>
      <c r="BG254" s="36">
        <v>0</v>
      </c>
      <c r="BH254" s="36">
        <v>2468617</v>
      </c>
      <c r="BI254" s="36">
        <v>42138.75</v>
      </c>
      <c r="BJ254" s="36">
        <v>3449926.07</v>
      </c>
      <c r="BK254" s="36">
        <v>3992605.33</v>
      </c>
      <c r="BL254" s="36">
        <v>3217893</v>
      </c>
      <c r="BM254" s="36">
        <v>6987583.1399999997</v>
      </c>
      <c r="BN254" s="36">
        <v>7790027.9100000001</v>
      </c>
      <c r="BO254" s="36">
        <v>2793230.52</v>
      </c>
      <c r="BP254" s="36">
        <v>170502</v>
      </c>
      <c r="BQ254" s="36">
        <v>1317565.6000000001</v>
      </c>
      <c r="BR254" s="36">
        <v>2844906.38</v>
      </c>
      <c r="BS254" s="36">
        <v>321426.3</v>
      </c>
      <c r="BT254" s="36">
        <v>11114348.6</v>
      </c>
      <c r="BU254" s="36">
        <v>0</v>
      </c>
      <c r="BV254" s="36">
        <v>1580992</v>
      </c>
      <c r="BW254" s="36">
        <v>259631.25</v>
      </c>
      <c r="BX254" s="36">
        <v>762.25</v>
      </c>
      <c r="BY254" s="37">
        <v>113842</v>
      </c>
    </row>
    <row r="255" spans="1:77" x14ac:dyDescent="0.2">
      <c r="A255" s="34" t="s">
        <v>635</v>
      </c>
      <c r="B255" s="35" t="s">
        <v>658</v>
      </c>
      <c r="C255" s="34" t="s">
        <v>659</v>
      </c>
      <c r="D255" s="36">
        <v>0</v>
      </c>
      <c r="E255" s="36">
        <v>0</v>
      </c>
      <c r="F255" s="36">
        <v>5392298.1299999999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4764398.97</v>
      </c>
      <c r="X255" s="36">
        <v>0</v>
      </c>
      <c r="Y255" s="36">
        <v>7467095.3300000001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4772999.63</v>
      </c>
      <c r="AW255" s="36">
        <v>4231449.08</v>
      </c>
      <c r="AX255" s="36">
        <v>0</v>
      </c>
      <c r="AY255" s="36">
        <v>4892298.13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7057595.8799999999</v>
      </c>
      <c r="BK255" s="36">
        <v>0</v>
      </c>
      <c r="BL255" s="36">
        <v>655155.05000000005</v>
      </c>
      <c r="BM255" s="36">
        <v>0</v>
      </c>
      <c r="BN255" s="36">
        <v>0</v>
      </c>
      <c r="BO255" s="36">
        <v>295.2</v>
      </c>
      <c r="BP255" s="36">
        <v>0</v>
      </c>
      <c r="BQ255" s="36">
        <v>0</v>
      </c>
      <c r="BR255" s="36">
        <v>5656697.0999999996</v>
      </c>
      <c r="BS255" s="36">
        <v>0</v>
      </c>
      <c r="BT255" s="36">
        <v>0</v>
      </c>
      <c r="BU255" s="36">
        <v>6402396.7699999996</v>
      </c>
      <c r="BV255" s="36">
        <v>0</v>
      </c>
      <c r="BW255" s="36">
        <v>0</v>
      </c>
      <c r="BX255" s="36">
        <v>0</v>
      </c>
      <c r="BY255" s="37">
        <v>530303.55000000005</v>
      </c>
    </row>
    <row r="256" spans="1:77" x14ac:dyDescent="0.2">
      <c r="A256" s="34" t="s">
        <v>635</v>
      </c>
      <c r="B256" s="35" t="s">
        <v>660</v>
      </c>
      <c r="C256" s="34" t="s">
        <v>661</v>
      </c>
      <c r="D256" s="36">
        <v>25346855.16</v>
      </c>
      <c r="E256" s="36">
        <v>635724.56000000006</v>
      </c>
      <c r="F256" s="36">
        <v>17728291.48</v>
      </c>
      <c r="G256" s="36">
        <v>835397.71</v>
      </c>
      <c r="H256" s="36">
        <v>521080.34</v>
      </c>
      <c r="I256" s="36">
        <v>3027710.78</v>
      </c>
      <c r="J256" s="36">
        <v>8235992.5999999996</v>
      </c>
      <c r="K256" s="36">
        <v>1788890.91</v>
      </c>
      <c r="L256" s="36">
        <v>237126.6</v>
      </c>
      <c r="M256" s="36">
        <v>14372184.460000001</v>
      </c>
      <c r="N256" s="36">
        <v>0</v>
      </c>
      <c r="O256" s="36">
        <v>1934642.55</v>
      </c>
      <c r="P256" s="36">
        <v>4219569.55</v>
      </c>
      <c r="Q256" s="36">
        <v>6784616.8499999996</v>
      </c>
      <c r="R256" s="36">
        <v>67541.67</v>
      </c>
      <c r="S256" s="36">
        <v>1940720.1</v>
      </c>
      <c r="T256" s="36">
        <v>9028830.7899999991</v>
      </c>
      <c r="U256" s="36">
        <v>5003287.93</v>
      </c>
      <c r="V256" s="36">
        <v>12583399.779999999</v>
      </c>
      <c r="W256" s="36">
        <v>21117222.079999998</v>
      </c>
      <c r="X256" s="36">
        <v>2458725.7999999998</v>
      </c>
      <c r="Y256" s="36">
        <v>19296904.98</v>
      </c>
      <c r="Z256" s="36">
        <v>1515316.72</v>
      </c>
      <c r="AA256" s="36">
        <v>1370913.71</v>
      </c>
      <c r="AB256" s="36">
        <v>500000</v>
      </c>
      <c r="AC256" s="36">
        <v>13251.97</v>
      </c>
      <c r="AD256" s="36">
        <v>2219781.37</v>
      </c>
      <c r="AE256" s="36">
        <v>8579832.3900000006</v>
      </c>
      <c r="AF256" s="36">
        <v>682263.39</v>
      </c>
      <c r="AG256" s="36">
        <v>3656172.11</v>
      </c>
      <c r="AH256" s="36">
        <v>0</v>
      </c>
      <c r="AI256" s="36">
        <v>1025.07</v>
      </c>
      <c r="AJ256" s="36">
        <v>1130000</v>
      </c>
      <c r="AK256" s="36">
        <v>696948.84</v>
      </c>
      <c r="AL256" s="36">
        <v>580000</v>
      </c>
      <c r="AM256" s="36">
        <v>0</v>
      </c>
      <c r="AN256" s="36">
        <v>580000</v>
      </c>
      <c r="AO256" s="36">
        <v>580000</v>
      </c>
      <c r="AP256" s="36">
        <v>1046976.3</v>
      </c>
      <c r="AQ256" s="36">
        <v>29947218.140000001</v>
      </c>
      <c r="AR256" s="36">
        <v>993363.1</v>
      </c>
      <c r="AS256" s="36">
        <v>2779938.41</v>
      </c>
      <c r="AT256" s="36">
        <v>580000</v>
      </c>
      <c r="AU256" s="36">
        <v>3886650.08</v>
      </c>
      <c r="AV256" s="36">
        <v>2250056.42</v>
      </c>
      <c r="AW256" s="36">
        <v>3578430.08</v>
      </c>
      <c r="AX256" s="36">
        <v>15734967.76</v>
      </c>
      <c r="AY256" s="36">
        <v>4649488.4000000004</v>
      </c>
      <c r="AZ256" s="36">
        <v>2513018.36</v>
      </c>
      <c r="BA256" s="36">
        <v>10336201.789999999</v>
      </c>
      <c r="BB256" s="36">
        <v>45288.78</v>
      </c>
      <c r="BC256" s="36">
        <v>3959748.68</v>
      </c>
      <c r="BD256" s="36">
        <v>557170.47</v>
      </c>
      <c r="BE256" s="36">
        <v>4006318.9</v>
      </c>
      <c r="BF256" s="36">
        <v>1000000</v>
      </c>
      <c r="BG256" s="36">
        <v>1000472.57</v>
      </c>
      <c r="BH256" s="36">
        <v>7508151.54</v>
      </c>
      <c r="BI256" s="36">
        <v>1480000</v>
      </c>
      <c r="BJ256" s="36">
        <v>14242000.91</v>
      </c>
      <c r="BK256" s="36">
        <v>2528095.7599999998</v>
      </c>
      <c r="BL256" s="36">
        <v>500000</v>
      </c>
      <c r="BM256" s="36">
        <v>5255237.28</v>
      </c>
      <c r="BN256" s="36">
        <v>5206578.47</v>
      </c>
      <c r="BO256" s="36">
        <v>799.24</v>
      </c>
      <c r="BP256" s="36">
        <v>11089517.949999999</v>
      </c>
      <c r="BQ256" s="36">
        <v>2092903.17</v>
      </c>
      <c r="BR256" s="36">
        <v>4780784.04</v>
      </c>
      <c r="BS256" s="36">
        <v>1535048.89</v>
      </c>
      <c r="BT256" s="36">
        <v>6524077.0899999999</v>
      </c>
      <c r="BU256" s="36">
        <v>22606860.73</v>
      </c>
      <c r="BV256" s="36">
        <v>4579412.1399999997</v>
      </c>
      <c r="BW256" s="36">
        <v>3291896.44</v>
      </c>
      <c r="BX256" s="36">
        <v>10420760.890000001</v>
      </c>
      <c r="BY256" s="37">
        <v>886406</v>
      </c>
    </row>
    <row r="257" spans="1:77" x14ac:dyDescent="0.2">
      <c r="A257" s="34" t="s">
        <v>635</v>
      </c>
      <c r="B257" s="35" t="s">
        <v>662</v>
      </c>
      <c r="C257" s="34" t="s">
        <v>663</v>
      </c>
      <c r="D257" s="36">
        <v>-3772579.18</v>
      </c>
      <c r="E257" s="36">
        <v>0</v>
      </c>
      <c r="F257" s="36">
        <v>0</v>
      </c>
      <c r="G257" s="36">
        <v>-37024.85</v>
      </c>
      <c r="H257" s="36">
        <v>-322372.09000000003</v>
      </c>
      <c r="I257" s="36">
        <v>-4099.74</v>
      </c>
      <c r="J257" s="36">
        <v>0</v>
      </c>
      <c r="K257" s="36">
        <v>-2125</v>
      </c>
      <c r="L257" s="36">
        <v>-9778.57</v>
      </c>
      <c r="M257" s="36">
        <v>0</v>
      </c>
      <c r="N257" s="36">
        <v>-59765.34</v>
      </c>
      <c r="O257" s="36">
        <v>0</v>
      </c>
      <c r="P257" s="36">
        <v>-7857191.1900000004</v>
      </c>
      <c r="Q257" s="36">
        <v>0</v>
      </c>
      <c r="R257" s="36">
        <v>0</v>
      </c>
      <c r="S257" s="36">
        <v>-16103.14</v>
      </c>
      <c r="T257" s="36">
        <v>-205697.69</v>
      </c>
      <c r="U257" s="36">
        <v>-12083.91</v>
      </c>
      <c r="V257" s="36">
        <v>-2475776.14</v>
      </c>
      <c r="W257" s="36">
        <v>-95030.12</v>
      </c>
      <c r="X257" s="36">
        <v>-439900.41</v>
      </c>
      <c r="Y257" s="36">
        <v>-121662.85</v>
      </c>
      <c r="Z257" s="36">
        <v>-87760.2</v>
      </c>
      <c r="AA257" s="36">
        <v>-500</v>
      </c>
      <c r="AB257" s="36">
        <v>0</v>
      </c>
      <c r="AC257" s="36">
        <v>0</v>
      </c>
      <c r="AD257" s="36">
        <v>0</v>
      </c>
      <c r="AE257" s="36">
        <v>0</v>
      </c>
      <c r="AF257" s="36">
        <v>-18411.52</v>
      </c>
      <c r="AG257" s="36">
        <v>-1485.2</v>
      </c>
      <c r="AH257" s="36">
        <v>0</v>
      </c>
      <c r="AI257" s="36">
        <v>0</v>
      </c>
      <c r="AJ257" s="36">
        <v>0</v>
      </c>
      <c r="AK257" s="36">
        <v>-233636.59</v>
      </c>
      <c r="AL257" s="36">
        <v>0</v>
      </c>
      <c r="AM257" s="36">
        <v>-4071</v>
      </c>
      <c r="AN257" s="36">
        <v>-1690.8</v>
      </c>
      <c r="AO257" s="36">
        <v>0</v>
      </c>
      <c r="AP257" s="36">
        <v>-38760.519999999997</v>
      </c>
      <c r="AQ257" s="36">
        <v>-2090586.84</v>
      </c>
      <c r="AR257" s="36">
        <v>0</v>
      </c>
      <c r="AS257" s="36">
        <v>0</v>
      </c>
      <c r="AT257" s="36">
        <v>-150131.64000000001</v>
      </c>
      <c r="AU257" s="36">
        <v>0</v>
      </c>
      <c r="AV257" s="36">
        <v>-202.28</v>
      </c>
      <c r="AW257" s="36">
        <v>-79032.460000000006</v>
      </c>
      <c r="AX257" s="36">
        <v>-385141</v>
      </c>
      <c r="AY257" s="36">
        <v>0</v>
      </c>
      <c r="AZ257" s="36">
        <v>-290790.34000000003</v>
      </c>
      <c r="BA257" s="36">
        <v>-72041.64</v>
      </c>
      <c r="BB257" s="36">
        <v>0</v>
      </c>
      <c r="BC257" s="36">
        <v>0</v>
      </c>
      <c r="BD257" s="36">
        <v>-154459.10990000001</v>
      </c>
      <c r="BE257" s="36">
        <v>0</v>
      </c>
      <c r="BF257" s="36">
        <v>0</v>
      </c>
      <c r="BG257" s="36">
        <v>0</v>
      </c>
      <c r="BH257" s="36">
        <v>0</v>
      </c>
      <c r="BI257" s="36">
        <v>-18659247.530000001</v>
      </c>
      <c r="BJ257" s="36">
        <v>-1065738.4099999999</v>
      </c>
      <c r="BK257" s="36">
        <v>0</v>
      </c>
      <c r="BL257" s="36">
        <v>-10654.2</v>
      </c>
      <c r="BM257" s="36">
        <v>0</v>
      </c>
      <c r="BN257" s="36">
        <v>-10148.15</v>
      </c>
      <c r="BO257" s="36">
        <v>-13751.65</v>
      </c>
      <c r="BP257" s="36">
        <v>0</v>
      </c>
      <c r="BQ257" s="36">
        <v>0</v>
      </c>
      <c r="BR257" s="36">
        <v>0</v>
      </c>
      <c r="BS257" s="36">
        <v>0</v>
      </c>
      <c r="BT257" s="36">
        <v>-680361.94</v>
      </c>
      <c r="BU257" s="36">
        <v>0</v>
      </c>
      <c r="BV257" s="36">
        <v>-268041.76</v>
      </c>
      <c r="BW257" s="36">
        <v>0</v>
      </c>
      <c r="BX257" s="36">
        <v>-658.71</v>
      </c>
      <c r="BY257" s="37">
        <v>140</v>
      </c>
    </row>
    <row r="258" spans="1:77" x14ac:dyDescent="0.2">
      <c r="A258" s="34" t="s">
        <v>635</v>
      </c>
      <c r="B258" s="35" t="s">
        <v>664</v>
      </c>
      <c r="C258" s="34" t="s">
        <v>665</v>
      </c>
      <c r="D258" s="36">
        <v>22697.02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285234.15999999997</v>
      </c>
      <c r="R258" s="36">
        <v>0</v>
      </c>
      <c r="S258" s="36">
        <v>0</v>
      </c>
      <c r="T258" s="36">
        <v>406263.06</v>
      </c>
      <c r="U258" s="36">
        <v>0</v>
      </c>
      <c r="V258" s="36">
        <v>3159553.72</v>
      </c>
      <c r="W258" s="36">
        <v>4137.6000000000004</v>
      </c>
      <c r="X258" s="36">
        <v>61677.59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23401.97</v>
      </c>
      <c r="AG258" s="36">
        <v>0</v>
      </c>
      <c r="AH258" s="36">
        <v>334690.56</v>
      </c>
      <c r="AI258" s="36">
        <v>0</v>
      </c>
      <c r="AJ258" s="36">
        <v>0</v>
      </c>
      <c r="AK258" s="36">
        <v>362377.09</v>
      </c>
      <c r="AL258" s="36">
        <v>2215.6999999999998</v>
      </c>
      <c r="AM258" s="36">
        <v>1381.2</v>
      </c>
      <c r="AN258" s="36">
        <v>8033.8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21483</v>
      </c>
      <c r="AU258" s="36">
        <v>0</v>
      </c>
      <c r="AV258" s="36">
        <v>58.79</v>
      </c>
      <c r="AW258" s="36">
        <v>140595.62</v>
      </c>
      <c r="AX258" s="36">
        <v>341909.2</v>
      </c>
      <c r="AY258" s="36">
        <v>0</v>
      </c>
      <c r="AZ258" s="36">
        <v>46672.5</v>
      </c>
      <c r="BA258" s="36">
        <v>819024.27</v>
      </c>
      <c r="BB258" s="36">
        <v>0</v>
      </c>
      <c r="BC258" s="36">
        <v>0</v>
      </c>
      <c r="BD258" s="36">
        <v>68108.639999999999</v>
      </c>
      <c r="BE258" s="36">
        <v>0</v>
      </c>
      <c r="BF258" s="36">
        <v>0</v>
      </c>
      <c r="BG258" s="36">
        <v>0</v>
      </c>
      <c r="BH258" s="36">
        <v>0</v>
      </c>
      <c r="BI258" s="36">
        <v>1066157.96</v>
      </c>
      <c r="BJ258" s="36">
        <v>0</v>
      </c>
      <c r="BK258" s="36">
        <v>0</v>
      </c>
      <c r="BL258" s="36">
        <v>0</v>
      </c>
      <c r="BM258" s="36">
        <v>0</v>
      </c>
      <c r="BN258" s="36">
        <v>2438</v>
      </c>
      <c r="BO258" s="36">
        <v>929.2</v>
      </c>
      <c r="BP258" s="36">
        <v>0</v>
      </c>
      <c r="BQ258" s="36">
        <v>0</v>
      </c>
      <c r="BR258" s="36">
        <v>0</v>
      </c>
      <c r="BS258" s="36">
        <v>0</v>
      </c>
      <c r="BT258" s="36">
        <v>503613.19</v>
      </c>
      <c r="BU258" s="36">
        <v>5855.13</v>
      </c>
      <c r="BV258" s="36">
        <v>0</v>
      </c>
      <c r="BW258" s="36">
        <v>0</v>
      </c>
      <c r="BX258" s="36">
        <v>0</v>
      </c>
      <c r="BY258" s="37">
        <v>1776686.73</v>
      </c>
    </row>
    <row r="259" spans="1:77" x14ac:dyDescent="0.2">
      <c r="A259" s="34" t="s">
        <v>635</v>
      </c>
      <c r="B259" s="35" t="s">
        <v>666</v>
      </c>
      <c r="C259" s="34" t="s">
        <v>667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42490</v>
      </c>
      <c r="X259" s="36">
        <v>4998.67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752151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959260.43</v>
      </c>
      <c r="BB259" s="36">
        <v>0</v>
      </c>
      <c r="BC259" s="36">
        <v>0</v>
      </c>
      <c r="BD259" s="36">
        <v>0</v>
      </c>
      <c r="BE259" s="36">
        <v>15000</v>
      </c>
      <c r="BF259" s="36">
        <v>0</v>
      </c>
      <c r="BG259" s="36">
        <v>0</v>
      </c>
      <c r="BH259" s="36">
        <v>0</v>
      </c>
      <c r="BI259" s="36">
        <v>0</v>
      </c>
      <c r="BJ259" s="36">
        <v>0</v>
      </c>
      <c r="BK259" s="36">
        <v>0</v>
      </c>
      <c r="BL259" s="36">
        <v>0</v>
      </c>
      <c r="BM259" s="36">
        <v>63520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7">
        <v>239352</v>
      </c>
    </row>
    <row r="260" spans="1:77" x14ac:dyDescent="0.2">
      <c r="A260" s="34" t="s">
        <v>635</v>
      </c>
      <c r="B260" s="35" t="s">
        <v>668</v>
      </c>
      <c r="C260" s="34" t="s">
        <v>669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149412.07999999999</v>
      </c>
      <c r="X260" s="36">
        <v>93247.91</v>
      </c>
      <c r="Y260" s="36">
        <v>128778.2</v>
      </c>
      <c r="Z260" s="36">
        <v>1179596.92</v>
      </c>
      <c r="AA260" s="36">
        <v>9717970.6099999994</v>
      </c>
      <c r="AB260" s="36">
        <v>90282.53</v>
      </c>
      <c r="AC260" s="36">
        <v>0</v>
      </c>
      <c r="AD260" s="36">
        <v>124873.61</v>
      </c>
      <c r="AE260" s="36">
        <v>1116086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7512597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0</v>
      </c>
      <c r="AY260" s="36">
        <v>0</v>
      </c>
      <c r="AZ260" s="36">
        <v>0</v>
      </c>
      <c r="BA260" s="36">
        <v>0</v>
      </c>
      <c r="BB260" s="36">
        <v>0</v>
      </c>
      <c r="BC260" s="36">
        <v>0</v>
      </c>
      <c r="BD260" s="36">
        <v>0</v>
      </c>
      <c r="BE260" s="36">
        <v>0</v>
      </c>
      <c r="BF260" s="36">
        <v>0</v>
      </c>
      <c r="BG260" s="36">
        <v>0</v>
      </c>
      <c r="BH260" s="36">
        <v>0</v>
      </c>
      <c r="BI260" s="36">
        <v>0</v>
      </c>
      <c r="BJ260" s="36">
        <v>0</v>
      </c>
      <c r="BK260" s="36">
        <v>0</v>
      </c>
      <c r="BL260" s="36">
        <v>0</v>
      </c>
      <c r="BM260" s="36">
        <v>0</v>
      </c>
      <c r="BN260" s="36">
        <v>0</v>
      </c>
      <c r="BO260" s="36">
        <v>0</v>
      </c>
      <c r="BP260" s="36">
        <v>0</v>
      </c>
      <c r="BQ260" s="36">
        <v>0</v>
      </c>
      <c r="BR260" s="36">
        <v>0</v>
      </c>
      <c r="BS260" s="36">
        <v>2940174.4</v>
      </c>
      <c r="BT260" s="36">
        <v>925075.41</v>
      </c>
      <c r="BU260" s="36">
        <v>0</v>
      </c>
      <c r="BV260" s="36">
        <v>0</v>
      </c>
      <c r="BW260" s="36">
        <v>0</v>
      </c>
      <c r="BX260" s="36">
        <v>199604.43</v>
      </c>
      <c r="BY260" s="37">
        <v>20660449.600000001</v>
      </c>
    </row>
    <row r="261" spans="1:77" x14ac:dyDescent="0.2">
      <c r="A261" s="34" t="s">
        <v>635</v>
      </c>
      <c r="B261" s="35" t="s">
        <v>670</v>
      </c>
      <c r="C261" s="34" t="s">
        <v>671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-55390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-17285703.600000001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0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W261" s="36">
        <v>0</v>
      </c>
      <c r="BX261" s="36">
        <v>0</v>
      </c>
      <c r="BY261" s="37">
        <v>12781401</v>
      </c>
    </row>
    <row r="262" spans="1:77" x14ac:dyDescent="0.2">
      <c r="A262" s="34" t="s">
        <v>635</v>
      </c>
      <c r="B262" s="35" t="s">
        <v>672</v>
      </c>
      <c r="C262" s="34" t="s">
        <v>673</v>
      </c>
      <c r="D262" s="36">
        <v>-1159535.82</v>
      </c>
      <c r="E262" s="36">
        <v>0</v>
      </c>
      <c r="F262" s="36">
        <v>0</v>
      </c>
      <c r="G262" s="36">
        <v>-41430.04</v>
      </c>
      <c r="H262" s="36">
        <v>0</v>
      </c>
      <c r="I262" s="36">
        <v>-1470.5</v>
      </c>
      <c r="J262" s="36">
        <v>-462686.5</v>
      </c>
      <c r="K262" s="36">
        <v>-193310.38</v>
      </c>
      <c r="L262" s="36">
        <v>-73088.23</v>
      </c>
      <c r="M262" s="36">
        <v>-1240143.48</v>
      </c>
      <c r="N262" s="36">
        <v>0</v>
      </c>
      <c r="O262" s="36">
        <v>0</v>
      </c>
      <c r="P262" s="36">
        <v>-37710.25</v>
      </c>
      <c r="Q262" s="36">
        <v>-468322.91</v>
      </c>
      <c r="R262" s="36">
        <v>0</v>
      </c>
      <c r="S262" s="36">
        <v>0</v>
      </c>
      <c r="T262" s="36">
        <v>0</v>
      </c>
      <c r="U262" s="36">
        <v>0</v>
      </c>
      <c r="V262" s="36">
        <v>-346307.75</v>
      </c>
      <c r="W262" s="36">
        <v>-505334.9</v>
      </c>
      <c r="X262" s="36">
        <v>-37199.33</v>
      </c>
      <c r="Y262" s="36">
        <v>0</v>
      </c>
      <c r="Z262" s="36">
        <v>-4770</v>
      </c>
      <c r="AA262" s="36">
        <v>-26214.87</v>
      </c>
      <c r="AB262" s="36">
        <v>0</v>
      </c>
      <c r="AC262" s="36">
        <v>0</v>
      </c>
      <c r="AD262" s="36">
        <v>0</v>
      </c>
      <c r="AE262" s="36">
        <v>0</v>
      </c>
      <c r="AF262" s="36">
        <v>-15091.05</v>
      </c>
      <c r="AG262" s="36">
        <v>0</v>
      </c>
      <c r="AH262" s="36">
        <v>0</v>
      </c>
      <c r="AI262" s="36">
        <v>0</v>
      </c>
      <c r="AJ262" s="36">
        <v>-47192.160000000003</v>
      </c>
      <c r="AK262" s="36">
        <v>-198931.97</v>
      </c>
      <c r="AL262" s="36">
        <v>-6920.3</v>
      </c>
      <c r="AM262" s="36">
        <v>-113623.11</v>
      </c>
      <c r="AN262" s="36">
        <v>-64202.9</v>
      </c>
      <c r="AO262" s="36">
        <v>0</v>
      </c>
      <c r="AP262" s="36">
        <v>0</v>
      </c>
      <c r="AQ262" s="36">
        <v>-181329.2</v>
      </c>
      <c r="AR262" s="36">
        <v>0</v>
      </c>
      <c r="AS262" s="36">
        <v>-39745.870000000003</v>
      </c>
      <c r="AT262" s="36">
        <v>-20003.52</v>
      </c>
      <c r="AU262" s="36">
        <v>-17673.71</v>
      </c>
      <c r="AV262" s="36">
        <v>-5596.88</v>
      </c>
      <c r="AW262" s="36">
        <v>-1401.61</v>
      </c>
      <c r="AX262" s="36">
        <v>-6222900.8499999996</v>
      </c>
      <c r="AY262" s="36">
        <v>0</v>
      </c>
      <c r="AZ262" s="36">
        <v>-406821.17</v>
      </c>
      <c r="BA262" s="36">
        <v>-6132.67</v>
      </c>
      <c r="BB262" s="36">
        <v>0</v>
      </c>
      <c r="BC262" s="36">
        <v>0</v>
      </c>
      <c r="BD262" s="36">
        <v>-172625.78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-14821.73</v>
      </c>
      <c r="BO262" s="36">
        <v>-4571.3999999999996</v>
      </c>
      <c r="BP262" s="36">
        <v>0</v>
      </c>
      <c r="BQ262" s="36">
        <v>0</v>
      </c>
      <c r="BR262" s="36">
        <v>0</v>
      </c>
      <c r="BS262" s="36">
        <v>0</v>
      </c>
      <c r="BT262" s="36">
        <v>-88823.6</v>
      </c>
      <c r="BU262" s="36">
        <v>-116430.12</v>
      </c>
      <c r="BV262" s="36">
        <v>-47395.95</v>
      </c>
      <c r="BW262" s="36">
        <v>0</v>
      </c>
      <c r="BX262" s="36">
        <v>0</v>
      </c>
      <c r="BY262" s="37">
        <v>188933060.41</v>
      </c>
    </row>
    <row r="263" spans="1:77" x14ac:dyDescent="0.2">
      <c r="A263" s="34" t="s">
        <v>635</v>
      </c>
      <c r="B263" s="35" t="s">
        <v>674</v>
      </c>
      <c r="C263" s="34" t="s">
        <v>675</v>
      </c>
      <c r="D263" s="36">
        <v>13600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1960272.09</v>
      </c>
      <c r="K263" s="36">
        <v>0</v>
      </c>
      <c r="L263" s="36">
        <v>2533.9</v>
      </c>
      <c r="M263" s="36">
        <v>44314.09</v>
      </c>
      <c r="N263" s="36">
        <v>0</v>
      </c>
      <c r="O263" s="36">
        <v>0</v>
      </c>
      <c r="P263" s="36">
        <v>1782.6</v>
      </c>
      <c r="Q263" s="36">
        <v>40892.480000000003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51251.199999999997</v>
      </c>
      <c r="X263" s="36">
        <v>74497.19</v>
      </c>
      <c r="Y263" s="36">
        <v>0</v>
      </c>
      <c r="Z263" s="36">
        <v>0</v>
      </c>
      <c r="AA263" s="36">
        <v>2862.73</v>
      </c>
      <c r="AB263" s="36">
        <v>0</v>
      </c>
      <c r="AC263" s="36">
        <v>0</v>
      </c>
      <c r="AD263" s="36">
        <v>0</v>
      </c>
      <c r="AE263" s="36">
        <v>0</v>
      </c>
      <c r="AF263" s="36">
        <v>4237.25</v>
      </c>
      <c r="AG263" s="36">
        <v>0</v>
      </c>
      <c r="AH263" s="36">
        <v>0</v>
      </c>
      <c r="AI263" s="36">
        <v>0</v>
      </c>
      <c r="AJ263" s="36">
        <v>15382.65</v>
      </c>
      <c r="AK263" s="36">
        <v>0</v>
      </c>
      <c r="AL263" s="36">
        <v>0</v>
      </c>
      <c r="AM263" s="36">
        <v>0</v>
      </c>
      <c r="AN263" s="36">
        <v>285.89999999999998</v>
      </c>
      <c r="AO263" s="36">
        <v>0</v>
      </c>
      <c r="AP263" s="36">
        <v>0</v>
      </c>
      <c r="AQ263" s="36">
        <v>0</v>
      </c>
      <c r="AR263" s="36">
        <v>10600</v>
      </c>
      <c r="AS263" s="36">
        <v>0</v>
      </c>
      <c r="AT263" s="36">
        <v>40703.67</v>
      </c>
      <c r="AU263" s="36">
        <v>418</v>
      </c>
      <c r="AV263" s="36">
        <v>0</v>
      </c>
      <c r="AW263" s="36">
        <v>0</v>
      </c>
      <c r="AX263" s="36">
        <v>0</v>
      </c>
      <c r="AY263" s="36">
        <v>0</v>
      </c>
      <c r="AZ263" s="36">
        <v>24444.37</v>
      </c>
      <c r="BA263" s="36">
        <v>0</v>
      </c>
      <c r="BB263" s="36">
        <v>0</v>
      </c>
      <c r="BC263" s="36">
        <v>0</v>
      </c>
      <c r="BD263" s="36">
        <v>181.9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114260</v>
      </c>
      <c r="BV263" s="36">
        <v>0</v>
      </c>
      <c r="BW263" s="36">
        <v>0</v>
      </c>
      <c r="BX263" s="36">
        <v>75898.89</v>
      </c>
      <c r="BY263" s="37">
        <v>-74778874.349999994</v>
      </c>
    </row>
    <row r="264" spans="1:77" x14ac:dyDescent="0.2">
      <c r="A264" s="34" t="s">
        <v>635</v>
      </c>
      <c r="B264" s="35" t="s">
        <v>676</v>
      </c>
      <c r="C264" s="34" t="s">
        <v>677</v>
      </c>
      <c r="D264" s="36">
        <v>-87406569.209999993</v>
      </c>
      <c r="E264" s="36">
        <v>-32282191.149999999</v>
      </c>
      <c r="F264" s="36">
        <v>-24981794.789999999</v>
      </c>
      <c r="G264" s="36">
        <v>-25181040.600000001</v>
      </c>
      <c r="H264" s="36">
        <v>-21402273.539999999</v>
      </c>
      <c r="I264" s="36">
        <v>-10630919.74</v>
      </c>
      <c r="J264" s="36">
        <v>-19495680.48</v>
      </c>
      <c r="K264" s="36">
        <v>-15360735.210000001</v>
      </c>
      <c r="L264" s="36">
        <v>-14567260.460000001</v>
      </c>
      <c r="M264" s="36">
        <v>-46001987.689999998</v>
      </c>
      <c r="N264" s="36">
        <v>-13345708.07</v>
      </c>
      <c r="O264" s="36">
        <v>-25477132.670000002</v>
      </c>
      <c r="P264" s="36">
        <v>-40959886.549999997</v>
      </c>
      <c r="Q264" s="36">
        <v>-42819803.530000001</v>
      </c>
      <c r="R264" s="36">
        <v>-5985295.2800000003</v>
      </c>
      <c r="S264" s="36">
        <v>-36427215.390000001</v>
      </c>
      <c r="T264" s="36">
        <v>-20136672.84</v>
      </c>
      <c r="U264" s="36">
        <v>-7388391.3799999999</v>
      </c>
      <c r="V264" s="36">
        <v>-44251134.350000001</v>
      </c>
      <c r="W264" s="36">
        <v>-35083112.420000002</v>
      </c>
      <c r="X264" s="36">
        <v>-26618205.390000001</v>
      </c>
      <c r="Y264" s="36">
        <v>-38730614.770000003</v>
      </c>
      <c r="Z264" s="36">
        <v>-17717675.309999999</v>
      </c>
      <c r="AA264" s="36">
        <v>-32335841.870000001</v>
      </c>
      <c r="AB264" s="36">
        <v>-18627620.129999999</v>
      </c>
      <c r="AC264" s="36">
        <v>0</v>
      </c>
      <c r="AD264" s="36">
        <v>-10228657.189999999</v>
      </c>
      <c r="AE264" s="36">
        <v>-59827187.520000003</v>
      </c>
      <c r="AF264" s="36">
        <v>-20639432.469999999</v>
      </c>
      <c r="AG264" s="36">
        <v>-13429515.02</v>
      </c>
      <c r="AH264" s="36">
        <v>-10464715.32</v>
      </c>
      <c r="AI264" s="36">
        <v>-12114575.57</v>
      </c>
      <c r="AJ264" s="36">
        <v>-18027643.449999999</v>
      </c>
      <c r="AK264" s="36">
        <v>-15865991.619999999</v>
      </c>
      <c r="AL264" s="36">
        <v>-15846329.24</v>
      </c>
      <c r="AM264" s="36">
        <v>-21991274.739999998</v>
      </c>
      <c r="AN264" s="36">
        <v>-13125254.710000001</v>
      </c>
      <c r="AO264" s="36">
        <v>-13720022.92</v>
      </c>
      <c r="AP264" s="36">
        <v>-14698989.5</v>
      </c>
      <c r="AQ264" s="36">
        <v>-56099044.07</v>
      </c>
      <c r="AR264" s="36">
        <v>-16634614.470000001</v>
      </c>
      <c r="AS264" s="36">
        <v>-23568656</v>
      </c>
      <c r="AT264" s="36">
        <v>-17110818.789999999</v>
      </c>
      <c r="AU264" s="36">
        <v>-17543819.129999999</v>
      </c>
      <c r="AV264" s="36">
        <v>-3860290.08</v>
      </c>
      <c r="AW264" s="36">
        <v>-7419200.3899999997</v>
      </c>
      <c r="AX264" s="36">
        <v>-63273530.579999998</v>
      </c>
      <c r="AY264" s="36">
        <v>-12828493</v>
      </c>
      <c r="AZ264" s="36">
        <v>-20612337.239999998</v>
      </c>
      <c r="BA264" s="36">
        <v>-29618478.670000002</v>
      </c>
      <c r="BB264" s="36">
        <v>-28926205.27</v>
      </c>
      <c r="BC264" s="36">
        <v>-21900595.140000001</v>
      </c>
      <c r="BD264" s="36">
        <v>-28559103.68</v>
      </c>
      <c r="BE264" s="36">
        <v>-25345369.030000001</v>
      </c>
      <c r="BF264" s="36">
        <v>-17169700.59</v>
      </c>
      <c r="BG264" s="36">
        <v>-9839161.5500000007</v>
      </c>
      <c r="BH264" s="36">
        <v>-4868384.57</v>
      </c>
      <c r="BI264" s="36">
        <v>-62456439.75</v>
      </c>
      <c r="BJ264" s="36">
        <v>-40073066.93</v>
      </c>
      <c r="BK264" s="36">
        <v>-19054978.629999999</v>
      </c>
      <c r="BL264" s="36">
        <v>-17090609.940000001</v>
      </c>
      <c r="BM264" s="36">
        <v>-23216903.219999999</v>
      </c>
      <c r="BN264" s="36">
        <v>-26455451.710000001</v>
      </c>
      <c r="BO264" s="36">
        <v>-13677321.59</v>
      </c>
      <c r="BP264" s="36">
        <v>-33480873.510000002</v>
      </c>
      <c r="BQ264" s="36">
        <v>-15811212.9</v>
      </c>
      <c r="BR264" s="36">
        <v>-16176808.789999999</v>
      </c>
      <c r="BS264" s="36">
        <v>-19132213.359999999</v>
      </c>
      <c r="BT264" s="36">
        <v>-27161656.739999998</v>
      </c>
      <c r="BU264" s="36">
        <v>-29767540.32</v>
      </c>
      <c r="BV264" s="36">
        <v>-14999887.08</v>
      </c>
      <c r="BW264" s="36">
        <v>-7436481.9500000002</v>
      </c>
      <c r="BX264" s="36">
        <v>-7704675.1500000004</v>
      </c>
      <c r="BY264" s="37">
        <v>40728365.159999996</v>
      </c>
    </row>
    <row r="265" spans="1:77" x14ac:dyDescent="0.2">
      <c r="A265" s="34" t="s">
        <v>635</v>
      </c>
      <c r="B265" s="35" t="s">
        <v>678</v>
      </c>
      <c r="C265" s="34" t="s">
        <v>679</v>
      </c>
      <c r="D265" s="36">
        <v>-93837903.25</v>
      </c>
      <c r="E265" s="36">
        <v>-15501190.810000001</v>
      </c>
      <c r="F265" s="36">
        <v>-23645902.879999999</v>
      </c>
      <c r="G265" s="36">
        <v>-7202659.3099999996</v>
      </c>
      <c r="H265" s="36">
        <v>-3771659.18</v>
      </c>
      <c r="I265" s="36">
        <v>0</v>
      </c>
      <c r="J265" s="36">
        <v>-219453349.90000001</v>
      </c>
      <c r="K265" s="36">
        <v>-13846935.59</v>
      </c>
      <c r="L265" s="36">
        <v>-2465260.64</v>
      </c>
      <c r="M265" s="36">
        <v>-29891836.289999999</v>
      </c>
      <c r="N265" s="36">
        <v>-1001971.08</v>
      </c>
      <c r="O265" s="36">
        <v>-8775876.8000000007</v>
      </c>
      <c r="P265" s="36">
        <v>-23220694.260000002</v>
      </c>
      <c r="Q265" s="36">
        <v>-16527933.539999999</v>
      </c>
      <c r="R265" s="36">
        <v>-899237.34</v>
      </c>
      <c r="S265" s="36">
        <v>-5771197.2000000002</v>
      </c>
      <c r="T265" s="36">
        <v>-5768136.5</v>
      </c>
      <c r="U265" s="36">
        <v>-1275107.3999999999</v>
      </c>
      <c r="V265" s="36">
        <v>-119096162.83</v>
      </c>
      <c r="W265" s="36">
        <v>-16082129.07</v>
      </c>
      <c r="X265" s="36">
        <v>-7373541.6900000004</v>
      </c>
      <c r="Y265" s="36">
        <v>-20517424.059999999</v>
      </c>
      <c r="Z265" s="36">
        <v>-3126759.85</v>
      </c>
      <c r="AA265" s="36">
        <v>-5697215.1200000001</v>
      </c>
      <c r="AB265" s="36">
        <v>-1110845.79</v>
      </c>
      <c r="AC265" s="36">
        <v>0</v>
      </c>
      <c r="AD265" s="36">
        <v>-166525.73000000001</v>
      </c>
      <c r="AE265" s="36">
        <v>-204737909.94</v>
      </c>
      <c r="AF265" s="36">
        <v>-4798254.7775999997</v>
      </c>
      <c r="AG265" s="36">
        <v>-2036998.64</v>
      </c>
      <c r="AH265" s="36">
        <v>-3339883.26</v>
      </c>
      <c r="AI265" s="36">
        <v>-2034697.26</v>
      </c>
      <c r="AJ265" s="36">
        <v>-4710955.7699999996</v>
      </c>
      <c r="AK265" s="36">
        <v>-3110036.47</v>
      </c>
      <c r="AL265" s="36">
        <v>-4115309.54</v>
      </c>
      <c r="AM265" s="36">
        <v>-4860896.0599999996</v>
      </c>
      <c r="AN265" s="36">
        <v>-2495229.35</v>
      </c>
      <c r="AO265" s="36">
        <v>-2815348.71</v>
      </c>
      <c r="AP265" s="36">
        <v>-2137673.5299999998</v>
      </c>
      <c r="AQ265" s="36">
        <v>-79554480.120000005</v>
      </c>
      <c r="AR265" s="36">
        <v>-1588430.1</v>
      </c>
      <c r="AS265" s="36">
        <v>-2620478.88</v>
      </c>
      <c r="AT265" s="36">
        <v>-4376298.5999999996</v>
      </c>
      <c r="AU265" s="36">
        <v>-2669421.5099999998</v>
      </c>
      <c r="AV265" s="36">
        <v>-490699.59</v>
      </c>
      <c r="AW265" s="36">
        <v>-934921.41</v>
      </c>
      <c r="AX265" s="36">
        <v>-126286051.77</v>
      </c>
      <c r="AY265" s="36">
        <v>-1714415.4</v>
      </c>
      <c r="AZ265" s="36">
        <v>-5359101.25</v>
      </c>
      <c r="BA265" s="36">
        <v>-7779309.54</v>
      </c>
      <c r="BB265" s="36">
        <v>-7823809.6100000003</v>
      </c>
      <c r="BC265" s="36">
        <v>-5174738.0999999996</v>
      </c>
      <c r="BD265" s="36">
        <v>-13716772.560000001</v>
      </c>
      <c r="BE265" s="36">
        <v>-11664630.09</v>
      </c>
      <c r="BF265" s="36">
        <v>-4567066.78</v>
      </c>
      <c r="BG265" s="36">
        <v>-1074736.48</v>
      </c>
      <c r="BH265" s="36">
        <v>-1686324.58</v>
      </c>
      <c r="BI265" s="36">
        <v>-112100027.28</v>
      </c>
      <c r="BJ265" s="36">
        <v>-30082570.899999999</v>
      </c>
      <c r="BK265" s="36">
        <v>-1833333.33</v>
      </c>
      <c r="BL265" s="36">
        <v>-1690706.29</v>
      </c>
      <c r="BM265" s="36">
        <v>-2517058</v>
      </c>
      <c r="BN265" s="36">
        <v>-4403311.01</v>
      </c>
      <c r="BO265" s="36">
        <v>-2100895.9300000002</v>
      </c>
      <c r="BP265" s="36">
        <v>-69608318.799999997</v>
      </c>
      <c r="BQ265" s="36">
        <v>-2803049.46</v>
      </c>
      <c r="BR265" s="36">
        <v>-3865171.3</v>
      </c>
      <c r="BS265" s="36">
        <v>-6286098</v>
      </c>
      <c r="BT265" s="36">
        <v>-4245539.9400000004</v>
      </c>
      <c r="BU265" s="36">
        <v>-16224075.359999999</v>
      </c>
      <c r="BV265" s="36">
        <v>-2662145.89</v>
      </c>
      <c r="BW265" s="36">
        <v>-299806.38</v>
      </c>
      <c r="BX265" s="36">
        <v>-127957.13</v>
      </c>
      <c r="BY265" s="37">
        <v>-6823891.1599999983</v>
      </c>
    </row>
    <row r="266" spans="1:77" x14ac:dyDescent="0.2">
      <c r="A266" s="34" t="s">
        <v>635</v>
      </c>
      <c r="B266" s="35" t="s">
        <v>680</v>
      </c>
      <c r="C266" s="34" t="s">
        <v>681</v>
      </c>
      <c r="D266" s="36">
        <v>-15946090.26</v>
      </c>
      <c r="E266" s="36">
        <v>-19214360.18</v>
      </c>
      <c r="F266" s="36">
        <v>-4555986.0199999996</v>
      </c>
      <c r="G266" s="36">
        <v>-4594855.12</v>
      </c>
      <c r="H266" s="36">
        <v>-3906859.4</v>
      </c>
      <c r="I266" s="36">
        <v>-1939636.89</v>
      </c>
      <c r="J266" s="36">
        <v>-3644615.6</v>
      </c>
      <c r="K266" s="36">
        <v>-2906605.28</v>
      </c>
      <c r="L266" s="36">
        <v>-2727176.22</v>
      </c>
      <c r="M266" s="36">
        <v>-8699245.3599999994</v>
      </c>
      <c r="N266" s="36">
        <v>-2497233.4900000002</v>
      </c>
      <c r="O266" s="36">
        <v>-4821587.26</v>
      </c>
      <c r="P266" s="36">
        <v>-7752182.3799999999</v>
      </c>
      <c r="Q266" s="36">
        <v>-8089806.1500000004</v>
      </c>
      <c r="R266" s="36">
        <v>-1093951.03</v>
      </c>
      <c r="S266" s="36">
        <v>-6149674.1900000004</v>
      </c>
      <c r="T266" s="36">
        <v>-3809042.28</v>
      </c>
      <c r="U266" s="36">
        <v>-1398427.09</v>
      </c>
      <c r="V266" s="36">
        <v>-8697731.4299999997</v>
      </c>
      <c r="W266" s="36">
        <v>-6652713.3799999999</v>
      </c>
      <c r="X266" s="36">
        <v>-5050570</v>
      </c>
      <c r="Y266" s="36">
        <v>-7326974.5199999996</v>
      </c>
      <c r="Z266" s="36">
        <v>-3334201.67</v>
      </c>
      <c r="AA266" s="36">
        <v>-6138141.8499999996</v>
      </c>
      <c r="AB266" s="36">
        <v>-3536081.58</v>
      </c>
      <c r="AC266" s="36">
        <v>0</v>
      </c>
      <c r="AD266" s="36">
        <v>-1939662.46</v>
      </c>
      <c r="AE266" s="36">
        <v>-10834090.050000001</v>
      </c>
      <c r="AF266" s="36">
        <v>-6397673.0300000003</v>
      </c>
      <c r="AG266" s="36">
        <v>-2431765.83</v>
      </c>
      <c r="AH266" s="36">
        <v>-1892894.69</v>
      </c>
      <c r="AI266" s="36">
        <v>-2192128.87</v>
      </c>
      <c r="AJ266" s="36">
        <v>-3264718.75</v>
      </c>
      <c r="AK266" s="36">
        <v>-2872035.12</v>
      </c>
      <c r="AL266" s="36">
        <v>-2867269.42</v>
      </c>
      <c r="AM266" s="36">
        <v>-3982186.26</v>
      </c>
      <c r="AN266" s="36">
        <v>-2376139.9300000002</v>
      </c>
      <c r="AO266" s="36">
        <v>-2482575.7799999998</v>
      </c>
      <c r="AP266" s="36">
        <v>-2659662.9300000002</v>
      </c>
      <c r="AQ266" s="36">
        <v>-10104294.68</v>
      </c>
      <c r="AR266" s="36">
        <v>-2994413.05</v>
      </c>
      <c r="AS266" s="36">
        <v>-4245363.6500000004</v>
      </c>
      <c r="AT266" s="36">
        <v>-3081219.56</v>
      </c>
      <c r="AU266" s="36">
        <v>-3158906.44</v>
      </c>
      <c r="AV266" s="36">
        <v>-694669.86</v>
      </c>
      <c r="AW266" s="36">
        <v>-1335396.05</v>
      </c>
      <c r="AX266" s="36">
        <v>-11144493.68</v>
      </c>
      <c r="AY266" s="36">
        <v>-2256881.65</v>
      </c>
      <c r="AZ266" s="36">
        <v>-3624384.89</v>
      </c>
      <c r="BA266" s="36">
        <v>-5210904.24</v>
      </c>
      <c r="BB266" s="36">
        <v>-5089198.68</v>
      </c>
      <c r="BC266" s="36">
        <v>-3853094.12</v>
      </c>
      <c r="BD266" s="36">
        <v>-5020924.87</v>
      </c>
      <c r="BE266" s="36">
        <v>-4458571.54</v>
      </c>
      <c r="BF266" s="36">
        <v>-3022371.91</v>
      </c>
      <c r="BG266" s="36">
        <v>-1746581.32</v>
      </c>
      <c r="BH266" s="36">
        <v>-821910.64</v>
      </c>
      <c r="BI266" s="36">
        <v>-11130629.800000001</v>
      </c>
      <c r="BJ266" s="36">
        <v>-7139837.5</v>
      </c>
      <c r="BK266" s="36">
        <v>-3393160.29</v>
      </c>
      <c r="BL266" s="36">
        <v>-3050413.53</v>
      </c>
      <c r="BM266" s="36">
        <v>-4133536.33</v>
      </c>
      <c r="BN266" s="36">
        <v>-4712261.38</v>
      </c>
      <c r="BO266" s="36">
        <v>-2441437.67</v>
      </c>
      <c r="BP266" s="36">
        <v>-5990148.9400000004</v>
      </c>
      <c r="BQ266" s="36">
        <v>-2831023.97</v>
      </c>
      <c r="BR266" s="36">
        <v>-2897692.81</v>
      </c>
      <c r="BS266" s="36">
        <v>-3425496.98</v>
      </c>
      <c r="BT266" s="36">
        <v>-4865505.5999999996</v>
      </c>
      <c r="BU266" s="36">
        <v>-5332854.5599999996</v>
      </c>
      <c r="BV266" s="36">
        <v>-2685113.42</v>
      </c>
      <c r="BW266" s="36">
        <v>-1332167.21</v>
      </c>
      <c r="BX266" s="36">
        <v>-1379591.39</v>
      </c>
      <c r="BY266" s="37">
        <v>4953117.3199999984</v>
      </c>
    </row>
    <row r="267" spans="1:77" x14ac:dyDescent="0.2">
      <c r="A267" s="34" t="s">
        <v>635</v>
      </c>
      <c r="B267" s="35" t="s">
        <v>682</v>
      </c>
      <c r="C267" s="34" t="s">
        <v>683</v>
      </c>
      <c r="D267" s="36">
        <v>1802650</v>
      </c>
      <c r="E267" s="36">
        <v>289450</v>
      </c>
      <c r="F267" s="36">
        <v>316700</v>
      </c>
      <c r="G267" s="36">
        <v>309150</v>
      </c>
      <c r="H267" s="36">
        <v>445150</v>
      </c>
      <c r="I267" s="36">
        <v>0</v>
      </c>
      <c r="J267" s="36">
        <v>1343339</v>
      </c>
      <c r="K267" s="36">
        <v>534000</v>
      </c>
      <c r="L267" s="36">
        <v>85250</v>
      </c>
      <c r="M267" s="36">
        <v>542950</v>
      </c>
      <c r="N267" s="36">
        <v>149150</v>
      </c>
      <c r="O267" s="36">
        <v>192800</v>
      </c>
      <c r="P267" s="36">
        <v>430600</v>
      </c>
      <c r="Q267" s="36">
        <v>387500</v>
      </c>
      <c r="R267" s="36">
        <v>50481.5</v>
      </c>
      <c r="S267" s="36">
        <v>19650</v>
      </c>
      <c r="T267" s="36">
        <v>36750</v>
      </c>
      <c r="U267" s="36">
        <v>59550</v>
      </c>
      <c r="V267" s="36">
        <v>2286550</v>
      </c>
      <c r="W267" s="36">
        <v>206200</v>
      </c>
      <c r="X267" s="36">
        <v>173300</v>
      </c>
      <c r="Y267" s="36">
        <v>542150</v>
      </c>
      <c r="Z267" s="36">
        <v>136300</v>
      </c>
      <c r="AA267" s="36">
        <v>51700</v>
      </c>
      <c r="AB267" s="36">
        <v>236000</v>
      </c>
      <c r="AC267" s="36">
        <v>9200</v>
      </c>
      <c r="AD267" s="36">
        <v>184000</v>
      </c>
      <c r="AE267" s="36">
        <v>1545565</v>
      </c>
      <c r="AF267" s="36">
        <v>202100</v>
      </c>
      <c r="AG267" s="36">
        <v>201000</v>
      </c>
      <c r="AH267" s="36">
        <v>85400</v>
      </c>
      <c r="AI267" s="36">
        <v>143300</v>
      </c>
      <c r="AJ267" s="36">
        <v>154800</v>
      </c>
      <c r="AK267" s="36">
        <v>76900</v>
      </c>
      <c r="AL267" s="36">
        <v>117850</v>
      </c>
      <c r="AM267" s="36">
        <v>228050</v>
      </c>
      <c r="AN267" s="36">
        <v>121650</v>
      </c>
      <c r="AO267" s="36">
        <v>106750</v>
      </c>
      <c r="AP267" s="36">
        <v>78200</v>
      </c>
      <c r="AQ267" s="36">
        <v>842124</v>
      </c>
      <c r="AR267" s="36">
        <v>115400</v>
      </c>
      <c r="AS267" s="36">
        <v>141800</v>
      </c>
      <c r="AT267" s="36">
        <v>123400</v>
      </c>
      <c r="AU267" s="36">
        <v>117150</v>
      </c>
      <c r="AV267" s="36">
        <v>1118570</v>
      </c>
      <c r="AW267" s="36">
        <v>472550</v>
      </c>
      <c r="AX267" s="36">
        <v>1636712</v>
      </c>
      <c r="AY267" s="36">
        <v>168900</v>
      </c>
      <c r="AZ267" s="36">
        <v>317650</v>
      </c>
      <c r="BA267" s="36">
        <v>240500</v>
      </c>
      <c r="BB267" s="36">
        <v>553050</v>
      </c>
      <c r="BC267" s="36">
        <v>476400</v>
      </c>
      <c r="BD267" s="36">
        <v>201900</v>
      </c>
      <c r="BE267" s="36">
        <v>249300</v>
      </c>
      <c r="BF267" s="36">
        <v>182400</v>
      </c>
      <c r="BG267" s="36">
        <v>52850</v>
      </c>
      <c r="BH267" s="36">
        <v>79700</v>
      </c>
      <c r="BI267" s="36">
        <v>3721995</v>
      </c>
      <c r="BJ267" s="36">
        <v>1069600</v>
      </c>
      <c r="BK267" s="36">
        <v>449678</v>
      </c>
      <c r="BL267" s="36">
        <v>88950</v>
      </c>
      <c r="BM267" s="36">
        <v>225300</v>
      </c>
      <c r="BN267" s="36">
        <v>287250</v>
      </c>
      <c r="BO267" s="36">
        <v>55900</v>
      </c>
      <c r="BP267" s="36">
        <v>525600</v>
      </c>
      <c r="BQ267" s="36">
        <v>124750</v>
      </c>
      <c r="BR267" s="36">
        <v>211900</v>
      </c>
      <c r="BS267" s="36">
        <v>417000</v>
      </c>
      <c r="BT267" s="36">
        <v>477450</v>
      </c>
      <c r="BU267" s="36">
        <v>332450</v>
      </c>
      <c r="BV267" s="36">
        <v>319250</v>
      </c>
      <c r="BW267" s="36">
        <v>289250</v>
      </c>
      <c r="BX267" s="36">
        <v>88380</v>
      </c>
      <c r="BY267" s="37">
        <v>-511476.97</v>
      </c>
    </row>
    <row r="268" spans="1:77" x14ac:dyDescent="0.2">
      <c r="A268" s="34" t="s">
        <v>635</v>
      </c>
      <c r="B268" s="35" t="s">
        <v>684</v>
      </c>
      <c r="C268" s="34" t="s">
        <v>685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-800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-105738.68</v>
      </c>
      <c r="U268" s="36">
        <v>0</v>
      </c>
      <c r="V268" s="36">
        <v>0</v>
      </c>
      <c r="W268" s="36">
        <v>-190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-30574</v>
      </c>
      <c r="BA268" s="36">
        <v>0</v>
      </c>
      <c r="BB268" s="36">
        <v>-171036.7</v>
      </c>
      <c r="BC268" s="36">
        <v>0</v>
      </c>
      <c r="BD268" s="36">
        <v>0</v>
      </c>
      <c r="BE268" s="36">
        <v>0</v>
      </c>
      <c r="BF268" s="36">
        <v>0</v>
      </c>
      <c r="BG268" s="36">
        <v>0</v>
      </c>
      <c r="BH268" s="36">
        <v>0</v>
      </c>
      <c r="BI268" s="36">
        <v>-17169</v>
      </c>
      <c r="BJ268" s="36">
        <v>0</v>
      </c>
      <c r="BK268" s="36">
        <v>0</v>
      </c>
      <c r="BL268" s="36">
        <v>0</v>
      </c>
      <c r="BM268" s="36">
        <v>0</v>
      </c>
      <c r="BN268" s="36">
        <v>0</v>
      </c>
      <c r="BO268" s="36">
        <v>0</v>
      </c>
      <c r="BP268" s="36">
        <v>0</v>
      </c>
      <c r="BQ268" s="36">
        <v>0</v>
      </c>
      <c r="BR268" s="36">
        <v>0</v>
      </c>
      <c r="BS268" s="36">
        <v>0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7">
        <v>450929.84</v>
      </c>
    </row>
    <row r="269" spans="1:77" x14ac:dyDescent="0.2">
      <c r="A269" s="34" t="s">
        <v>635</v>
      </c>
      <c r="B269" s="35" t="s">
        <v>686</v>
      </c>
      <c r="C269" s="34" t="s">
        <v>687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15966.01</v>
      </c>
      <c r="U269" s="36">
        <v>0</v>
      </c>
      <c r="V269" s="36">
        <v>0</v>
      </c>
      <c r="W269" s="36">
        <v>2541.9299999999998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1700</v>
      </c>
      <c r="BA269" s="36">
        <v>0</v>
      </c>
      <c r="BB269" s="36">
        <v>27576.3</v>
      </c>
      <c r="BC269" s="36">
        <v>0</v>
      </c>
      <c r="BD269" s="36">
        <v>0</v>
      </c>
      <c r="BE269" s="36">
        <v>0</v>
      </c>
      <c r="BF269" s="36">
        <v>0</v>
      </c>
      <c r="BG269" s="36">
        <v>0</v>
      </c>
      <c r="BH269" s="36">
        <v>0</v>
      </c>
      <c r="BI269" s="36">
        <v>562953.86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6">
        <v>0</v>
      </c>
      <c r="BP269" s="36">
        <v>0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7"/>
    </row>
    <row r="270" spans="1:77" x14ac:dyDescent="0.2">
      <c r="A270" s="34" t="s">
        <v>635</v>
      </c>
      <c r="B270" s="35" t="s">
        <v>688</v>
      </c>
      <c r="C270" s="34" t="s">
        <v>689</v>
      </c>
      <c r="D270" s="36">
        <v>-272470.21000000002</v>
      </c>
      <c r="E270" s="36">
        <v>0</v>
      </c>
      <c r="F270" s="36">
        <v>-219985.72</v>
      </c>
      <c r="G270" s="36">
        <v>-8903.99</v>
      </c>
      <c r="H270" s="36">
        <v>-588.02</v>
      </c>
      <c r="I270" s="36">
        <v>0</v>
      </c>
      <c r="J270" s="36">
        <v>-2981927.97</v>
      </c>
      <c r="K270" s="36">
        <v>-18608.099999999999</v>
      </c>
      <c r="L270" s="36">
        <v>-2238.6999999999998</v>
      </c>
      <c r="M270" s="36">
        <v>-276371.90999999997</v>
      </c>
      <c r="N270" s="36">
        <v>-9558.4500000000007</v>
      </c>
      <c r="O270" s="36">
        <v>-31461.360000000001</v>
      </c>
      <c r="P270" s="36">
        <v>-621115.55000000005</v>
      </c>
      <c r="Q270" s="36">
        <v>-20120.55</v>
      </c>
      <c r="R270" s="36">
        <v>0</v>
      </c>
      <c r="S270" s="36">
        <v>-97.75</v>
      </c>
      <c r="T270" s="36">
        <v>-31172.75</v>
      </c>
      <c r="U270" s="36">
        <v>-11761.91</v>
      </c>
      <c r="V270" s="36">
        <v>0</v>
      </c>
      <c r="W270" s="36">
        <v>-43882.400000000001</v>
      </c>
      <c r="X270" s="36">
        <v>-58217.72</v>
      </c>
      <c r="Y270" s="36">
        <v>-111098.89</v>
      </c>
      <c r="Z270" s="36">
        <v>-970</v>
      </c>
      <c r="AA270" s="36">
        <v>-79969.429999999993</v>
      </c>
      <c r="AB270" s="36">
        <v>0</v>
      </c>
      <c r="AC270" s="36">
        <v>0</v>
      </c>
      <c r="AD270" s="36">
        <v>0</v>
      </c>
      <c r="AE270" s="36">
        <v>-2332530.7000000002</v>
      </c>
      <c r="AF270" s="36">
        <v>-102752.85</v>
      </c>
      <c r="AG270" s="36">
        <v>-22123.77</v>
      </c>
      <c r="AH270" s="36">
        <v>-3883.87</v>
      </c>
      <c r="AI270" s="36">
        <v>0</v>
      </c>
      <c r="AJ270" s="36">
        <v>-13205.13</v>
      </c>
      <c r="AK270" s="36">
        <v>-44877.82</v>
      </c>
      <c r="AL270" s="36">
        <v>-12890.24</v>
      </c>
      <c r="AM270" s="36">
        <v>-50019.07</v>
      </c>
      <c r="AN270" s="36">
        <v>-15605.28</v>
      </c>
      <c r="AO270" s="36">
        <v>-9842.83</v>
      </c>
      <c r="AP270" s="36">
        <v>-9771.49</v>
      </c>
      <c r="AQ270" s="36">
        <v>-680692.3</v>
      </c>
      <c r="AR270" s="36">
        <v>-26230.1</v>
      </c>
      <c r="AS270" s="36">
        <v>-202.05</v>
      </c>
      <c r="AT270" s="36">
        <v>-8059.47</v>
      </c>
      <c r="AU270" s="36">
        <v>-5266.59</v>
      </c>
      <c r="AV270" s="36">
        <v>-608.25</v>
      </c>
      <c r="AW270" s="36">
        <v>0</v>
      </c>
      <c r="AX270" s="36">
        <v>-123099.43</v>
      </c>
      <c r="AY270" s="36">
        <v>-8904.93</v>
      </c>
      <c r="AZ270" s="36">
        <v>-137091.14000000001</v>
      </c>
      <c r="BA270" s="36">
        <v>-19437.73</v>
      </c>
      <c r="BB270" s="36">
        <v>-212063.05</v>
      </c>
      <c r="BC270" s="36">
        <v>-95086.26</v>
      </c>
      <c r="BD270" s="36">
        <v>-44712.61</v>
      </c>
      <c r="BE270" s="36">
        <v>-216933.24</v>
      </c>
      <c r="BF270" s="36">
        <v>-5310.97</v>
      </c>
      <c r="BG270" s="36">
        <v>-850</v>
      </c>
      <c r="BH270" s="36">
        <v>-2360.98</v>
      </c>
      <c r="BI270" s="36">
        <v>-1089450.52</v>
      </c>
      <c r="BJ270" s="36">
        <v>0</v>
      </c>
      <c r="BK270" s="36">
        <v>0</v>
      </c>
      <c r="BL270" s="36">
        <v>-5871.2</v>
      </c>
      <c r="BM270" s="36">
        <v>-3587.84</v>
      </c>
      <c r="BN270" s="36">
        <v>-2153.38</v>
      </c>
      <c r="BO270" s="36">
        <v>-6932.88</v>
      </c>
      <c r="BP270" s="36">
        <v>-533018.25</v>
      </c>
      <c r="BQ270" s="36">
        <v>0</v>
      </c>
      <c r="BR270" s="36">
        <v>-8940.2900000000009</v>
      </c>
      <c r="BS270" s="36">
        <v>-50</v>
      </c>
      <c r="BT270" s="36">
        <v>-20599.669999999998</v>
      </c>
      <c r="BU270" s="36">
        <v>-133937.62</v>
      </c>
      <c r="BV270" s="36">
        <v>-18248.68</v>
      </c>
      <c r="BW270" s="36">
        <v>0</v>
      </c>
      <c r="BX270" s="36">
        <v>2963.05</v>
      </c>
      <c r="BY270" s="37">
        <v>1112.1400000000001</v>
      </c>
    </row>
    <row r="271" spans="1:77" x14ac:dyDescent="0.2">
      <c r="A271" s="34" t="s">
        <v>635</v>
      </c>
      <c r="B271" s="35" t="s">
        <v>690</v>
      </c>
      <c r="C271" s="34" t="s">
        <v>691</v>
      </c>
      <c r="D271" s="36">
        <v>118102.49</v>
      </c>
      <c r="E271" s="36">
        <v>0</v>
      </c>
      <c r="F271" s="36">
        <v>723670.65</v>
      </c>
      <c r="G271" s="36">
        <v>37252.15</v>
      </c>
      <c r="H271" s="36">
        <v>17993.599999999999</v>
      </c>
      <c r="I271" s="36">
        <v>0</v>
      </c>
      <c r="J271" s="36">
        <v>1567431.04</v>
      </c>
      <c r="K271" s="36">
        <v>140089.29999999999</v>
      </c>
      <c r="L271" s="36">
        <v>15230.87</v>
      </c>
      <c r="M271" s="36">
        <v>186139.35</v>
      </c>
      <c r="N271" s="36">
        <v>894.4</v>
      </c>
      <c r="O271" s="36">
        <v>11393.31</v>
      </c>
      <c r="P271" s="36">
        <v>175268.3</v>
      </c>
      <c r="Q271" s="36">
        <v>16320.6</v>
      </c>
      <c r="R271" s="36">
        <v>0</v>
      </c>
      <c r="S271" s="36">
        <v>0</v>
      </c>
      <c r="T271" s="36">
        <v>13192.15</v>
      </c>
      <c r="U271" s="36">
        <v>2229.1999999999998</v>
      </c>
      <c r="V271" s="36">
        <v>0</v>
      </c>
      <c r="W271" s="36">
        <v>36571.94</v>
      </c>
      <c r="X271" s="36">
        <v>3349.97</v>
      </c>
      <c r="Y271" s="36">
        <v>7510.77</v>
      </c>
      <c r="Z271" s="36">
        <v>0</v>
      </c>
      <c r="AA271" s="36">
        <v>9071.94</v>
      </c>
      <c r="AB271" s="36">
        <v>0</v>
      </c>
      <c r="AC271" s="36">
        <v>0</v>
      </c>
      <c r="AD271" s="36">
        <v>0</v>
      </c>
      <c r="AE271" s="36">
        <v>2020509.33</v>
      </c>
      <c r="AF271" s="36">
        <v>126125.78</v>
      </c>
      <c r="AG271" s="36">
        <v>6454.82</v>
      </c>
      <c r="AH271" s="36">
        <v>4419.04</v>
      </c>
      <c r="AI271" s="36">
        <v>0</v>
      </c>
      <c r="AJ271" s="36">
        <v>15426.67</v>
      </c>
      <c r="AK271" s="36">
        <v>251.75</v>
      </c>
      <c r="AL271" s="36">
        <v>25829.05</v>
      </c>
      <c r="AM271" s="36">
        <v>29961.24</v>
      </c>
      <c r="AN271" s="36">
        <v>4093.57</v>
      </c>
      <c r="AO271" s="36">
        <v>13957.16</v>
      </c>
      <c r="AP271" s="36">
        <v>4044.33</v>
      </c>
      <c r="AQ271" s="36">
        <v>690079.6</v>
      </c>
      <c r="AR271" s="36">
        <v>0</v>
      </c>
      <c r="AS271" s="36">
        <v>8978.85</v>
      </c>
      <c r="AT271" s="36">
        <v>8949.5499999999993</v>
      </c>
      <c r="AU271" s="36">
        <v>0</v>
      </c>
      <c r="AV271" s="36">
        <v>1462</v>
      </c>
      <c r="AW271" s="36">
        <v>0</v>
      </c>
      <c r="AX271" s="36">
        <v>723641.57</v>
      </c>
      <c r="AY271" s="36">
        <v>0</v>
      </c>
      <c r="AZ271" s="36">
        <v>50003.6</v>
      </c>
      <c r="BA271" s="36">
        <v>49541.1</v>
      </c>
      <c r="BB271" s="36">
        <v>32844.639999999999</v>
      </c>
      <c r="BC271" s="36">
        <v>8664.31</v>
      </c>
      <c r="BD271" s="36">
        <v>37737.120000000003</v>
      </c>
      <c r="BE271" s="36">
        <v>3791.94</v>
      </c>
      <c r="BF271" s="36">
        <v>593.54</v>
      </c>
      <c r="BG271" s="36">
        <v>11637.48</v>
      </c>
      <c r="BH271" s="36">
        <v>7023.2</v>
      </c>
      <c r="BI271" s="36">
        <v>689705.05</v>
      </c>
      <c r="BJ271" s="36">
        <v>0</v>
      </c>
      <c r="BK271" s="36">
        <v>0</v>
      </c>
      <c r="BL271" s="36">
        <v>1187.08</v>
      </c>
      <c r="BM271" s="36">
        <v>1844.02</v>
      </c>
      <c r="BN271" s="36">
        <v>7892.47</v>
      </c>
      <c r="BO271" s="36">
        <v>894.11</v>
      </c>
      <c r="BP271" s="36">
        <v>622947.82999999996</v>
      </c>
      <c r="BQ271" s="36">
        <v>0</v>
      </c>
      <c r="BR271" s="36">
        <v>3986.61</v>
      </c>
      <c r="BS271" s="36">
        <v>332.14</v>
      </c>
      <c r="BT271" s="36">
        <v>45033.71</v>
      </c>
      <c r="BU271" s="36">
        <v>146387.68</v>
      </c>
      <c r="BV271" s="36">
        <v>15734.63</v>
      </c>
      <c r="BW271" s="36">
        <v>0</v>
      </c>
      <c r="BX271" s="36">
        <v>800</v>
      </c>
      <c r="BY271" s="37">
        <v>342994242.12000006</v>
      </c>
    </row>
    <row r="272" spans="1:77" x14ac:dyDescent="0.2">
      <c r="A272" s="34" t="s">
        <v>635</v>
      </c>
      <c r="B272" s="35" t="s">
        <v>692</v>
      </c>
      <c r="C272" s="34" t="s">
        <v>693</v>
      </c>
      <c r="D272" s="36">
        <v>-31111.13</v>
      </c>
      <c r="E272" s="36">
        <v>0</v>
      </c>
      <c r="F272" s="36">
        <v>-269624.18</v>
      </c>
      <c r="G272" s="36">
        <v>-9917</v>
      </c>
      <c r="H272" s="36">
        <v>0</v>
      </c>
      <c r="I272" s="36">
        <v>0</v>
      </c>
      <c r="J272" s="36">
        <v>-74473.62</v>
      </c>
      <c r="K272" s="36">
        <v>0</v>
      </c>
      <c r="L272" s="36">
        <v>0</v>
      </c>
      <c r="M272" s="36">
        <v>-2372.8000000000002</v>
      </c>
      <c r="N272" s="36">
        <v>0</v>
      </c>
      <c r="O272" s="36">
        <v>0</v>
      </c>
      <c r="P272" s="36">
        <v>-14341.29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-23475.61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-946.75</v>
      </c>
      <c r="AR272" s="36">
        <v>0</v>
      </c>
      <c r="AS272" s="36">
        <v>0</v>
      </c>
      <c r="AT272" s="36">
        <v>0</v>
      </c>
      <c r="AU272" s="36">
        <v>-3415.25</v>
      </c>
      <c r="AV272" s="36">
        <v>0</v>
      </c>
      <c r="AW272" s="36">
        <v>0</v>
      </c>
      <c r="AX272" s="36">
        <v>-75848.160000000003</v>
      </c>
      <c r="AY272" s="36">
        <v>0</v>
      </c>
      <c r="AZ272" s="36">
        <v>-3017.12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-3148.47</v>
      </c>
      <c r="BI272" s="36">
        <v>0</v>
      </c>
      <c r="BJ272" s="36">
        <v>0</v>
      </c>
      <c r="BK272" s="36">
        <v>0</v>
      </c>
      <c r="BL272" s="36">
        <v>0</v>
      </c>
      <c r="BM272" s="36">
        <v>-698.55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6">
        <v>0</v>
      </c>
      <c r="BT272" s="36">
        <v>0</v>
      </c>
      <c r="BU272" s="36">
        <v>-27622.639999999999</v>
      </c>
      <c r="BV272" s="36">
        <v>0</v>
      </c>
      <c r="BW272" s="36">
        <v>0</v>
      </c>
      <c r="BX272" s="36">
        <v>1344.15</v>
      </c>
      <c r="BY272" s="37">
        <v>1976098894.6699009</v>
      </c>
    </row>
    <row r="273" spans="1:77" x14ac:dyDescent="0.2">
      <c r="A273" s="34" t="s">
        <v>635</v>
      </c>
      <c r="B273" s="35" t="s">
        <v>694</v>
      </c>
      <c r="C273" s="34" t="s">
        <v>695</v>
      </c>
      <c r="D273" s="36">
        <v>0</v>
      </c>
      <c r="E273" s="36">
        <v>0</v>
      </c>
      <c r="F273" s="36">
        <v>222349.1</v>
      </c>
      <c r="G273" s="36">
        <v>19465.599999999999</v>
      </c>
      <c r="H273" s="36">
        <v>12816.58</v>
      </c>
      <c r="I273" s="36">
        <v>0</v>
      </c>
      <c r="J273" s="36">
        <v>192186.53</v>
      </c>
      <c r="K273" s="36">
        <v>0</v>
      </c>
      <c r="L273" s="36">
        <v>0</v>
      </c>
      <c r="M273" s="36">
        <v>7386.31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353.8</v>
      </c>
      <c r="Y273" s="36">
        <v>72080.600000000006</v>
      </c>
      <c r="Z273" s="36">
        <v>1076.31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23069.62</v>
      </c>
      <c r="AR273" s="36">
        <v>0</v>
      </c>
      <c r="AS273" s="36">
        <v>0</v>
      </c>
      <c r="AT273" s="36">
        <v>0</v>
      </c>
      <c r="AU273" s="36">
        <v>4862.8100000000004</v>
      </c>
      <c r="AV273" s="36">
        <v>0</v>
      </c>
      <c r="AW273" s="36">
        <v>0</v>
      </c>
      <c r="AX273" s="36">
        <v>29805.439999999999</v>
      </c>
      <c r="AY273" s="36">
        <v>0</v>
      </c>
      <c r="AZ273" s="36">
        <v>2382.4899999999998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6">
        <v>0</v>
      </c>
      <c r="BH273" s="36">
        <v>0</v>
      </c>
      <c r="BI273" s="36">
        <v>0</v>
      </c>
      <c r="BJ273" s="36">
        <v>0</v>
      </c>
      <c r="BK273" s="36">
        <v>0</v>
      </c>
      <c r="BL273" s="36">
        <v>0</v>
      </c>
      <c r="BM273" s="36">
        <v>8203.5499999999993</v>
      </c>
      <c r="BN273" s="36">
        <v>0</v>
      </c>
      <c r="BO273" s="36">
        <v>0</v>
      </c>
      <c r="BP273" s="36">
        <v>0</v>
      </c>
      <c r="BQ273" s="36">
        <v>0</v>
      </c>
      <c r="BR273" s="36">
        <v>0</v>
      </c>
      <c r="BS273" s="36">
        <v>0</v>
      </c>
      <c r="BT273" s="36">
        <v>0</v>
      </c>
      <c r="BU273" s="36">
        <v>31079.63</v>
      </c>
      <c r="BV273" s="36">
        <v>0</v>
      </c>
      <c r="BW273" s="36">
        <v>0</v>
      </c>
      <c r="BX273" s="36">
        <v>0</v>
      </c>
      <c r="BY273" s="37">
        <v>12390420.600000001</v>
      </c>
    </row>
    <row r="274" spans="1:77" x14ac:dyDescent="0.2">
      <c r="A274" s="34" t="s">
        <v>635</v>
      </c>
      <c r="B274" s="35" t="s">
        <v>696</v>
      </c>
      <c r="C274" s="34" t="s">
        <v>697</v>
      </c>
      <c r="D274" s="36">
        <v>-620430</v>
      </c>
      <c r="E274" s="36">
        <v>0</v>
      </c>
      <c r="F274" s="36">
        <v>-3148977.22</v>
      </c>
      <c r="G274" s="36">
        <v>-243414.45</v>
      </c>
      <c r="H274" s="36">
        <v>-3866.73</v>
      </c>
      <c r="I274" s="36">
        <v>0</v>
      </c>
      <c r="J274" s="36">
        <v>-14966099.74</v>
      </c>
      <c r="K274" s="36">
        <v>-229609.60000000001</v>
      </c>
      <c r="L274" s="36">
        <v>-28443.69</v>
      </c>
      <c r="M274" s="36">
        <v>-827635.41</v>
      </c>
      <c r="N274" s="36">
        <v>-14181.97</v>
      </c>
      <c r="O274" s="36">
        <v>-55409.19</v>
      </c>
      <c r="P274" s="36">
        <v>-3494969.18</v>
      </c>
      <c r="Q274" s="36">
        <v>-573616.13</v>
      </c>
      <c r="R274" s="36">
        <v>0</v>
      </c>
      <c r="S274" s="36">
        <v>-6281.13</v>
      </c>
      <c r="T274" s="36">
        <v>-25993.72</v>
      </c>
      <c r="U274" s="36">
        <v>-30662.61</v>
      </c>
      <c r="V274" s="36">
        <v>-521731.65</v>
      </c>
      <c r="W274" s="36">
        <v>-445168.81</v>
      </c>
      <c r="X274" s="36">
        <v>-86319.23</v>
      </c>
      <c r="Y274" s="36">
        <v>-721089.02</v>
      </c>
      <c r="Z274" s="36">
        <v>-32361.78</v>
      </c>
      <c r="AA274" s="36">
        <v>-71903.64</v>
      </c>
      <c r="AB274" s="36">
        <v>-140938.1</v>
      </c>
      <c r="AC274" s="36">
        <v>0</v>
      </c>
      <c r="AD274" s="36">
        <v>0</v>
      </c>
      <c r="AE274" s="36">
        <v>-25151142.300000001</v>
      </c>
      <c r="AF274" s="36">
        <v>-255402.78</v>
      </c>
      <c r="AG274" s="36">
        <v>-48706.64</v>
      </c>
      <c r="AH274" s="36">
        <v>-40788.92</v>
      </c>
      <c r="AI274" s="36">
        <v>0</v>
      </c>
      <c r="AJ274" s="36">
        <v>-162883.88</v>
      </c>
      <c r="AK274" s="36">
        <v>-151974.24</v>
      </c>
      <c r="AL274" s="36">
        <v>-186051.87</v>
      </c>
      <c r="AM274" s="36">
        <v>-188902.64</v>
      </c>
      <c r="AN274" s="36">
        <v>-30467.75</v>
      </c>
      <c r="AO274" s="36">
        <v>-140605.23000000001</v>
      </c>
      <c r="AP274" s="36">
        <v>-105447.02</v>
      </c>
      <c r="AQ274" s="36">
        <v>-2386754.92</v>
      </c>
      <c r="AR274" s="36">
        <v>-45089</v>
      </c>
      <c r="AS274" s="36">
        <v>-87238.36</v>
      </c>
      <c r="AT274" s="36">
        <v>-8573.44</v>
      </c>
      <c r="AU274" s="36">
        <v>-31040.38</v>
      </c>
      <c r="AV274" s="36">
        <v>-10105.25</v>
      </c>
      <c r="AW274" s="36">
        <v>-8400.51</v>
      </c>
      <c r="AX274" s="36">
        <v>-6515388.29</v>
      </c>
      <c r="AY274" s="36">
        <v>-189848.17</v>
      </c>
      <c r="AZ274" s="36">
        <v>-461873.86</v>
      </c>
      <c r="BA274" s="36">
        <v>-24277.48</v>
      </c>
      <c r="BB274" s="36">
        <v>-1524506.88</v>
      </c>
      <c r="BC274" s="36">
        <v>-509057.02</v>
      </c>
      <c r="BD274" s="36">
        <v>-158255.57</v>
      </c>
      <c r="BE274" s="36">
        <v>-573362.27</v>
      </c>
      <c r="BF274" s="36">
        <v>-35511.96</v>
      </c>
      <c r="BG274" s="36">
        <v>-7512.6</v>
      </c>
      <c r="BH274" s="36">
        <v>17973.669999999998</v>
      </c>
      <c r="BI274" s="36">
        <v>-13494106.199999999</v>
      </c>
      <c r="BJ274" s="36">
        <v>-1200483.73</v>
      </c>
      <c r="BK274" s="36">
        <v>0</v>
      </c>
      <c r="BL274" s="36">
        <v>-26231.62</v>
      </c>
      <c r="BM274" s="36">
        <v>-27704.11</v>
      </c>
      <c r="BN274" s="36">
        <v>-57406.22</v>
      </c>
      <c r="BO274" s="36">
        <v>-88719.26</v>
      </c>
      <c r="BP274" s="36">
        <v>-5436668.1600000001</v>
      </c>
      <c r="BQ274" s="36">
        <v>0</v>
      </c>
      <c r="BR274" s="36">
        <v>-66229.210000000006</v>
      </c>
      <c r="BS274" s="36">
        <v>0</v>
      </c>
      <c r="BT274" s="36">
        <v>-270378.49</v>
      </c>
      <c r="BU274" s="36">
        <v>-1675441.51</v>
      </c>
      <c r="BV274" s="36">
        <v>-59558.14</v>
      </c>
      <c r="BW274" s="36">
        <v>0</v>
      </c>
      <c r="BX274" s="36">
        <v>0</v>
      </c>
      <c r="BY274" s="37">
        <v>958876225.63999987</v>
      </c>
    </row>
    <row r="275" spans="1:77" x14ac:dyDescent="0.2">
      <c r="A275" s="34" t="s">
        <v>635</v>
      </c>
      <c r="B275" s="35" t="s">
        <v>698</v>
      </c>
      <c r="C275" s="34" t="s">
        <v>699</v>
      </c>
      <c r="D275" s="36">
        <v>0</v>
      </c>
      <c r="E275" s="36">
        <v>0</v>
      </c>
      <c r="F275" s="36">
        <v>4136300.29</v>
      </c>
      <c r="G275" s="36">
        <v>247577.9</v>
      </c>
      <c r="H275" s="36">
        <v>57985.99</v>
      </c>
      <c r="I275" s="36">
        <v>0</v>
      </c>
      <c r="J275" s="36">
        <v>11201662.98</v>
      </c>
      <c r="K275" s="36">
        <v>4503.0600000000004</v>
      </c>
      <c r="L275" s="36">
        <v>22557.119999999999</v>
      </c>
      <c r="M275" s="36">
        <v>1486045.33</v>
      </c>
      <c r="N275" s="36">
        <v>45602.17</v>
      </c>
      <c r="O275" s="36">
        <v>63694.06</v>
      </c>
      <c r="P275" s="36">
        <v>986592.68</v>
      </c>
      <c r="Q275" s="36">
        <v>25630.16</v>
      </c>
      <c r="R275" s="36">
        <v>0</v>
      </c>
      <c r="S275" s="36">
        <v>3848.81</v>
      </c>
      <c r="T275" s="36">
        <v>18483.38</v>
      </c>
      <c r="U275" s="36">
        <v>2048.6999999999998</v>
      </c>
      <c r="V275" s="36">
        <v>2390658.9900000002</v>
      </c>
      <c r="W275" s="36">
        <v>283803.3</v>
      </c>
      <c r="X275" s="36">
        <v>52344.81</v>
      </c>
      <c r="Y275" s="36">
        <v>516368.71</v>
      </c>
      <c r="Z275" s="36">
        <v>19212.55</v>
      </c>
      <c r="AA275" s="36">
        <v>7788.8</v>
      </c>
      <c r="AB275" s="36">
        <v>1465.39</v>
      </c>
      <c r="AC275" s="36">
        <v>0</v>
      </c>
      <c r="AD275" s="36">
        <v>0</v>
      </c>
      <c r="AE275" s="36">
        <v>14947089.52</v>
      </c>
      <c r="AF275" s="36">
        <v>163933.07</v>
      </c>
      <c r="AG275" s="36">
        <v>19298.96</v>
      </c>
      <c r="AH275" s="36">
        <v>59917.61</v>
      </c>
      <c r="AI275" s="36">
        <v>0</v>
      </c>
      <c r="AJ275" s="36">
        <v>57430.91</v>
      </c>
      <c r="AK275" s="36">
        <v>115311.9</v>
      </c>
      <c r="AL275" s="36">
        <v>225512.44</v>
      </c>
      <c r="AM275" s="36">
        <v>241639.11</v>
      </c>
      <c r="AN275" s="36">
        <v>40599.17</v>
      </c>
      <c r="AO275" s="36">
        <v>134598.09</v>
      </c>
      <c r="AP275" s="36">
        <v>35942.97</v>
      </c>
      <c r="AQ275" s="36">
        <v>5829166.5700000003</v>
      </c>
      <c r="AR275" s="36">
        <v>0</v>
      </c>
      <c r="AS275" s="36">
        <v>55439.839999999997</v>
      </c>
      <c r="AT275" s="36">
        <v>66952.13</v>
      </c>
      <c r="AU275" s="36">
        <v>131250.43</v>
      </c>
      <c r="AV275" s="36">
        <v>5359.67</v>
      </c>
      <c r="AW275" s="36">
        <v>2373.9299999999998</v>
      </c>
      <c r="AX275" s="36">
        <v>8773.83</v>
      </c>
      <c r="AY275" s="36">
        <v>16199.15</v>
      </c>
      <c r="AZ275" s="36">
        <v>806420.35</v>
      </c>
      <c r="BA275" s="36">
        <v>140592.82999999999</v>
      </c>
      <c r="BB275" s="36">
        <v>136134.51</v>
      </c>
      <c r="BC275" s="36">
        <v>0</v>
      </c>
      <c r="BD275" s="36">
        <v>103391.76</v>
      </c>
      <c r="BE275" s="36">
        <v>419983.87</v>
      </c>
      <c r="BF275" s="36">
        <v>60084.57</v>
      </c>
      <c r="BG275" s="36">
        <v>2880.5</v>
      </c>
      <c r="BH275" s="36">
        <v>5193.5200000000004</v>
      </c>
      <c r="BI275" s="36">
        <v>8968892.0800000001</v>
      </c>
      <c r="BJ275" s="36">
        <v>0</v>
      </c>
      <c r="BK275" s="36">
        <v>0</v>
      </c>
      <c r="BL275" s="36">
        <v>73165.899999999994</v>
      </c>
      <c r="BM275" s="36">
        <v>23613.64</v>
      </c>
      <c r="BN275" s="36">
        <v>71285.460000000006</v>
      </c>
      <c r="BO275" s="36">
        <v>665.75</v>
      </c>
      <c r="BP275" s="36">
        <v>6354844.4500000002</v>
      </c>
      <c r="BQ275" s="36">
        <v>0</v>
      </c>
      <c r="BR275" s="36">
        <v>50239.97</v>
      </c>
      <c r="BS275" s="36">
        <v>0</v>
      </c>
      <c r="BT275" s="36">
        <v>189464.18</v>
      </c>
      <c r="BU275" s="36">
        <v>1164147.1299999999</v>
      </c>
      <c r="BV275" s="36">
        <v>67889.850000000006</v>
      </c>
      <c r="BW275" s="36">
        <v>0</v>
      </c>
      <c r="BX275" s="36">
        <v>0</v>
      </c>
      <c r="BY275" s="37">
        <v>49251992.879999995</v>
      </c>
    </row>
    <row r="276" spans="1:77" x14ac:dyDescent="0.2">
      <c r="A276" s="34" t="s">
        <v>635</v>
      </c>
      <c r="B276" s="35" t="s">
        <v>700</v>
      </c>
      <c r="C276" s="34" t="s">
        <v>701</v>
      </c>
      <c r="D276" s="36">
        <v>5259502.37</v>
      </c>
      <c r="E276" s="36">
        <v>3554245.88</v>
      </c>
      <c r="F276" s="36">
        <v>3393100.23</v>
      </c>
      <c r="G276" s="36">
        <v>0</v>
      </c>
      <c r="H276" s="36">
        <v>0</v>
      </c>
      <c r="I276" s="36">
        <v>0</v>
      </c>
      <c r="J276" s="36">
        <v>7891392</v>
      </c>
      <c r="K276" s="36">
        <v>2036315.22</v>
      </c>
      <c r="L276" s="36">
        <v>389910.18</v>
      </c>
      <c r="M276" s="36">
        <v>0</v>
      </c>
      <c r="N276" s="36">
        <v>1589084.1</v>
      </c>
      <c r="O276" s="36">
        <v>214706.19</v>
      </c>
      <c r="P276" s="36">
        <v>14218130.35</v>
      </c>
      <c r="Q276" s="36">
        <v>1962147.44</v>
      </c>
      <c r="R276" s="36">
        <v>0</v>
      </c>
      <c r="S276" s="36">
        <v>0</v>
      </c>
      <c r="T276" s="36">
        <v>0</v>
      </c>
      <c r="U276" s="36">
        <v>100741.45</v>
      </c>
      <c r="V276" s="36">
        <v>0</v>
      </c>
      <c r="W276" s="36">
        <v>5514136.2199999997</v>
      </c>
      <c r="X276" s="36">
        <v>3319.03</v>
      </c>
      <c r="Y276" s="36">
        <v>0</v>
      </c>
      <c r="Z276" s="36">
        <v>260836.78</v>
      </c>
      <c r="AA276" s="36">
        <v>0</v>
      </c>
      <c r="AB276" s="36">
        <v>0</v>
      </c>
      <c r="AC276" s="36">
        <v>50071.88</v>
      </c>
      <c r="AD276" s="36">
        <v>0</v>
      </c>
      <c r="AE276" s="36">
        <v>13139560.26</v>
      </c>
      <c r="AF276" s="36">
        <v>20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16088.75</v>
      </c>
      <c r="AM276" s="36">
        <v>0</v>
      </c>
      <c r="AN276" s="36">
        <v>144019.06</v>
      </c>
      <c r="AO276" s="36">
        <v>0</v>
      </c>
      <c r="AP276" s="36">
        <v>0</v>
      </c>
      <c r="AQ276" s="36">
        <v>4576965.1399999997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5376802.1799999997</v>
      </c>
      <c r="AY276" s="36">
        <v>0</v>
      </c>
      <c r="AZ276" s="36">
        <v>0</v>
      </c>
      <c r="BA276" s="36">
        <v>0</v>
      </c>
      <c r="BB276" s="36">
        <v>18812.400000000001</v>
      </c>
      <c r="BC276" s="36">
        <v>0</v>
      </c>
      <c r="BD276" s="36">
        <v>0</v>
      </c>
      <c r="BE276" s="36">
        <v>0</v>
      </c>
      <c r="BF276" s="36">
        <v>0</v>
      </c>
      <c r="BG276" s="36">
        <v>0</v>
      </c>
      <c r="BH276" s="36">
        <v>0</v>
      </c>
      <c r="BI276" s="36">
        <v>34216657.479999997</v>
      </c>
      <c r="BJ276" s="36">
        <v>9063292.2799999993</v>
      </c>
      <c r="BK276" s="36">
        <v>50398</v>
      </c>
      <c r="BL276" s="36">
        <v>0</v>
      </c>
      <c r="BM276" s="36">
        <v>0</v>
      </c>
      <c r="BN276" s="36">
        <v>0</v>
      </c>
      <c r="BO276" s="36">
        <v>0</v>
      </c>
      <c r="BP276" s="36">
        <v>53071622.780000001</v>
      </c>
      <c r="BQ276" s="36">
        <v>255</v>
      </c>
      <c r="BR276" s="36">
        <v>0</v>
      </c>
      <c r="BS276" s="36">
        <v>0</v>
      </c>
      <c r="BT276" s="36">
        <v>0</v>
      </c>
      <c r="BU276" s="36">
        <v>0</v>
      </c>
      <c r="BV276" s="36">
        <v>0</v>
      </c>
      <c r="BW276" s="36">
        <v>0</v>
      </c>
      <c r="BX276" s="36">
        <v>0</v>
      </c>
      <c r="BY276" s="37">
        <v>96101767.479999989</v>
      </c>
    </row>
    <row r="277" spans="1:77" x14ac:dyDescent="0.2">
      <c r="A277" s="34" t="s">
        <v>635</v>
      </c>
      <c r="B277" s="35" t="s">
        <v>702</v>
      </c>
      <c r="C277" s="34" t="s">
        <v>703</v>
      </c>
      <c r="D277" s="36">
        <v>6680323.6799999997</v>
      </c>
      <c r="E277" s="36">
        <v>1989066.2</v>
      </c>
      <c r="F277" s="36">
        <v>2447408.63</v>
      </c>
      <c r="G277" s="36">
        <v>689024.11</v>
      </c>
      <c r="H277" s="36">
        <v>182554.36</v>
      </c>
      <c r="I277" s="36">
        <v>79665.740000000005</v>
      </c>
      <c r="J277" s="36">
        <v>5949836.8399999999</v>
      </c>
      <c r="K277" s="36">
        <v>1272200.22</v>
      </c>
      <c r="L277" s="36">
        <v>745636</v>
      </c>
      <c r="M277" s="36">
        <v>1421874.96</v>
      </c>
      <c r="N277" s="36">
        <v>280453</v>
      </c>
      <c r="O277" s="36">
        <v>794910.53</v>
      </c>
      <c r="P277" s="36">
        <v>1107822.05</v>
      </c>
      <c r="Q277" s="36">
        <v>1064108.96</v>
      </c>
      <c r="R277" s="36">
        <v>91982</v>
      </c>
      <c r="S277" s="36">
        <v>62111</v>
      </c>
      <c r="T277" s="36">
        <v>355531.5</v>
      </c>
      <c r="U277" s="36">
        <v>345780.9</v>
      </c>
      <c r="V277" s="36">
        <v>8517029.0500000007</v>
      </c>
      <c r="W277" s="36">
        <v>1723566.51</v>
      </c>
      <c r="X277" s="36">
        <v>194392.12</v>
      </c>
      <c r="Y277" s="36">
        <v>1382165.41</v>
      </c>
      <c r="Z277" s="36">
        <v>204727</v>
      </c>
      <c r="AA277" s="36">
        <v>293342.65000000002</v>
      </c>
      <c r="AB277" s="36">
        <v>858766.25</v>
      </c>
      <c r="AC277" s="36">
        <v>81024</v>
      </c>
      <c r="AD277" s="36">
        <v>64674</v>
      </c>
      <c r="AE277" s="36">
        <v>2920533.24</v>
      </c>
      <c r="AF277" s="36">
        <v>142516.94</v>
      </c>
      <c r="AG277" s="36">
        <v>217328</v>
      </c>
      <c r="AH277" s="36">
        <v>65704</v>
      </c>
      <c r="AI277" s="36">
        <v>53929</v>
      </c>
      <c r="AJ277" s="36">
        <v>128084</v>
      </c>
      <c r="AK277" s="36">
        <v>241686.79</v>
      </c>
      <c r="AL277" s="36">
        <v>112568</v>
      </c>
      <c r="AM277" s="36">
        <v>168455.08</v>
      </c>
      <c r="AN277" s="36">
        <v>138436</v>
      </c>
      <c r="AO277" s="36">
        <v>229266</v>
      </c>
      <c r="AP277" s="36">
        <v>54126.25</v>
      </c>
      <c r="AQ277" s="36">
        <v>302607.18</v>
      </c>
      <c r="AR277" s="36">
        <v>82124</v>
      </c>
      <c r="AS277" s="36">
        <v>177186.96</v>
      </c>
      <c r="AT277" s="36">
        <v>147564</v>
      </c>
      <c r="AU277" s="36">
        <v>213585.81</v>
      </c>
      <c r="AV277" s="36">
        <v>57026</v>
      </c>
      <c r="AW277" s="36">
        <v>272937</v>
      </c>
      <c r="AX277" s="36">
        <v>6373049.6500000004</v>
      </c>
      <c r="AY277" s="36">
        <v>170313.31</v>
      </c>
      <c r="AZ277" s="36">
        <v>198857.5</v>
      </c>
      <c r="BA277" s="36">
        <v>185715</v>
      </c>
      <c r="BB277" s="36">
        <v>528977.1</v>
      </c>
      <c r="BC277" s="36">
        <v>298351</v>
      </c>
      <c r="BD277" s="36">
        <v>887331.6899</v>
      </c>
      <c r="BE277" s="36">
        <v>285671.78999999998</v>
      </c>
      <c r="BF277" s="36">
        <v>498812.32</v>
      </c>
      <c r="BG277" s="36">
        <v>99.48</v>
      </c>
      <c r="BH277" s="36">
        <v>125859.76</v>
      </c>
      <c r="BI277" s="36">
        <v>3712995.9160000002</v>
      </c>
      <c r="BJ277" s="36">
        <v>2129579.06</v>
      </c>
      <c r="BK277" s="36">
        <v>527776</v>
      </c>
      <c r="BL277" s="36">
        <v>196318.55</v>
      </c>
      <c r="BM277" s="36">
        <v>508916</v>
      </c>
      <c r="BN277" s="36">
        <v>697658.43</v>
      </c>
      <c r="BO277" s="36">
        <v>286657</v>
      </c>
      <c r="BP277" s="36">
        <v>3008621.47</v>
      </c>
      <c r="BQ277" s="36">
        <v>119836</v>
      </c>
      <c r="BR277" s="36">
        <v>147875</v>
      </c>
      <c r="BS277" s="36">
        <v>185209.75</v>
      </c>
      <c r="BT277" s="36">
        <v>438893.46</v>
      </c>
      <c r="BU277" s="36">
        <v>319886.3</v>
      </c>
      <c r="BV277" s="36">
        <v>163938.46</v>
      </c>
      <c r="BW277" s="36">
        <v>79554</v>
      </c>
      <c r="BX277" s="36">
        <v>64915.41</v>
      </c>
      <c r="BY277" s="37">
        <v>54766726.32</v>
      </c>
    </row>
    <row r="278" spans="1:77" x14ac:dyDescent="0.2">
      <c r="A278" s="34" t="s">
        <v>635</v>
      </c>
      <c r="B278" s="35" t="s">
        <v>704</v>
      </c>
      <c r="C278" s="34" t="s">
        <v>705</v>
      </c>
      <c r="D278" s="36">
        <v>-9011454.0600000005</v>
      </c>
      <c r="E278" s="36">
        <v>0</v>
      </c>
      <c r="F278" s="36">
        <v>-130</v>
      </c>
      <c r="G278" s="36">
        <v>0</v>
      </c>
      <c r="H278" s="36">
        <v>0</v>
      </c>
      <c r="I278" s="36">
        <v>0</v>
      </c>
      <c r="J278" s="36">
        <v>-58492158.799999997</v>
      </c>
      <c r="K278" s="36">
        <v>-3337650.93</v>
      </c>
      <c r="L278" s="36">
        <v>-97660.39</v>
      </c>
      <c r="M278" s="36">
        <v>-4383087.26</v>
      </c>
      <c r="N278" s="36">
        <v>-54420.29</v>
      </c>
      <c r="O278" s="36">
        <v>-2626402.27</v>
      </c>
      <c r="P278" s="36">
        <v>-5200474.5</v>
      </c>
      <c r="Q278" s="36">
        <v>-897266.3</v>
      </c>
      <c r="R278" s="36">
        <v>0</v>
      </c>
      <c r="S278" s="36">
        <v>0</v>
      </c>
      <c r="T278" s="36">
        <v>-593605.62</v>
      </c>
      <c r="U278" s="36">
        <v>-299666.87</v>
      </c>
      <c r="V278" s="36">
        <v>-845488.68</v>
      </c>
      <c r="W278" s="36">
        <v>238883.84</v>
      </c>
      <c r="X278" s="36">
        <v>-274373.39</v>
      </c>
      <c r="Y278" s="36">
        <v>-1508201.73</v>
      </c>
      <c r="Z278" s="36">
        <v>-651045.36</v>
      </c>
      <c r="AA278" s="36">
        <v>-933748.07</v>
      </c>
      <c r="AB278" s="36">
        <v>-2366216.31</v>
      </c>
      <c r="AC278" s="36">
        <v>0</v>
      </c>
      <c r="AD278" s="36">
        <v>-593758.02</v>
      </c>
      <c r="AE278" s="36">
        <v>-20424192.969999999</v>
      </c>
      <c r="AF278" s="36">
        <v>-71095.649999999994</v>
      </c>
      <c r="AG278" s="36">
        <v>-1095031.6200000001</v>
      </c>
      <c r="AH278" s="36">
        <v>-576670.18000000005</v>
      </c>
      <c r="AI278" s="36">
        <v>-801771.97</v>
      </c>
      <c r="AJ278" s="36">
        <v>-887083.4</v>
      </c>
      <c r="AK278" s="36">
        <v>-644063.47</v>
      </c>
      <c r="AL278" s="36">
        <v>-621703.49</v>
      </c>
      <c r="AM278" s="36">
        <v>-1072232.76</v>
      </c>
      <c r="AN278" s="36">
        <v>-472406.07</v>
      </c>
      <c r="AO278" s="36">
        <v>-978780.73</v>
      </c>
      <c r="AP278" s="36">
        <v>-386378.93</v>
      </c>
      <c r="AQ278" s="36">
        <v>-7673463.4000000004</v>
      </c>
      <c r="AR278" s="36">
        <v>0</v>
      </c>
      <c r="AS278" s="36">
        <v>-328079.98</v>
      </c>
      <c r="AT278" s="36">
        <v>-574681.74</v>
      </c>
      <c r="AU278" s="36">
        <v>-684098.31</v>
      </c>
      <c r="AV278" s="36">
        <v>-50606.61</v>
      </c>
      <c r="AW278" s="36">
        <v>-710395.39</v>
      </c>
      <c r="AX278" s="36">
        <v>-56519081.240000002</v>
      </c>
      <c r="AY278" s="36">
        <v>-938743.43</v>
      </c>
      <c r="AZ278" s="36">
        <v>-1399267.43</v>
      </c>
      <c r="BA278" s="36">
        <v>0</v>
      </c>
      <c r="BB278" s="36">
        <v>-615693.21</v>
      </c>
      <c r="BC278" s="36">
        <v>-213.6</v>
      </c>
      <c r="BD278" s="36">
        <v>-2761023.4</v>
      </c>
      <c r="BE278" s="36">
        <v>0</v>
      </c>
      <c r="BF278" s="36">
        <v>-836856.51</v>
      </c>
      <c r="BG278" s="36">
        <v>0</v>
      </c>
      <c r="BH278" s="36">
        <v>0</v>
      </c>
      <c r="BI278" s="36">
        <v>-40828371.950000003</v>
      </c>
      <c r="BJ278" s="36">
        <v>-10000000</v>
      </c>
      <c r="BK278" s="36">
        <v>6229.85</v>
      </c>
      <c r="BL278" s="36">
        <v>-567247.92000000004</v>
      </c>
      <c r="BM278" s="36">
        <v>-1621802.78</v>
      </c>
      <c r="BN278" s="36">
        <v>-2165912.9700000002</v>
      </c>
      <c r="BO278" s="36">
        <v>-27485.98</v>
      </c>
      <c r="BP278" s="36">
        <v>-25481977.059999999</v>
      </c>
      <c r="BQ278" s="36">
        <v>0</v>
      </c>
      <c r="BR278" s="36">
        <v>-122433.27</v>
      </c>
      <c r="BS278" s="36">
        <v>0</v>
      </c>
      <c r="BT278" s="36">
        <v>-628476.56999999995</v>
      </c>
      <c r="BU278" s="36">
        <v>-292326.65000000002</v>
      </c>
      <c r="BV278" s="36">
        <v>-143647.35999999999</v>
      </c>
      <c r="BW278" s="36">
        <v>0</v>
      </c>
      <c r="BX278" s="36">
        <v>0</v>
      </c>
      <c r="BY278" s="37">
        <v>-212550254.72</v>
      </c>
    </row>
    <row r="279" spans="1:77" x14ac:dyDescent="0.2">
      <c r="A279" s="34" t="s">
        <v>635</v>
      </c>
      <c r="B279" s="35" t="s">
        <v>706</v>
      </c>
      <c r="C279" s="34" t="s">
        <v>707</v>
      </c>
      <c r="D279" s="36">
        <v>-2098846.6</v>
      </c>
      <c r="E279" s="36">
        <v>0</v>
      </c>
      <c r="F279" s="36">
        <v>-485386.42</v>
      </c>
      <c r="G279" s="36">
        <v>0</v>
      </c>
      <c r="H279" s="36">
        <v>0</v>
      </c>
      <c r="I279" s="36">
        <v>0</v>
      </c>
      <c r="J279" s="36">
        <v>-19359495.120000001</v>
      </c>
      <c r="K279" s="36">
        <v>0</v>
      </c>
      <c r="L279" s="36">
        <v>-7588.3</v>
      </c>
      <c r="M279" s="36">
        <v>-360987.6</v>
      </c>
      <c r="N279" s="36">
        <v>0</v>
      </c>
      <c r="O279" s="36">
        <v>0</v>
      </c>
      <c r="P279" s="36">
        <v>-22239.67</v>
      </c>
      <c r="Q279" s="36">
        <v>-5097.99</v>
      </c>
      <c r="R279" s="36">
        <v>0</v>
      </c>
      <c r="S279" s="36">
        <v>0</v>
      </c>
      <c r="T279" s="36">
        <v>258856.37</v>
      </c>
      <c r="U279" s="36">
        <v>0</v>
      </c>
      <c r="V279" s="36">
        <v>0</v>
      </c>
      <c r="W279" s="36">
        <v>-169045.52</v>
      </c>
      <c r="X279" s="36">
        <v>-94003.69</v>
      </c>
      <c r="Y279" s="36">
        <v>-1261790.82</v>
      </c>
      <c r="Z279" s="36">
        <v>-57130.74</v>
      </c>
      <c r="AA279" s="36">
        <v>-351406.82</v>
      </c>
      <c r="AB279" s="36">
        <v>-584054.13</v>
      </c>
      <c r="AC279" s="36">
        <v>0</v>
      </c>
      <c r="AD279" s="36">
        <v>-97863.01</v>
      </c>
      <c r="AE279" s="36">
        <v>-28399997.5</v>
      </c>
      <c r="AF279" s="36">
        <v>0</v>
      </c>
      <c r="AG279" s="36">
        <v>-82062.05</v>
      </c>
      <c r="AH279" s="36">
        <v>-64150.84</v>
      </c>
      <c r="AI279" s="36">
        <v>-45095.12</v>
      </c>
      <c r="AJ279" s="36">
        <v>0</v>
      </c>
      <c r="AK279" s="36">
        <v>-94711.03</v>
      </c>
      <c r="AL279" s="36">
        <v>-89779.75</v>
      </c>
      <c r="AM279" s="36">
        <v>-117359.41</v>
      </c>
      <c r="AN279" s="36">
        <v>-54308.89</v>
      </c>
      <c r="AO279" s="36">
        <v>-114823</v>
      </c>
      <c r="AP279" s="36">
        <v>1916.16</v>
      </c>
      <c r="AQ279" s="36">
        <v>-9953040.7699999996</v>
      </c>
      <c r="AR279" s="36">
        <v>-29974.68</v>
      </c>
      <c r="AS279" s="36">
        <v>-58956.13</v>
      </c>
      <c r="AT279" s="36">
        <v>-30028.41</v>
      </c>
      <c r="AU279" s="36">
        <v>-384722.94</v>
      </c>
      <c r="AV279" s="36">
        <v>-15578.79</v>
      </c>
      <c r="AW279" s="36">
        <v>-315499.78000000003</v>
      </c>
      <c r="AX279" s="36">
        <v>-27515507.59</v>
      </c>
      <c r="AY279" s="36">
        <v>-278359.58</v>
      </c>
      <c r="AZ279" s="36">
        <v>-7893.79</v>
      </c>
      <c r="BA279" s="36">
        <v>0</v>
      </c>
      <c r="BB279" s="36">
        <v>-206150.71</v>
      </c>
      <c r="BC279" s="36">
        <v>0</v>
      </c>
      <c r="BD279" s="36">
        <v>-1672581.34</v>
      </c>
      <c r="BE279" s="36">
        <v>-496916.05</v>
      </c>
      <c r="BF279" s="36">
        <v>-211542.47</v>
      </c>
      <c r="BG279" s="36">
        <v>0</v>
      </c>
      <c r="BH279" s="36">
        <v>0</v>
      </c>
      <c r="BI279" s="36">
        <v>-43179427.479999997</v>
      </c>
      <c r="BJ279" s="36">
        <v>-9000000</v>
      </c>
      <c r="BK279" s="36">
        <v>93961.76</v>
      </c>
      <c r="BL279" s="36">
        <v>-102023.49</v>
      </c>
      <c r="BM279" s="36">
        <v>-28617.439999999999</v>
      </c>
      <c r="BN279" s="36">
        <v>-184579.71</v>
      </c>
      <c r="BO279" s="36">
        <v>-5392.27</v>
      </c>
      <c r="BP279" s="36">
        <v>-19129926.390000001</v>
      </c>
      <c r="BQ279" s="36">
        <v>0</v>
      </c>
      <c r="BR279" s="36">
        <v>-16539.07</v>
      </c>
      <c r="BS279" s="36">
        <v>0</v>
      </c>
      <c r="BT279" s="36">
        <v>-159928.66</v>
      </c>
      <c r="BU279" s="36">
        <v>-544038.66</v>
      </c>
      <c r="BV279" s="36">
        <v>0</v>
      </c>
      <c r="BW279" s="36">
        <v>0</v>
      </c>
      <c r="BX279" s="36">
        <v>0</v>
      </c>
      <c r="BY279" s="37">
        <v>-725424517.68000019</v>
      </c>
    </row>
    <row r="280" spans="1:77" x14ac:dyDescent="0.2">
      <c r="A280" s="34" t="s">
        <v>635</v>
      </c>
      <c r="B280" s="35" t="s">
        <v>708</v>
      </c>
      <c r="C280" s="34" t="s">
        <v>709</v>
      </c>
      <c r="D280" s="36">
        <v>-14867.95</v>
      </c>
      <c r="E280" s="36">
        <v>0</v>
      </c>
      <c r="F280" s="36">
        <v>-47955</v>
      </c>
      <c r="G280" s="36">
        <v>-134658.85999999999</v>
      </c>
      <c r="H280" s="36">
        <v>-23666.3</v>
      </c>
      <c r="I280" s="36">
        <v>-215</v>
      </c>
      <c r="J280" s="36">
        <v>0</v>
      </c>
      <c r="K280" s="36">
        <v>0</v>
      </c>
      <c r="L280" s="36">
        <v>0</v>
      </c>
      <c r="M280" s="36">
        <v>0</v>
      </c>
      <c r="N280" s="36">
        <v>-6149.5</v>
      </c>
      <c r="O280" s="36">
        <v>0</v>
      </c>
      <c r="P280" s="36">
        <v>0</v>
      </c>
      <c r="Q280" s="36">
        <v>-3937.31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-6487.53</v>
      </c>
      <c r="X280" s="36">
        <v>0</v>
      </c>
      <c r="Y280" s="36">
        <v>-476364.65</v>
      </c>
      <c r="Z280" s="36">
        <v>0</v>
      </c>
      <c r="AA280" s="36">
        <v>-603</v>
      </c>
      <c r="AB280" s="36">
        <v>0</v>
      </c>
      <c r="AC280" s="36">
        <v>0</v>
      </c>
      <c r="AD280" s="36">
        <v>0</v>
      </c>
      <c r="AE280" s="36">
        <v>0</v>
      </c>
      <c r="AF280" s="36">
        <v>-260090.3</v>
      </c>
      <c r="AG280" s="36">
        <v>0</v>
      </c>
      <c r="AH280" s="36">
        <v>-110401.15</v>
      </c>
      <c r="AI280" s="36">
        <v>0</v>
      </c>
      <c r="AJ280" s="36">
        <v>-142285.29999999999</v>
      </c>
      <c r="AK280" s="36">
        <v>0</v>
      </c>
      <c r="AL280" s="36">
        <v>0</v>
      </c>
      <c r="AM280" s="36">
        <v>-1830.7</v>
      </c>
      <c r="AN280" s="36">
        <v>0</v>
      </c>
      <c r="AO280" s="36">
        <v>0</v>
      </c>
      <c r="AP280" s="36">
        <v>-21191.439999999999</v>
      </c>
      <c r="AQ280" s="36">
        <v>0</v>
      </c>
      <c r="AR280" s="36">
        <v>-286382.39</v>
      </c>
      <c r="AS280" s="36">
        <v>0</v>
      </c>
      <c r="AT280" s="36">
        <v>-3017</v>
      </c>
      <c r="AU280" s="36">
        <v>-1563</v>
      </c>
      <c r="AV280" s="36">
        <v>0</v>
      </c>
      <c r="AW280" s="36">
        <v>-16942</v>
      </c>
      <c r="AX280" s="36">
        <v>-66679.899999999994</v>
      </c>
      <c r="AY280" s="36">
        <v>0</v>
      </c>
      <c r="AZ280" s="36">
        <v>-230943.15</v>
      </c>
      <c r="BA280" s="36">
        <v>-2788656.18</v>
      </c>
      <c r="BB280" s="36">
        <v>-22085</v>
      </c>
      <c r="BC280" s="36">
        <v>-4180</v>
      </c>
      <c r="BD280" s="36">
        <v>0</v>
      </c>
      <c r="BE280" s="36">
        <v>-1233982.22</v>
      </c>
      <c r="BF280" s="36">
        <v>0</v>
      </c>
      <c r="BG280" s="36">
        <v>-778789.45</v>
      </c>
      <c r="BH280" s="36">
        <v>-140984.70000000001</v>
      </c>
      <c r="BI280" s="36">
        <v>-82452.320000000007</v>
      </c>
      <c r="BJ280" s="36">
        <v>-49090</v>
      </c>
      <c r="BK280" s="36">
        <v>8000</v>
      </c>
      <c r="BL280" s="36">
        <v>-15562.12</v>
      </c>
      <c r="BM280" s="36">
        <v>-39738.269999999997</v>
      </c>
      <c r="BN280" s="36">
        <v>0</v>
      </c>
      <c r="BO280" s="36">
        <v>-10219.48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-20163.57</v>
      </c>
      <c r="BW280" s="36">
        <v>0</v>
      </c>
      <c r="BX280" s="36">
        <v>0</v>
      </c>
      <c r="BY280" s="37">
        <v>99766257.479999989</v>
      </c>
    </row>
    <row r="281" spans="1:77" x14ac:dyDescent="0.2">
      <c r="A281" s="34" t="s">
        <v>635</v>
      </c>
      <c r="B281" s="35" t="s">
        <v>710</v>
      </c>
      <c r="C281" s="34" t="s">
        <v>711</v>
      </c>
      <c r="D281" s="36">
        <v>0</v>
      </c>
      <c r="E281" s="36">
        <v>0</v>
      </c>
      <c r="F281" s="36">
        <v>0</v>
      </c>
      <c r="G281" s="36">
        <v>165146.73000000001</v>
      </c>
      <c r="H281" s="36">
        <v>3410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732.5</v>
      </c>
      <c r="O281" s="36">
        <v>0</v>
      </c>
      <c r="P281" s="36">
        <v>0</v>
      </c>
      <c r="Q281" s="36">
        <v>3917.4</v>
      </c>
      <c r="R281" s="36">
        <v>0</v>
      </c>
      <c r="S281" s="36">
        <v>0</v>
      </c>
      <c r="T281" s="36">
        <v>60104.18</v>
      </c>
      <c r="U281" s="36">
        <v>0</v>
      </c>
      <c r="V281" s="36">
        <v>4287.95</v>
      </c>
      <c r="W281" s="36">
        <v>0</v>
      </c>
      <c r="X281" s="36">
        <v>0</v>
      </c>
      <c r="Y281" s="36">
        <v>17479</v>
      </c>
      <c r="Z281" s="36">
        <v>0</v>
      </c>
      <c r="AA281" s="36">
        <v>916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4213.96</v>
      </c>
      <c r="AM281" s="36">
        <v>5460.59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13655.58</v>
      </c>
      <c r="AU281" s="36">
        <v>2188.9</v>
      </c>
      <c r="AV281" s="36">
        <v>20729.95</v>
      </c>
      <c r="AW281" s="36">
        <v>10</v>
      </c>
      <c r="AX281" s="36">
        <v>33111.06</v>
      </c>
      <c r="AY281" s="36">
        <v>0</v>
      </c>
      <c r="AZ281" s="36">
        <v>50841.8</v>
      </c>
      <c r="BA281" s="36">
        <v>0</v>
      </c>
      <c r="BB281" s="36">
        <v>43</v>
      </c>
      <c r="BC281" s="36">
        <v>30</v>
      </c>
      <c r="BD281" s="36">
        <v>0</v>
      </c>
      <c r="BE281" s="36">
        <v>0</v>
      </c>
      <c r="BF281" s="36">
        <v>0</v>
      </c>
      <c r="BG281" s="36">
        <v>0</v>
      </c>
      <c r="BH281" s="36">
        <v>67167.360000000001</v>
      </c>
      <c r="BI281" s="36">
        <v>166834.41</v>
      </c>
      <c r="BJ281" s="36">
        <v>2098</v>
      </c>
      <c r="BK281" s="36">
        <v>50555.85</v>
      </c>
      <c r="BL281" s="36">
        <v>0</v>
      </c>
      <c r="BM281" s="36">
        <v>14083.6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7952</v>
      </c>
      <c r="BU281" s="36">
        <v>0</v>
      </c>
      <c r="BV281" s="36">
        <v>0</v>
      </c>
      <c r="BW281" s="36">
        <v>0</v>
      </c>
      <c r="BX281" s="36">
        <v>0</v>
      </c>
      <c r="BY281" s="37">
        <v>-133100268.48999998</v>
      </c>
    </row>
    <row r="282" spans="1:77" x14ac:dyDescent="0.2">
      <c r="A282" s="34" t="s">
        <v>635</v>
      </c>
      <c r="B282" s="35" t="s">
        <v>712</v>
      </c>
      <c r="C282" s="34" t="s">
        <v>713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177783.28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175849.2</v>
      </c>
      <c r="X282" s="36">
        <v>175849.2</v>
      </c>
      <c r="Y282" s="36">
        <v>154247.38</v>
      </c>
      <c r="Z282" s="36">
        <v>217669.66</v>
      </c>
      <c r="AA282" s="36">
        <v>175849.2</v>
      </c>
      <c r="AB282" s="36">
        <v>133567.38</v>
      </c>
      <c r="AC282" s="36">
        <v>175849.2</v>
      </c>
      <c r="AD282" s="36">
        <v>175849.2</v>
      </c>
      <c r="AE282" s="36">
        <v>869516.5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1588140</v>
      </c>
      <c r="AR282" s="36">
        <v>0</v>
      </c>
      <c r="AS282" s="36">
        <v>0</v>
      </c>
      <c r="AT282" s="36">
        <v>0</v>
      </c>
      <c r="AU282" s="36">
        <v>460000</v>
      </c>
      <c r="AV282" s="36">
        <v>0</v>
      </c>
      <c r="AW282" s="36">
        <v>0</v>
      </c>
      <c r="AX282" s="36">
        <v>553055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17537670</v>
      </c>
      <c r="BJ282" s="36">
        <v>5466343.5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307400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W282" s="36">
        <v>0</v>
      </c>
      <c r="BX282" s="36">
        <v>0</v>
      </c>
      <c r="BY282" s="37">
        <v>60076417.68</v>
      </c>
    </row>
    <row r="283" spans="1:77" x14ac:dyDescent="0.2">
      <c r="A283" s="34" t="s">
        <v>635</v>
      </c>
      <c r="B283" s="35" t="s">
        <v>714</v>
      </c>
      <c r="C283" s="34" t="s">
        <v>715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321000</v>
      </c>
      <c r="AU283" s="36">
        <v>0</v>
      </c>
      <c r="AV283" s="36">
        <v>400000</v>
      </c>
      <c r="AW283" s="36">
        <v>468200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199608.74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W283" s="36">
        <v>0</v>
      </c>
      <c r="BX283" s="36">
        <v>0</v>
      </c>
      <c r="BY283" s="37">
        <v>45698938.890000001</v>
      </c>
    </row>
    <row r="284" spans="1:77" x14ac:dyDescent="0.2">
      <c r="A284" s="34" t="s">
        <v>635</v>
      </c>
      <c r="B284" s="47">
        <v>4301020106.5019999</v>
      </c>
      <c r="C284" s="34" t="s">
        <v>716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900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0</v>
      </c>
      <c r="BL284" s="36">
        <v>0</v>
      </c>
      <c r="BM284" s="36">
        <v>0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0</v>
      </c>
      <c r="BW284" s="36">
        <v>0</v>
      </c>
      <c r="BX284" s="36">
        <v>0</v>
      </c>
      <c r="BY284" s="37">
        <v>234201548.33000004</v>
      </c>
    </row>
    <row r="285" spans="1:77" x14ac:dyDescent="0.2">
      <c r="A285" s="34" t="s">
        <v>635</v>
      </c>
      <c r="B285" s="35" t="s">
        <v>717</v>
      </c>
      <c r="C285" s="34" t="s">
        <v>718</v>
      </c>
      <c r="D285" s="36">
        <v>0</v>
      </c>
      <c r="E285" s="36">
        <v>0</v>
      </c>
      <c r="F285" s="36">
        <v>0</v>
      </c>
      <c r="G285" s="36">
        <v>0</v>
      </c>
      <c r="H285" s="36">
        <v>-142.91</v>
      </c>
      <c r="I285" s="36">
        <v>0</v>
      </c>
      <c r="J285" s="36">
        <v>0</v>
      </c>
      <c r="K285" s="36">
        <v>0</v>
      </c>
      <c r="L285" s="36">
        <v>16028.57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-150035</v>
      </c>
      <c r="X285" s="36">
        <v>0</v>
      </c>
      <c r="Y285" s="36">
        <v>0</v>
      </c>
      <c r="Z285" s="36">
        <v>-229516</v>
      </c>
      <c r="AA285" s="36">
        <v>0</v>
      </c>
      <c r="AB285" s="36">
        <v>0</v>
      </c>
      <c r="AC285" s="36">
        <v>0</v>
      </c>
      <c r="AD285" s="36">
        <v>0</v>
      </c>
      <c r="AE285" s="36">
        <v>-536032.56999999995</v>
      </c>
      <c r="AF285" s="36">
        <v>-58802</v>
      </c>
      <c r="AG285" s="36">
        <v>-18830</v>
      </c>
      <c r="AH285" s="36">
        <v>0</v>
      </c>
      <c r="AI285" s="36">
        <v>-6635</v>
      </c>
      <c r="AJ285" s="36">
        <v>0</v>
      </c>
      <c r="AK285" s="36">
        <v>-234962.19</v>
      </c>
      <c r="AL285" s="36">
        <v>0</v>
      </c>
      <c r="AM285" s="36">
        <v>-1700</v>
      </c>
      <c r="AN285" s="36">
        <v>0</v>
      </c>
      <c r="AO285" s="36">
        <v>0</v>
      </c>
      <c r="AP285" s="36">
        <v>0</v>
      </c>
      <c r="AQ285" s="36">
        <v>-198819</v>
      </c>
      <c r="AR285" s="36">
        <v>0</v>
      </c>
      <c r="AS285" s="36">
        <v>0</v>
      </c>
      <c r="AT285" s="36">
        <v>-10274.299999999999</v>
      </c>
      <c r="AU285" s="36">
        <v>0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0</v>
      </c>
      <c r="BH285" s="36">
        <v>0</v>
      </c>
      <c r="BI285" s="36">
        <v>-15124.5</v>
      </c>
      <c r="BJ285" s="36">
        <v>0</v>
      </c>
      <c r="BK285" s="36">
        <v>0</v>
      </c>
      <c r="BL285" s="36">
        <v>-289.10000000000002</v>
      </c>
      <c r="BM285" s="36">
        <v>-740</v>
      </c>
      <c r="BN285" s="36">
        <v>0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7">
        <v>-14899841.57</v>
      </c>
    </row>
    <row r="286" spans="1:77" x14ac:dyDescent="0.2">
      <c r="A286" s="34" t="s">
        <v>635</v>
      </c>
      <c r="B286" s="35" t="s">
        <v>719</v>
      </c>
      <c r="C286" s="34" t="s">
        <v>720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-16028.57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3572.8</v>
      </c>
      <c r="W286" s="36">
        <v>-171889</v>
      </c>
      <c r="X286" s="36">
        <v>0</v>
      </c>
      <c r="Y286" s="36">
        <v>0</v>
      </c>
      <c r="Z286" s="36">
        <v>-55779.5</v>
      </c>
      <c r="AA286" s="36">
        <v>0</v>
      </c>
      <c r="AB286" s="36">
        <v>0</v>
      </c>
      <c r="AC286" s="36">
        <v>0</v>
      </c>
      <c r="AD286" s="36">
        <v>0</v>
      </c>
      <c r="AE286" s="36">
        <v>-1404931.03</v>
      </c>
      <c r="AF286" s="36">
        <v>0</v>
      </c>
      <c r="AG286" s="36">
        <v>-16707.77</v>
      </c>
      <c r="AH286" s="36">
        <v>0</v>
      </c>
      <c r="AI286" s="36">
        <v>-10552.31</v>
      </c>
      <c r="AJ286" s="36">
        <v>0</v>
      </c>
      <c r="AK286" s="36">
        <v>-9153.44</v>
      </c>
      <c r="AL286" s="36">
        <v>0</v>
      </c>
      <c r="AM286" s="36">
        <v>0</v>
      </c>
      <c r="AN286" s="36">
        <v>0</v>
      </c>
      <c r="AO286" s="36">
        <v>-18545.5</v>
      </c>
      <c r="AP286" s="36">
        <v>0</v>
      </c>
      <c r="AQ286" s="36">
        <v>-718345.1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-18174.560000000001</v>
      </c>
      <c r="BN286" s="36">
        <v>0</v>
      </c>
      <c r="BO286" s="36">
        <v>0</v>
      </c>
      <c r="BP286" s="36">
        <v>-112356.4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7">
        <v>1157311.49</v>
      </c>
    </row>
    <row r="287" spans="1:77" x14ac:dyDescent="0.2">
      <c r="A287" s="34" t="s">
        <v>635</v>
      </c>
      <c r="B287" s="35" t="s">
        <v>721</v>
      </c>
      <c r="C287" s="34" t="s">
        <v>722</v>
      </c>
      <c r="D287" s="36">
        <v>0</v>
      </c>
      <c r="E287" s="36">
        <v>0</v>
      </c>
      <c r="F287" s="36">
        <v>249259.3</v>
      </c>
      <c r="G287" s="36">
        <v>0</v>
      </c>
      <c r="H287" s="36">
        <v>0</v>
      </c>
      <c r="I287" s="36">
        <v>0</v>
      </c>
      <c r="J287" s="36">
        <v>2098.5</v>
      </c>
      <c r="K287" s="36">
        <v>209140.25</v>
      </c>
      <c r="L287" s="36">
        <v>3563</v>
      </c>
      <c r="M287" s="36">
        <v>1372332.19</v>
      </c>
      <c r="N287" s="36">
        <v>11820.7</v>
      </c>
      <c r="O287" s="36">
        <v>0</v>
      </c>
      <c r="P287" s="36">
        <v>14193.3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1332258.8999999999</v>
      </c>
      <c r="W287" s="36">
        <v>122710</v>
      </c>
      <c r="X287" s="36">
        <v>137798.1</v>
      </c>
      <c r="Y287" s="36">
        <v>0</v>
      </c>
      <c r="Z287" s="36">
        <v>14522.43</v>
      </c>
      <c r="AA287" s="36">
        <v>114996</v>
      </c>
      <c r="AB287" s="36">
        <v>182425.36</v>
      </c>
      <c r="AC287" s="36">
        <v>50</v>
      </c>
      <c r="AD287" s="36">
        <v>0</v>
      </c>
      <c r="AE287" s="36">
        <v>98089.21</v>
      </c>
      <c r="AF287" s="36">
        <v>0</v>
      </c>
      <c r="AG287" s="36">
        <v>0</v>
      </c>
      <c r="AH287" s="36">
        <v>0</v>
      </c>
      <c r="AI287" s="36">
        <v>21163.49</v>
      </c>
      <c r="AJ287" s="36">
        <v>0</v>
      </c>
      <c r="AK287" s="36">
        <v>0</v>
      </c>
      <c r="AL287" s="36">
        <v>6768</v>
      </c>
      <c r="AM287" s="36">
        <v>0</v>
      </c>
      <c r="AN287" s="36">
        <v>0</v>
      </c>
      <c r="AO287" s="36">
        <v>0</v>
      </c>
      <c r="AP287" s="36">
        <v>131814.57999999999</v>
      </c>
      <c r="AQ287" s="36">
        <v>132367.10999999999</v>
      </c>
      <c r="AR287" s="36">
        <v>669903.27</v>
      </c>
      <c r="AS287" s="36">
        <v>278674.03000000003</v>
      </c>
      <c r="AT287" s="36">
        <v>6881</v>
      </c>
      <c r="AU287" s="36">
        <v>12721.18</v>
      </c>
      <c r="AV287" s="36">
        <v>0</v>
      </c>
      <c r="AW287" s="36">
        <v>0</v>
      </c>
      <c r="AX287" s="36">
        <v>650404.21</v>
      </c>
      <c r="AY287" s="36">
        <v>0</v>
      </c>
      <c r="AZ287" s="36">
        <v>137942.56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9679</v>
      </c>
      <c r="BK287" s="36">
        <v>0</v>
      </c>
      <c r="BL287" s="36">
        <v>0</v>
      </c>
      <c r="BM287" s="36">
        <v>528.5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7">
        <v>-6126183.25</v>
      </c>
    </row>
    <row r="288" spans="1:77" x14ac:dyDescent="0.2">
      <c r="A288" s="34" t="s">
        <v>635</v>
      </c>
      <c r="B288" s="35" t="s">
        <v>723</v>
      </c>
      <c r="C288" s="34" t="s">
        <v>724</v>
      </c>
      <c r="D288" s="36">
        <v>-60777.88</v>
      </c>
      <c r="E288" s="36">
        <v>0</v>
      </c>
      <c r="F288" s="36">
        <v>-2246.4299999999998</v>
      </c>
      <c r="G288" s="36">
        <v>0</v>
      </c>
      <c r="H288" s="36">
        <v>0</v>
      </c>
      <c r="I288" s="36">
        <v>0</v>
      </c>
      <c r="J288" s="36">
        <v>-3823860.36</v>
      </c>
      <c r="K288" s="36">
        <v>-96196.73</v>
      </c>
      <c r="L288" s="36">
        <v>0</v>
      </c>
      <c r="M288" s="36">
        <v>-971912.9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-179908.96</v>
      </c>
      <c r="W288" s="36">
        <v>-288424.05</v>
      </c>
      <c r="X288" s="36">
        <v>0</v>
      </c>
      <c r="Y288" s="36">
        <v>0</v>
      </c>
      <c r="Z288" s="36">
        <v>-13722.17</v>
      </c>
      <c r="AA288" s="36">
        <v>0</v>
      </c>
      <c r="AB288" s="36">
        <v>0</v>
      </c>
      <c r="AC288" s="36">
        <v>0</v>
      </c>
      <c r="AD288" s="36">
        <v>0</v>
      </c>
      <c r="AE288" s="36">
        <v>-2653556.75</v>
      </c>
      <c r="AF288" s="36">
        <v>-7897.74</v>
      </c>
      <c r="AG288" s="36">
        <v>0</v>
      </c>
      <c r="AH288" s="36">
        <v>-16025.62</v>
      </c>
      <c r="AI288" s="36">
        <v>0</v>
      </c>
      <c r="AJ288" s="36">
        <v>0</v>
      </c>
      <c r="AK288" s="36">
        <v>0</v>
      </c>
      <c r="AL288" s="36">
        <v>-4051.66</v>
      </c>
      <c r="AM288" s="36">
        <v>-28113.98</v>
      </c>
      <c r="AN288" s="36">
        <v>-36291.629999999997</v>
      </c>
      <c r="AO288" s="36">
        <v>0</v>
      </c>
      <c r="AP288" s="36">
        <v>0</v>
      </c>
      <c r="AQ288" s="36">
        <v>-1862.24</v>
      </c>
      <c r="AR288" s="36">
        <v>-11509.9</v>
      </c>
      <c r="AS288" s="36">
        <v>-7509.8</v>
      </c>
      <c r="AT288" s="36">
        <v>-598.20000000000005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-14565.33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-987013.93</v>
      </c>
      <c r="BQ288" s="36">
        <v>0</v>
      </c>
      <c r="BR288" s="36">
        <v>0</v>
      </c>
      <c r="BS288" s="36">
        <v>0</v>
      </c>
      <c r="BT288" s="36">
        <v>0</v>
      </c>
      <c r="BU288" s="36">
        <v>-33596.800000000003</v>
      </c>
      <c r="BV288" s="36">
        <v>0</v>
      </c>
      <c r="BW288" s="36">
        <v>0</v>
      </c>
      <c r="BX288" s="36">
        <v>0</v>
      </c>
      <c r="BY288" s="37">
        <v>718500</v>
      </c>
    </row>
    <row r="289" spans="1:77" x14ac:dyDescent="0.2">
      <c r="A289" s="34" t="s">
        <v>635</v>
      </c>
      <c r="B289" s="35" t="s">
        <v>725</v>
      </c>
      <c r="C289" s="34" t="s">
        <v>726</v>
      </c>
      <c r="D289" s="36">
        <v>8050.21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1513626.98</v>
      </c>
      <c r="K289" s="36">
        <v>234690.25</v>
      </c>
      <c r="L289" s="36">
        <v>0</v>
      </c>
      <c r="M289" s="36">
        <v>813539.17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669102.72</v>
      </c>
      <c r="X289" s="36">
        <v>0</v>
      </c>
      <c r="Y289" s="36">
        <v>0</v>
      </c>
      <c r="Z289" s="36">
        <v>71291.08</v>
      </c>
      <c r="AA289" s="36">
        <v>0</v>
      </c>
      <c r="AB289" s="36">
        <v>0</v>
      </c>
      <c r="AC289" s="36">
        <v>0</v>
      </c>
      <c r="AD289" s="36">
        <v>0</v>
      </c>
      <c r="AE289" s="36">
        <v>1432431.75</v>
      </c>
      <c r="AF289" s="36">
        <v>47849.62</v>
      </c>
      <c r="AG289" s="36">
        <v>0</v>
      </c>
      <c r="AH289" s="36">
        <v>0</v>
      </c>
      <c r="AI289" s="36">
        <v>20043.27</v>
      </c>
      <c r="AJ289" s="36">
        <v>0</v>
      </c>
      <c r="AK289" s="36">
        <v>110760.95</v>
      </c>
      <c r="AL289" s="36">
        <v>66026.990000000005</v>
      </c>
      <c r="AM289" s="36">
        <v>35812.68</v>
      </c>
      <c r="AN289" s="36">
        <v>65759.81</v>
      </c>
      <c r="AO289" s="36">
        <v>1253.18</v>
      </c>
      <c r="AP289" s="36">
        <v>18603.259999999998</v>
      </c>
      <c r="AQ289" s="36">
        <v>1529.55</v>
      </c>
      <c r="AR289" s="36">
        <v>17161.8</v>
      </c>
      <c r="AS289" s="36">
        <v>265079.73</v>
      </c>
      <c r="AT289" s="36">
        <v>73030.5</v>
      </c>
      <c r="AU289" s="36">
        <v>81031.95</v>
      </c>
      <c r="AV289" s="36">
        <v>0</v>
      </c>
      <c r="AW289" s="36">
        <v>27936.55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9558.59</v>
      </c>
      <c r="BN289" s="36">
        <v>0</v>
      </c>
      <c r="BO289" s="36">
        <v>0</v>
      </c>
      <c r="BP289" s="36">
        <v>261167.3</v>
      </c>
      <c r="BQ289" s="36">
        <v>1140</v>
      </c>
      <c r="BR289" s="36">
        <v>0</v>
      </c>
      <c r="BS289" s="36">
        <v>0</v>
      </c>
      <c r="BT289" s="36">
        <v>0</v>
      </c>
      <c r="BU289" s="36">
        <v>181477.83</v>
      </c>
      <c r="BV289" s="36">
        <v>0</v>
      </c>
      <c r="BW289" s="36">
        <v>0</v>
      </c>
      <c r="BX289" s="36">
        <v>0</v>
      </c>
      <c r="BY289" s="37">
        <v>20096683.720000003</v>
      </c>
    </row>
    <row r="290" spans="1:77" x14ac:dyDescent="0.2">
      <c r="A290" s="34" t="s">
        <v>635</v>
      </c>
      <c r="B290" s="35" t="s">
        <v>727</v>
      </c>
      <c r="C290" s="34" t="s">
        <v>728</v>
      </c>
      <c r="D290" s="36">
        <v>0</v>
      </c>
      <c r="E290" s="36">
        <v>0</v>
      </c>
      <c r="F290" s="36">
        <v>-934</v>
      </c>
      <c r="G290" s="36">
        <v>0</v>
      </c>
      <c r="H290" s="36">
        <v>0</v>
      </c>
      <c r="I290" s="36">
        <v>0</v>
      </c>
      <c r="J290" s="36">
        <v>-384362.25</v>
      </c>
      <c r="K290" s="36">
        <v>-55639.78</v>
      </c>
      <c r="L290" s="36">
        <v>-2013</v>
      </c>
      <c r="M290" s="36">
        <v>-13201.4</v>
      </c>
      <c r="N290" s="36">
        <v>-1051.9100000000001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-3467</v>
      </c>
      <c r="U290" s="36">
        <v>0</v>
      </c>
      <c r="V290" s="36">
        <v>-1491268.28</v>
      </c>
      <c r="W290" s="36">
        <v>-500479.81</v>
      </c>
      <c r="X290" s="36">
        <v>0</v>
      </c>
      <c r="Y290" s="36">
        <v>0</v>
      </c>
      <c r="Z290" s="36">
        <v>4388.45</v>
      </c>
      <c r="AA290" s="36">
        <v>0</v>
      </c>
      <c r="AB290" s="36">
        <v>0</v>
      </c>
      <c r="AC290" s="36">
        <v>0</v>
      </c>
      <c r="AD290" s="36">
        <v>0</v>
      </c>
      <c r="AE290" s="36">
        <v>-972.68</v>
      </c>
      <c r="AF290" s="36">
        <v>0</v>
      </c>
      <c r="AG290" s="36">
        <v>0</v>
      </c>
      <c r="AH290" s="36">
        <v>0</v>
      </c>
      <c r="AI290" s="36">
        <v>-15312</v>
      </c>
      <c r="AJ290" s="36">
        <v>-70307.789999999994</v>
      </c>
      <c r="AK290" s="36">
        <v>0</v>
      </c>
      <c r="AL290" s="36">
        <v>-30763</v>
      </c>
      <c r="AM290" s="36">
        <v>-52615.55</v>
      </c>
      <c r="AN290" s="36">
        <v>-103991</v>
      </c>
      <c r="AO290" s="36">
        <v>-25283.5</v>
      </c>
      <c r="AP290" s="36">
        <v>-72520</v>
      </c>
      <c r="AQ290" s="36">
        <v>0</v>
      </c>
      <c r="AR290" s="36">
        <v>-27</v>
      </c>
      <c r="AS290" s="36">
        <v>1525</v>
      </c>
      <c r="AT290" s="36">
        <v>-1860</v>
      </c>
      <c r="AU290" s="36">
        <v>7498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36">
        <v>-741.08</v>
      </c>
      <c r="BJ290" s="36">
        <v>0</v>
      </c>
      <c r="BK290" s="36">
        <v>0</v>
      </c>
      <c r="BL290" s="36">
        <v>-2142.1</v>
      </c>
      <c r="BM290" s="36">
        <v>0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7">
        <v>956429.5</v>
      </c>
    </row>
    <row r="291" spans="1:77" x14ac:dyDescent="0.2">
      <c r="A291" s="34" t="s">
        <v>635</v>
      </c>
      <c r="B291" s="35" t="s">
        <v>729</v>
      </c>
      <c r="C291" s="34" t="s">
        <v>730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12289</v>
      </c>
      <c r="N291" s="36">
        <v>0</v>
      </c>
      <c r="O291" s="36">
        <v>0</v>
      </c>
      <c r="P291" s="36">
        <v>281480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73474.11</v>
      </c>
      <c r="AB291" s="36">
        <v>0</v>
      </c>
      <c r="AC291" s="36">
        <v>0</v>
      </c>
      <c r="AD291" s="36">
        <v>1361200</v>
      </c>
      <c r="AE291" s="36">
        <v>3566248.18</v>
      </c>
      <c r="AF291" s="36">
        <v>686628.01</v>
      </c>
      <c r="AG291" s="36">
        <v>748239.89</v>
      </c>
      <c r="AH291" s="36">
        <v>934123.59</v>
      </c>
      <c r="AI291" s="36">
        <v>388207.57</v>
      </c>
      <c r="AJ291" s="36">
        <v>2806410.62</v>
      </c>
      <c r="AK291" s="36">
        <v>2971094.02</v>
      </c>
      <c r="AL291" s="36">
        <v>1091499.49</v>
      </c>
      <c r="AM291" s="36">
        <v>2002188.72</v>
      </c>
      <c r="AN291" s="36">
        <v>831927.59</v>
      </c>
      <c r="AO291" s="36">
        <v>614827.32999999996</v>
      </c>
      <c r="AP291" s="36">
        <v>1209265.8400000001</v>
      </c>
      <c r="AQ291" s="36">
        <v>0</v>
      </c>
      <c r="AR291" s="36">
        <v>3917695</v>
      </c>
      <c r="AS291" s="36">
        <v>1300</v>
      </c>
      <c r="AT291" s="36">
        <v>1300</v>
      </c>
      <c r="AU291" s="36">
        <v>1400</v>
      </c>
      <c r="AV291" s="36">
        <v>12329.28</v>
      </c>
      <c r="AW291" s="36">
        <v>2200</v>
      </c>
      <c r="AX291" s="36">
        <v>0</v>
      </c>
      <c r="AY291" s="36">
        <v>0</v>
      </c>
      <c r="AZ291" s="36">
        <v>812683</v>
      </c>
      <c r="BA291" s="36">
        <v>0</v>
      </c>
      <c r="BB291" s="36">
        <v>391449</v>
      </c>
      <c r="BC291" s="36">
        <v>235434</v>
      </c>
      <c r="BD291" s="36">
        <v>0</v>
      </c>
      <c r="BE291" s="36">
        <v>0</v>
      </c>
      <c r="BF291" s="36">
        <v>4696.8</v>
      </c>
      <c r="BG291" s="36">
        <v>0</v>
      </c>
      <c r="BH291" s="36">
        <v>0</v>
      </c>
      <c r="BI291" s="36">
        <v>0</v>
      </c>
      <c r="BJ291" s="36">
        <v>0</v>
      </c>
      <c r="BK291" s="36">
        <v>0</v>
      </c>
      <c r="BL291" s="36">
        <v>0</v>
      </c>
      <c r="BM291" s="36">
        <v>0</v>
      </c>
      <c r="BN291" s="36">
        <v>173729.74</v>
      </c>
      <c r="BO291" s="36">
        <v>0</v>
      </c>
      <c r="BP291" s="36">
        <v>0</v>
      </c>
      <c r="BQ291" s="36">
        <v>0</v>
      </c>
      <c r="BR291" s="36">
        <v>0</v>
      </c>
      <c r="BS291" s="36">
        <v>0</v>
      </c>
      <c r="BT291" s="36">
        <v>1371396.2</v>
      </c>
      <c r="BU291" s="36">
        <v>0</v>
      </c>
      <c r="BV291" s="36">
        <v>0</v>
      </c>
      <c r="BW291" s="36">
        <v>0</v>
      </c>
      <c r="BX291" s="36">
        <v>0</v>
      </c>
      <c r="BY291" s="37">
        <v>-1358135.4</v>
      </c>
    </row>
    <row r="292" spans="1:77" x14ac:dyDescent="0.2">
      <c r="A292" s="34" t="s">
        <v>635</v>
      </c>
      <c r="B292" s="35" t="s">
        <v>731</v>
      </c>
      <c r="C292" s="34" t="s">
        <v>732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29900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2899247.25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150000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70000</v>
      </c>
      <c r="AV292" s="36">
        <v>20000</v>
      </c>
      <c r="AW292" s="36">
        <v>40000</v>
      </c>
      <c r="AX292" s="36">
        <v>1111113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367023</v>
      </c>
      <c r="BE292" s="36">
        <v>0</v>
      </c>
      <c r="BF292" s="36">
        <v>0</v>
      </c>
      <c r="BG292" s="36">
        <v>0</v>
      </c>
      <c r="BH292" s="36">
        <v>165948</v>
      </c>
      <c r="BI292" s="36">
        <v>0</v>
      </c>
      <c r="BJ292" s="36">
        <v>0</v>
      </c>
      <c r="BK292" s="36">
        <v>0</v>
      </c>
      <c r="BL292" s="36">
        <v>0</v>
      </c>
      <c r="BM292" s="36">
        <v>36033.75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0</v>
      </c>
      <c r="BW292" s="36">
        <v>0</v>
      </c>
      <c r="BX292" s="36">
        <v>0</v>
      </c>
      <c r="BY292" s="37">
        <v>-4076312.2399999998</v>
      </c>
    </row>
    <row r="293" spans="1:77" x14ac:dyDescent="0.2">
      <c r="A293" s="34" t="s">
        <v>635</v>
      </c>
      <c r="B293" s="35" t="s">
        <v>733</v>
      </c>
      <c r="C293" s="34" t="s">
        <v>734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13982.5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8743.6</v>
      </c>
      <c r="W293" s="36">
        <v>9999.6</v>
      </c>
      <c r="X293" s="36">
        <v>0</v>
      </c>
      <c r="Y293" s="36">
        <v>0</v>
      </c>
      <c r="Z293" s="36">
        <v>13745.4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4749</v>
      </c>
      <c r="AS293" s="36">
        <v>84391.2</v>
      </c>
      <c r="AT293" s="36">
        <v>12026</v>
      </c>
      <c r="AU293" s="36">
        <v>298166.5</v>
      </c>
      <c r="AV293" s="36">
        <v>0</v>
      </c>
      <c r="AW293" s="36">
        <v>34323.800000000003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0</v>
      </c>
      <c r="BQ293" s="36">
        <v>2847</v>
      </c>
      <c r="BR293" s="36">
        <v>0</v>
      </c>
      <c r="BS293" s="36">
        <v>0</v>
      </c>
      <c r="BT293" s="36">
        <v>587509.85</v>
      </c>
      <c r="BU293" s="36">
        <v>18516.2</v>
      </c>
      <c r="BV293" s="36">
        <v>0</v>
      </c>
      <c r="BW293" s="36">
        <v>0</v>
      </c>
      <c r="BX293" s="36">
        <v>0</v>
      </c>
      <c r="BY293" s="37">
        <v>-33477.25</v>
      </c>
    </row>
    <row r="294" spans="1:77" x14ac:dyDescent="0.2">
      <c r="A294" s="34" t="s">
        <v>635</v>
      </c>
      <c r="B294" s="35" t="s">
        <v>735</v>
      </c>
      <c r="C294" s="34" t="s">
        <v>736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12800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6160</v>
      </c>
      <c r="AA294" s="36">
        <v>0</v>
      </c>
      <c r="AB294" s="36">
        <v>0</v>
      </c>
      <c r="AC294" s="36">
        <v>555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443720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7">
        <v>20022</v>
      </c>
    </row>
    <row r="295" spans="1:77" x14ac:dyDescent="0.2">
      <c r="A295" s="34" t="s">
        <v>635</v>
      </c>
      <c r="B295" s="35" t="s">
        <v>737</v>
      </c>
      <c r="C295" s="34" t="s">
        <v>738</v>
      </c>
      <c r="D295" s="36">
        <v>0</v>
      </c>
      <c r="E295" s="36">
        <v>0</v>
      </c>
      <c r="F295" s="36">
        <v>1000000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7">
        <v>-1286500.55</v>
      </c>
    </row>
    <row r="296" spans="1:77" x14ac:dyDescent="0.2">
      <c r="A296" s="34" t="s">
        <v>635</v>
      </c>
      <c r="B296" s="35" t="s">
        <v>739</v>
      </c>
      <c r="C296" s="34" t="s">
        <v>740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40220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1361564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0</v>
      </c>
      <c r="BJ296" s="36">
        <v>0</v>
      </c>
      <c r="BK296" s="36">
        <v>0</v>
      </c>
      <c r="BL296" s="36">
        <v>0</v>
      </c>
      <c r="BM296" s="36">
        <v>0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919085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7">
        <v>-77183.649999999994</v>
      </c>
    </row>
    <row r="297" spans="1:77" x14ac:dyDescent="0.2">
      <c r="A297" s="34" t="s">
        <v>635</v>
      </c>
      <c r="B297" s="35" t="s">
        <v>741</v>
      </c>
      <c r="C297" s="34" t="s">
        <v>742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3000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36">
        <v>0</v>
      </c>
      <c r="BJ297" s="36">
        <v>0</v>
      </c>
      <c r="BK297" s="36">
        <v>0</v>
      </c>
      <c r="BL297" s="36">
        <v>0</v>
      </c>
      <c r="BM297" s="36">
        <v>0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332677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7">
        <v>-1618311315.3900001</v>
      </c>
    </row>
    <row r="298" spans="1:77" x14ac:dyDescent="0.2">
      <c r="A298" s="34" t="s">
        <v>635</v>
      </c>
      <c r="B298" s="35" t="s">
        <v>743</v>
      </c>
      <c r="C298" s="34" t="s">
        <v>744</v>
      </c>
      <c r="D298" s="36">
        <v>14170</v>
      </c>
      <c r="E298" s="36">
        <v>17850</v>
      </c>
      <c r="F298" s="36">
        <v>0</v>
      </c>
      <c r="G298" s="36">
        <v>0</v>
      </c>
      <c r="H298" s="36">
        <v>0</v>
      </c>
      <c r="I298" s="36">
        <v>0</v>
      </c>
      <c r="J298" s="36">
        <v>238280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13800</v>
      </c>
      <c r="W298" s="36">
        <v>18982.02</v>
      </c>
      <c r="X298" s="36">
        <v>6650</v>
      </c>
      <c r="Y298" s="36">
        <v>0</v>
      </c>
      <c r="Z298" s="36">
        <v>880</v>
      </c>
      <c r="AA298" s="36">
        <v>0</v>
      </c>
      <c r="AB298" s="36">
        <v>0</v>
      </c>
      <c r="AC298" s="36">
        <v>0</v>
      </c>
      <c r="AD298" s="36">
        <v>0</v>
      </c>
      <c r="AE298" s="36">
        <v>7900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7750</v>
      </c>
      <c r="AY298" s="36">
        <v>0</v>
      </c>
      <c r="AZ298" s="36">
        <v>10580</v>
      </c>
      <c r="BA298" s="36">
        <v>0</v>
      </c>
      <c r="BB298" s="36">
        <v>1900</v>
      </c>
      <c r="BC298" s="36">
        <v>390</v>
      </c>
      <c r="BD298" s="36">
        <v>0</v>
      </c>
      <c r="BE298" s="36">
        <v>0</v>
      </c>
      <c r="BF298" s="36">
        <v>47190</v>
      </c>
      <c r="BG298" s="36">
        <v>0</v>
      </c>
      <c r="BH298" s="36">
        <v>0</v>
      </c>
      <c r="BI298" s="36">
        <v>380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7">
        <v>-642595234.71980023</v>
      </c>
    </row>
    <row r="299" spans="1:77" x14ac:dyDescent="0.2">
      <c r="A299" s="34" t="s">
        <v>635</v>
      </c>
      <c r="B299" s="35" t="s">
        <v>745</v>
      </c>
      <c r="C299" s="34" t="s">
        <v>746</v>
      </c>
      <c r="D299" s="36">
        <v>0</v>
      </c>
      <c r="E299" s="36">
        <v>0</v>
      </c>
      <c r="F299" s="36">
        <v>629436</v>
      </c>
      <c r="G299" s="36">
        <v>0</v>
      </c>
      <c r="H299" s="36">
        <v>0</v>
      </c>
      <c r="I299" s="36">
        <v>0</v>
      </c>
      <c r="J299" s="36">
        <v>2068815</v>
      </c>
      <c r="K299" s="36">
        <v>0</v>
      </c>
      <c r="L299" s="36">
        <v>0</v>
      </c>
      <c r="M299" s="36">
        <v>5730</v>
      </c>
      <c r="N299" s="36">
        <v>0</v>
      </c>
      <c r="O299" s="36">
        <v>0</v>
      </c>
      <c r="P299" s="36">
        <v>8510</v>
      </c>
      <c r="Q299" s="36">
        <v>3813740</v>
      </c>
      <c r="R299" s="36">
        <v>0</v>
      </c>
      <c r="S299" s="36">
        <v>0</v>
      </c>
      <c r="T299" s="36">
        <v>0</v>
      </c>
      <c r="U299" s="36">
        <v>0</v>
      </c>
      <c r="V299" s="36">
        <v>7724653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90700</v>
      </c>
      <c r="AE299" s="36">
        <v>7078937</v>
      </c>
      <c r="AF299" s="36">
        <v>0</v>
      </c>
      <c r="AG299" s="36">
        <v>0</v>
      </c>
      <c r="AH299" s="36">
        <v>1600</v>
      </c>
      <c r="AI299" s="36">
        <v>450</v>
      </c>
      <c r="AJ299" s="36">
        <v>0</v>
      </c>
      <c r="AK299" s="36">
        <v>41250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505530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2532670</v>
      </c>
      <c r="AY299" s="36">
        <v>89712</v>
      </c>
      <c r="AZ299" s="36">
        <v>940</v>
      </c>
      <c r="BA299" s="36">
        <v>0</v>
      </c>
      <c r="BB299" s="36">
        <v>7540</v>
      </c>
      <c r="BC299" s="36">
        <v>0</v>
      </c>
      <c r="BD299" s="36">
        <v>3050</v>
      </c>
      <c r="BE299" s="36">
        <v>6950</v>
      </c>
      <c r="BF299" s="36">
        <v>0</v>
      </c>
      <c r="BG299" s="36">
        <v>0</v>
      </c>
      <c r="BH299" s="36">
        <v>0</v>
      </c>
      <c r="BI299" s="36">
        <v>759290</v>
      </c>
      <c r="BJ299" s="36">
        <v>27260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1149790</v>
      </c>
      <c r="BQ299" s="36">
        <v>0</v>
      </c>
      <c r="BR299" s="36">
        <v>0</v>
      </c>
      <c r="BS299" s="36">
        <v>5270</v>
      </c>
      <c r="BT299" s="36">
        <v>0</v>
      </c>
      <c r="BU299" s="36">
        <v>87020</v>
      </c>
      <c r="BV299" s="36">
        <v>0</v>
      </c>
      <c r="BW299" s="36">
        <v>0</v>
      </c>
      <c r="BX299" s="36">
        <v>0</v>
      </c>
      <c r="BY299" s="37">
        <v>-349077413.32999998</v>
      </c>
    </row>
    <row r="300" spans="1:77" x14ac:dyDescent="0.2">
      <c r="A300" s="34" t="s">
        <v>635</v>
      </c>
      <c r="B300" s="35" t="s">
        <v>747</v>
      </c>
      <c r="C300" s="34" t="s">
        <v>748</v>
      </c>
      <c r="D300" s="36">
        <v>0</v>
      </c>
      <c r="E300" s="36">
        <v>2321142.0499999998</v>
      </c>
      <c r="F300" s="36">
        <v>273023.90000000002</v>
      </c>
      <c r="G300" s="36">
        <v>0</v>
      </c>
      <c r="H300" s="36">
        <v>0</v>
      </c>
      <c r="I300" s="36">
        <v>0</v>
      </c>
      <c r="J300" s="36">
        <v>0</v>
      </c>
      <c r="K300" s="36">
        <v>8252671.9000000004</v>
      </c>
      <c r="L300" s="36">
        <v>1267691.3899999999</v>
      </c>
      <c r="M300" s="36">
        <v>5006576.2699999996</v>
      </c>
      <c r="N300" s="36">
        <v>2217442.02</v>
      </c>
      <c r="O300" s="36">
        <v>1079327.03</v>
      </c>
      <c r="P300" s="36">
        <v>0</v>
      </c>
      <c r="Q300" s="36">
        <v>10211503.16</v>
      </c>
      <c r="R300" s="36">
        <v>0</v>
      </c>
      <c r="S300" s="36">
        <v>5617924.3200000003</v>
      </c>
      <c r="T300" s="36">
        <v>31934.22</v>
      </c>
      <c r="U300" s="36">
        <v>0</v>
      </c>
      <c r="V300" s="36">
        <v>92870445.980000004</v>
      </c>
      <c r="W300" s="36">
        <v>14117.5</v>
      </c>
      <c r="X300" s="36">
        <v>0</v>
      </c>
      <c r="Y300" s="36">
        <v>7206978.6299999999</v>
      </c>
      <c r="Z300" s="36">
        <v>1301851.08</v>
      </c>
      <c r="AA300" s="36">
        <v>0</v>
      </c>
      <c r="AB300" s="36">
        <v>345568.93</v>
      </c>
      <c r="AC300" s="36">
        <v>0</v>
      </c>
      <c r="AD300" s="36">
        <v>906443.37</v>
      </c>
      <c r="AE300" s="36">
        <v>0</v>
      </c>
      <c r="AF300" s="36">
        <v>308585.49</v>
      </c>
      <c r="AG300" s="36">
        <v>204114.78</v>
      </c>
      <c r="AH300" s="36">
        <v>0</v>
      </c>
      <c r="AI300" s="36">
        <v>205591.92</v>
      </c>
      <c r="AJ300" s="36">
        <v>168964.67</v>
      </c>
      <c r="AK300" s="36">
        <v>0</v>
      </c>
      <c r="AL300" s="36">
        <v>0</v>
      </c>
      <c r="AM300" s="36">
        <v>2713529.5</v>
      </c>
      <c r="AN300" s="36">
        <v>0</v>
      </c>
      <c r="AO300" s="36">
        <v>0</v>
      </c>
      <c r="AP300" s="36">
        <v>628281.61</v>
      </c>
      <c r="AQ300" s="36">
        <v>0</v>
      </c>
      <c r="AR300" s="36">
        <v>0</v>
      </c>
      <c r="AS300" s="36">
        <v>0</v>
      </c>
      <c r="AT300" s="36">
        <v>49308.639999999999</v>
      </c>
      <c r="AU300" s="36">
        <v>1030</v>
      </c>
      <c r="AV300" s="36">
        <v>0</v>
      </c>
      <c r="AW300" s="36">
        <v>0</v>
      </c>
      <c r="AX300" s="36">
        <v>45502060.380000003</v>
      </c>
      <c r="AY300" s="36">
        <v>0</v>
      </c>
      <c r="AZ300" s="36">
        <v>45000</v>
      </c>
      <c r="BA300" s="36">
        <v>298411.57</v>
      </c>
      <c r="BB300" s="36">
        <v>0</v>
      </c>
      <c r="BC300" s="36">
        <v>0</v>
      </c>
      <c r="BD300" s="36">
        <v>49602.78</v>
      </c>
      <c r="BE300" s="36">
        <v>0</v>
      </c>
      <c r="BF300" s="36">
        <v>0</v>
      </c>
      <c r="BG300" s="36">
        <v>0</v>
      </c>
      <c r="BH300" s="36">
        <v>0</v>
      </c>
      <c r="BI300" s="36">
        <v>28601525.75</v>
      </c>
      <c r="BJ300" s="36">
        <v>0</v>
      </c>
      <c r="BK300" s="36">
        <v>35630.400000000001</v>
      </c>
      <c r="BL300" s="36">
        <v>0</v>
      </c>
      <c r="BM300" s="36">
        <v>0</v>
      </c>
      <c r="BN300" s="36">
        <v>2803277.89</v>
      </c>
      <c r="BO300" s="36">
        <v>0</v>
      </c>
      <c r="BP300" s="36">
        <v>9658114.5899999999</v>
      </c>
      <c r="BQ300" s="36">
        <v>0</v>
      </c>
      <c r="BR300" s="36">
        <v>2254757.5299999998</v>
      </c>
      <c r="BS300" s="36">
        <v>2877863.82</v>
      </c>
      <c r="BT300" s="36">
        <v>0</v>
      </c>
      <c r="BU300" s="36">
        <v>1835511.87</v>
      </c>
      <c r="BV300" s="36">
        <v>0</v>
      </c>
      <c r="BW300" s="36">
        <v>0</v>
      </c>
      <c r="BX300" s="36">
        <v>86629.21</v>
      </c>
      <c r="BY300" s="37">
        <v>100444687.63999999</v>
      </c>
    </row>
    <row r="301" spans="1:77" x14ac:dyDescent="0.2">
      <c r="A301" s="34" t="s">
        <v>635</v>
      </c>
      <c r="B301" s="35" t="s">
        <v>749</v>
      </c>
      <c r="C301" s="34" t="s">
        <v>750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11900.5</v>
      </c>
      <c r="L301" s="36">
        <v>143834.99</v>
      </c>
      <c r="M301" s="36">
        <v>5007.25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465</v>
      </c>
      <c r="T301" s="36">
        <v>0</v>
      </c>
      <c r="U301" s="36">
        <v>0</v>
      </c>
      <c r="V301" s="36">
        <v>254490.75</v>
      </c>
      <c r="W301" s="36">
        <v>82434</v>
      </c>
      <c r="X301" s="36">
        <v>0</v>
      </c>
      <c r="Y301" s="36">
        <v>0</v>
      </c>
      <c r="Z301" s="36">
        <v>0</v>
      </c>
      <c r="AA301" s="36">
        <v>5834</v>
      </c>
      <c r="AB301" s="36">
        <v>2620.25</v>
      </c>
      <c r="AC301" s="36">
        <v>53055</v>
      </c>
      <c r="AD301" s="36">
        <v>0</v>
      </c>
      <c r="AE301" s="36">
        <v>91019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5867.25</v>
      </c>
      <c r="AM301" s="36">
        <v>0</v>
      </c>
      <c r="AN301" s="36">
        <v>0</v>
      </c>
      <c r="AO301" s="36">
        <v>0</v>
      </c>
      <c r="AP301" s="36">
        <v>0</v>
      </c>
      <c r="AQ301" s="36">
        <v>128871.98</v>
      </c>
      <c r="AR301" s="36">
        <v>704058.46</v>
      </c>
      <c r="AS301" s="36">
        <v>0</v>
      </c>
      <c r="AT301" s="36">
        <v>44959.87</v>
      </c>
      <c r="AU301" s="36">
        <v>0</v>
      </c>
      <c r="AV301" s="36">
        <v>1484.84</v>
      </c>
      <c r="AW301" s="36">
        <v>260</v>
      </c>
      <c r="AX301" s="36">
        <v>23200</v>
      </c>
      <c r="AY301" s="36">
        <v>0</v>
      </c>
      <c r="AZ301" s="36">
        <v>2048</v>
      </c>
      <c r="BA301" s="36">
        <v>0</v>
      </c>
      <c r="BB301" s="36">
        <v>24842</v>
      </c>
      <c r="BC301" s="36">
        <v>0</v>
      </c>
      <c r="BD301" s="36">
        <v>2386</v>
      </c>
      <c r="BE301" s="36">
        <v>23645</v>
      </c>
      <c r="BF301" s="36">
        <v>0</v>
      </c>
      <c r="BG301" s="36">
        <v>0</v>
      </c>
      <c r="BH301" s="36">
        <v>0</v>
      </c>
      <c r="BI301" s="36">
        <v>0</v>
      </c>
      <c r="BJ301" s="36">
        <v>7134.55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101299</v>
      </c>
      <c r="BS301" s="36">
        <v>530</v>
      </c>
      <c r="BT301" s="36">
        <v>145471.74</v>
      </c>
      <c r="BU301" s="36">
        <v>303962</v>
      </c>
      <c r="BV301" s="36">
        <v>0</v>
      </c>
      <c r="BW301" s="36">
        <v>0</v>
      </c>
      <c r="BX301" s="36">
        <v>0</v>
      </c>
      <c r="BY301" s="37">
        <v>30510804.949999999</v>
      </c>
    </row>
    <row r="302" spans="1:77" x14ac:dyDescent="0.2">
      <c r="A302" s="34" t="s">
        <v>635</v>
      </c>
      <c r="B302" s="35" t="s">
        <v>751</v>
      </c>
      <c r="C302" s="34" t="s">
        <v>752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-12163.25</v>
      </c>
      <c r="K302" s="36">
        <v>-4021.3</v>
      </c>
      <c r="L302" s="36">
        <v>0</v>
      </c>
      <c r="M302" s="36">
        <v>-1728.5</v>
      </c>
      <c r="N302" s="36">
        <v>0</v>
      </c>
      <c r="O302" s="36">
        <v>0</v>
      </c>
      <c r="P302" s="36">
        <v>0</v>
      </c>
      <c r="Q302" s="36">
        <v>-12798</v>
      </c>
      <c r="R302" s="36">
        <v>0</v>
      </c>
      <c r="S302" s="36">
        <v>0</v>
      </c>
      <c r="T302" s="36">
        <v>1949</v>
      </c>
      <c r="U302" s="36">
        <v>0</v>
      </c>
      <c r="V302" s="36">
        <v>14457.75</v>
      </c>
      <c r="W302" s="36">
        <v>-48170.44</v>
      </c>
      <c r="X302" s="36">
        <v>23890</v>
      </c>
      <c r="Y302" s="36">
        <v>-11836.5</v>
      </c>
      <c r="Z302" s="36">
        <v>-8277.5</v>
      </c>
      <c r="AA302" s="36">
        <v>0</v>
      </c>
      <c r="AB302" s="36">
        <v>0</v>
      </c>
      <c r="AC302" s="36">
        <v>0</v>
      </c>
      <c r="AD302" s="36">
        <v>0</v>
      </c>
      <c r="AE302" s="36">
        <v>-31634.5</v>
      </c>
      <c r="AF302" s="36">
        <v>0</v>
      </c>
      <c r="AG302" s="36">
        <v>0</v>
      </c>
      <c r="AH302" s="36">
        <v>0</v>
      </c>
      <c r="AI302" s="36">
        <v>0</v>
      </c>
      <c r="AJ302" s="36">
        <v>-7986.8</v>
      </c>
      <c r="AK302" s="36">
        <v>-2226</v>
      </c>
      <c r="AL302" s="36">
        <v>-14450</v>
      </c>
      <c r="AM302" s="36">
        <v>-12086.28</v>
      </c>
      <c r="AN302" s="36">
        <v>-10073</v>
      </c>
      <c r="AO302" s="36">
        <v>-25366.62</v>
      </c>
      <c r="AP302" s="36">
        <v>0</v>
      </c>
      <c r="AQ302" s="36">
        <v>-250525.68</v>
      </c>
      <c r="AR302" s="36">
        <v>0</v>
      </c>
      <c r="AS302" s="36">
        <v>1250</v>
      </c>
      <c r="AT302" s="36">
        <v>0</v>
      </c>
      <c r="AU302" s="36">
        <v>-2007</v>
      </c>
      <c r="AV302" s="36">
        <v>0</v>
      </c>
      <c r="AW302" s="36">
        <v>-824</v>
      </c>
      <c r="AX302" s="36">
        <v>0</v>
      </c>
      <c r="AY302" s="36">
        <v>0</v>
      </c>
      <c r="AZ302" s="36">
        <v>-215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-1621</v>
      </c>
      <c r="BV302" s="36">
        <v>0</v>
      </c>
      <c r="BW302" s="36">
        <v>0</v>
      </c>
      <c r="BX302" s="36">
        <v>0</v>
      </c>
      <c r="BY302" s="37">
        <v>-138975184.48999998</v>
      </c>
    </row>
    <row r="303" spans="1:77" x14ac:dyDescent="0.2">
      <c r="A303" s="34" t="s">
        <v>635</v>
      </c>
      <c r="B303" s="35" t="s">
        <v>753</v>
      </c>
      <c r="C303" s="34" t="s">
        <v>754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-329497.73</v>
      </c>
      <c r="K303" s="36">
        <v>-81021.429999999993</v>
      </c>
      <c r="L303" s="36">
        <v>0</v>
      </c>
      <c r="M303" s="36">
        <v>-8700.9599999999991</v>
      </c>
      <c r="N303" s="36">
        <v>0</v>
      </c>
      <c r="O303" s="36">
        <v>0</v>
      </c>
      <c r="P303" s="36">
        <v>0</v>
      </c>
      <c r="Q303" s="36">
        <v>-5129.34</v>
      </c>
      <c r="R303" s="36">
        <v>0</v>
      </c>
      <c r="S303" s="36">
        <v>0</v>
      </c>
      <c r="T303" s="36">
        <v>0</v>
      </c>
      <c r="U303" s="36">
        <v>0</v>
      </c>
      <c r="V303" s="36">
        <v>-11815.38</v>
      </c>
      <c r="W303" s="36">
        <v>-17827.080000000002</v>
      </c>
      <c r="X303" s="36">
        <v>-486.72</v>
      </c>
      <c r="Y303" s="36">
        <v>-9475.74</v>
      </c>
      <c r="Z303" s="36">
        <v>-10151.66</v>
      </c>
      <c r="AA303" s="36">
        <v>0</v>
      </c>
      <c r="AB303" s="36">
        <v>0</v>
      </c>
      <c r="AC303" s="36">
        <v>0</v>
      </c>
      <c r="AD303" s="36">
        <v>0</v>
      </c>
      <c r="AE303" s="36">
        <v>-470503.28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-11049.64</v>
      </c>
      <c r="AO303" s="36">
        <v>-77.2</v>
      </c>
      <c r="AP303" s="36">
        <v>0</v>
      </c>
      <c r="AQ303" s="36">
        <v>-9617.9500000000007</v>
      </c>
      <c r="AR303" s="36">
        <v>-2660</v>
      </c>
      <c r="AS303" s="36">
        <v>0</v>
      </c>
      <c r="AT303" s="36">
        <v>-77454.179999999993</v>
      </c>
      <c r="AU303" s="36">
        <v>-668.12</v>
      </c>
      <c r="AV303" s="36">
        <v>-817.96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-11109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-26283.33</v>
      </c>
      <c r="BQ303" s="36">
        <v>0</v>
      </c>
      <c r="BR303" s="36">
        <v>0</v>
      </c>
      <c r="BS303" s="36">
        <v>0</v>
      </c>
      <c r="BT303" s="36">
        <v>0</v>
      </c>
      <c r="BU303" s="36">
        <v>-84985.63</v>
      </c>
      <c r="BV303" s="36">
        <v>0</v>
      </c>
      <c r="BW303" s="36">
        <v>0</v>
      </c>
      <c r="BX303" s="36">
        <v>0</v>
      </c>
      <c r="BY303" s="37">
        <v>-82892417.870000005</v>
      </c>
    </row>
    <row r="304" spans="1:77" x14ac:dyDescent="0.2">
      <c r="A304" s="34" t="s">
        <v>635</v>
      </c>
      <c r="B304" s="35" t="s">
        <v>755</v>
      </c>
      <c r="C304" s="34" t="s">
        <v>756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239622.34</v>
      </c>
      <c r="K304" s="36">
        <v>1113.8</v>
      </c>
      <c r="L304" s="36">
        <v>0</v>
      </c>
      <c r="M304" s="36">
        <v>81917.09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135.44</v>
      </c>
      <c r="X304" s="36">
        <v>267.37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399751.72</v>
      </c>
      <c r="AF304" s="36">
        <v>0</v>
      </c>
      <c r="AG304" s="36">
        <v>0</v>
      </c>
      <c r="AH304" s="36">
        <v>0</v>
      </c>
      <c r="AI304" s="36">
        <v>0</v>
      </c>
      <c r="AJ304" s="36">
        <v>1555.32</v>
      </c>
      <c r="AK304" s="36">
        <v>0</v>
      </c>
      <c r="AL304" s="36">
        <v>0</v>
      </c>
      <c r="AM304" s="36">
        <v>0</v>
      </c>
      <c r="AN304" s="36">
        <v>25963.16</v>
      </c>
      <c r="AO304" s="36">
        <v>0</v>
      </c>
      <c r="AP304" s="36">
        <v>0</v>
      </c>
      <c r="AQ304" s="36">
        <v>0</v>
      </c>
      <c r="AR304" s="36">
        <v>31676.5</v>
      </c>
      <c r="AS304" s="36">
        <v>0</v>
      </c>
      <c r="AT304" s="36">
        <v>88237.74</v>
      </c>
      <c r="AU304" s="36">
        <v>1690.28</v>
      </c>
      <c r="AV304" s="36">
        <v>250</v>
      </c>
      <c r="AW304" s="36">
        <v>852.25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38652.65</v>
      </c>
      <c r="BV304" s="36">
        <v>0</v>
      </c>
      <c r="BW304" s="36">
        <v>0</v>
      </c>
      <c r="BX304" s="36">
        <v>1312.8</v>
      </c>
      <c r="BY304" s="37">
        <v>-3377845.4200000004</v>
      </c>
    </row>
    <row r="305" spans="1:77" x14ac:dyDescent="0.2">
      <c r="A305" s="34" t="s">
        <v>635</v>
      </c>
      <c r="B305" s="35" t="s">
        <v>757</v>
      </c>
      <c r="C305" s="34" t="s">
        <v>758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-40895.01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68003.5</v>
      </c>
      <c r="W305" s="36">
        <v>0</v>
      </c>
      <c r="X305" s="36">
        <v>0</v>
      </c>
      <c r="Y305" s="36">
        <v>-39468</v>
      </c>
      <c r="Z305" s="36">
        <v>-4840.5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-6864.15</v>
      </c>
      <c r="AG305" s="36">
        <v>0</v>
      </c>
      <c r="AH305" s="36">
        <v>0</v>
      </c>
      <c r="AI305" s="36">
        <v>-465</v>
      </c>
      <c r="AJ305" s="36">
        <v>-6265</v>
      </c>
      <c r="AK305" s="36">
        <v>-461</v>
      </c>
      <c r="AL305" s="36">
        <v>0</v>
      </c>
      <c r="AM305" s="36">
        <v>-6322.08</v>
      </c>
      <c r="AN305" s="36">
        <v>0</v>
      </c>
      <c r="AO305" s="36">
        <v>1695.45</v>
      </c>
      <c r="AP305" s="36">
        <v>-1391</v>
      </c>
      <c r="AQ305" s="36">
        <v>0</v>
      </c>
      <c r="AR305" s="36">
        <v>-168382</v>
      </c>
      <c r="AS305" s="36">
        <v>-12971</v>
      </c>
      <c r="AT305" s="36">
        <v>-290068.33</v>
      </c>
      <c r="AU305" s="36">
        <v>-112916.37</v>
      </c>
      <c r="AV305" s="36">
        <v>0</v>
      </c>
      <c r="AW305" s="36">
        <v>-69332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-42568</v>
      </c>
      <c r="BG305" s="36">
        <v>0</v>
      </c>
      <c r="BH305" s="36">
        <v>0</v>
      </c>
      <c r="BI305" s="36">
        <v>0</v>
      </c>
      <c r="BJ305" s="36">
        <v>-459.18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7">
        <v>767235.42000000016</v>
      </c>
    </row>
    <row r="306" spans="1:77" x14ac:dyDescent="0.2">
      <c r="A306" s="34" t="s">
        <v>635</v>
      </c>
      <c r="B306" s="35" t="s">
        <v>759</v>
      </c>
      <c r="C306" s="34" t="s">
        <v>760</v>
      </c>
      <c r="D306" s="36">
        <v>0</v>
      </c>
      <c r="E306" s="36">
        <v>0</v>
      </c>
      <c r="F306" s="36">
        <v>0</v>
      </c>
      <c r="G306" s="36">
        <v>405739.14</v>
      </c>
      <c r="H306" s="36">
        <v>0</v>
      </c>
      <c r="I306" s="36">
        <v>0</v>
      </c>
      <c r="J306" s="36">
        <v>300662.51</v>
      </c>
      <c r="K306" s="36">
        <v>341942.91</v>
      </c>
      <c r="L306" s="36">
        <v>46413.07</v>
      </c>
      <c r="M306" s="36">
        <v>0</v>
      </c>
      <c r="N306" s="36">
        <v>11987.52</v>
      </c>
      <c r="O306" s="36">
        <v>2592.91</v>
      </c>
      <c r="P306" s="36">
        <v>0</v>
      </c>
      <c r="Q306" s="36">
        <v>25753.03</v>
      </c>
      <c r="R306" s="36">
        <v>0</v>
      </c>
      <c r="S306" s="36">
        <v>0</v>
      </c>
      <c r="T306" s="36">
        <v>0</v>
      </c>
      <c r="U306" s="36">
        <v>0</v>
      </c>
      <c r="V306" s="36">
        <v>646505.68999999994</v>
      </c>
      <c r="W306" s="36">
        <v>34500.400000000001</v>
      </c>
      <c r="X306" s="36">
        <v>139952.51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141873.66</v>
      </c>
      <c r="AF306" s="36">
        <v>0</v>
      </c>
      <c r="AG306" s="36">
        <v>9686.85</v>
      </c>
      <c r="AH306" s="36">
        <v>122720.02</v>
      </c>
      <c r="AI306" s="36">
        <v>0</v>
      </c>
      <c r="AJ306" s="36">
        <v>35093.879999999997</v>
      </c>
      <c r="AK306" s="36">
        <v>28179.91</v>
      </c>
      <c r="AL306" s="36">
        <v>15308.2</v>
      </c>
      <c r="AM306" s="36">
        <v>0</v>
      </c>
      <c r="AN306" s="36">
        <v>56132.54</v>
      </c>
      <c r="AO306" s="36">
        <v>22040.62</v>
      </c>
      <c r="AP306" s="36">
        <v>115267.44</v>
      </c>
      <c r="AQ306" s="36">
        <v>5052322.66</v>
      </c>
      <c r="AR306" s="36">
        <v>1023727.88</v>
      </c>
      <c r="AS306" s="36">
        <v>0</v>
      </c>
      <c r="AT306" s="36">
        <v>0</v>
      </c>
      <c r="AU306" s="36">
        <v>0</v>
      </c>
      <c r="AV306" s="36">
        <v>89739.05</v>
      </c>
      <c r="AW306" s="36">
        <v>2805.5</v>
      </c>
      <c r="AX306" s="36">
        <v>0</v>
      </c>
      <c r="AY306" s="36">
        <v>0</v>
      </c>
      <c r="AZ306" s="36">
        <v>70633.56</v>
      </c>
      <c r="BA306" s="36">
        <v>0</v>
      </c>
      <c r="BB306" s="36">
        <v>179100.4</v>
      </c>
      <c r="BC306" s="36">
        <v>0</v>
      </c>
      <c r="BD306" s="36">
        <v>131481.29</v>
      </c>
      <c r="BE306" s="36">
        <v>0</v>
      </c>
      <c r="BF306" s="36">
        <v>0</v>
      </c>
      <c r="BG306" s="36">
        <v>1861.9</v>
      </c>
      <c r="BH306" s="36">
        <v>0</v>
      </c>
      <c r="BI306" s="36">
        <v>0</v>
      </c>
      <c r="BJ306" s="36">
        <v>167318.23000000001</v>
      </c>
      <c r="BK306" s="36">
        <v>23483.26</v>
      </c>
      <c r="BL306" s="36">
        <v>35224.9</v>
      </c>
      <c r="BM306" s="36">
        <v>0</v>
      </c>
      <c r="BN306" s="36">
        <v>70233.149999999994</v>
      </c>
      <c r="BO306" s="36">
        <v>4403.12</v>
      </c>
      <c r="BP306" s="36">
        <v>0</v>
      </c>
      <c r="BQ306" s="36">
        <v>0</v>
      </c>
      <c r="BR306" s="36">
        <v>377430.74</v>
      </c>
      <c r="BS306" s="36">
        <v>148238.09</v>
      </c>
      <c r="BT306" s="36">
        <v>0</v>
      </c>
      <c r="BU306" s="36">
        <v>674779</v>
      </c>
      <c r="BV306" s="36">
        <v>18785.650000000001</v>
      </c>
      <c r="BW306" s="36">
        <v>0</v>
      </c>
      <c r="BX306" s="36">
        <v>0</v>
      </c>
      <c r="BY306" s="37">
        <v>56948660.500000015</v>
      </c>
    </row>
    <row r="307" spans="1:77" x14ac:dyDescent="0.2">
      <c r="A307" s="34" t="s">
        <v>635</v>
      </c>
      <c r="B307" s="35" t="s">
        <v>761</v>
      </c>
      <c r="C307" s="34" t="s">
        <v>762</v>
      </c>
      <c r="D307" s="36">
        <v>0</v>
      </c>
      <c r="E307" s="36">
        <v>23300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9206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56160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3554136.68</v>
      </c>
      <c r="AF307" s="36">
        <v>0</v>
      </c>
      <c r="AG307" s="36">
        <v>0</v>
      </c>
      <c r="AH307" s="36">
        <v>0</v>
      </c>
      <c r="AI307" s="36">
        <v>0</v>
      </c>
      <c r="AJ307" s="36">
        <v>19971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170204.61</v>
      </c>
      <c r="BJ307" s="36">
        <v>0</v>
      </c>
      <c r="BK307" s="36">
        <v>0</v>
      </c>
      <c r="BL307" s="36">
        <v>0</v>
      </c>
      <c r="BM307" s="36">
        <v>0</v>
      </c>
      <c r="BN307" s="36">
        <v>0</v>
      </c>
      <c r="BO307" s="36">
        <v>0</v>
      </c>
      <c r="BP307" s="36">
        <v>904390.09</v>
      </c>
      <c r="BQ307" s="36">
        <v>0</v>
      </c>
      <c r="BR307" s="36">
        <v>0</v>
      </c>
      <c r="BS307" s="36">
        <v>0</v>
      </c>
      <c r="BT307" s="36">
        <v>1530</v>
      </c>
      <c r="BU307" s="36">
        <v>0</v>
      </c>
      <c r="BV307" s="36">
        <v>0</v>
      </c>
      <c r="BW307" s="36">
        <v>0</v>
      </c>
      <c r="BX307" s="36">
        <v>0</v>
      </c>
      <c r="BY307" s="37">
        <v>460000</v>
      </c>
    </row>
    <row r="308" spans="1:77" x14ac:dyDescent="0.2">
      <c r="A308" s="34" t="s">
        <v>635</v>
      </c>
      <c r="B308" s="35" t="s">
        <v>763</v>
      </c>
      <c r="C308" s="34" t="s">
        <v>764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15500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74350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1130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0</v>
      </c>
      <c r="BW308" s="36">
        <v>0</v>
      </c>
      <c r="BX308" s="36">
        <v>0</v>
      </c>
      <c r="BY308" s="37">
        <v>1893710.2300000004</v>
      </c>
    </row>
    <row r="309" spans="1:77" x14ac:dyDescent="0.2">
      <c r="A309" s="34" t="s">
        <v>635</v>
      </c>
      <c r="B309" s="35" t="s">
        <v>765</v>
      </c>
      <c r="C309" s="34" t="s">
        <v>766</v>
      </c>
      <c r="D309" s="36">
        <v>268593143.04000002</v>
      </c>
      <c r="E309" s="36">
        <v>71952387.870000005</v>
      </c>
      <c r="F309" s="36">
        <v>78576501.75</v>
      </c>
      <c r="G309" s="36">
        <v>44211584.32</v>
      </c>
      <c r="H309" s="36">
        <v>35464397.469999999</v>
      </c>
      <c r="I309" s="36">
        <v>9610158.4499999993</v>
      </c>
      <c r="J309" s="36">
        <v>478578324.43000001</v>
      </c>
      <c r="K309" s="36">
        <v>60165037</v>
      </c>
      <c r="L309" s="36">
        <v>25205750</v>
      </c>
      <c r="M309" s="36">
        <v>121847619.90000001</v>
      </c>
      <c r="N309" s="36">
        <v>23192339.600000001</v>
      </c>
      <c r="O309" s="36">
        <v>50510758.390000001</v>
      </c>
      <c r="P309" s="36">
        <v>95044745.319999993</v>
      </c>
      <c r="Q309" s="36">
        <v>82608249.329999998</v>
      </c>
      <c r="R309" s="36">
        <v>12914225.609999999</v>
      </c>
      <c r="S309" s="36">
        <v>48151686.090000004</v>
      </c>
      <c r="T309" s="36">
        <v>34297347.170000002</v>
      </c>
      <c r="U309" s="36">
        <v>10120560</v>
      </c>
      <c r="V309" s="36">
        <v>321088703.18000001</v>
      </c>
      <c r="W309" s="36">
        <v>93982351.590000004</v>
      </c>
      <c r="X309" s="36">
        <v>48529046</v>
      </c>
      <c r="Y309" s="36">
        <v>96303872.829999998</v>
      </c>
      <c r="Z309" s="36">
        <v>23431522.100000001</v>
      </c>
      <c r="AA309" s="36">
        <v>46142174.200000003</v>
      </c>
      <c r="AB309" s="36">
        <v>31248603.32</v>
      </c>
      <c r="AC309" s="36">
        <v>15193801.08</v>
      </c>
      <c r="AD309" s="36">
        <v>13020702.67</v>
      </c>
      <c r="AE309" s="36">
        <v>418137990.13999999</v>
      </c>
      <c r="AF309" s="36">
        <v>32235053.989999998</v>
      </c>
      <c r="AG309" s="36">
        <v>21441928.920000002</v>
      </c>
      <c r="AH309" s="36">
        <v>19942947.899999999</v>
      </c>
      <c r="AI309" s="36">
        <v>19512360</v>
      </c>
      <c r="AJ309" s="36">
        <v>35563687.579999998</v>
      </c>
      <c r="AK309" s="36">
        <v>24354636.510000002</v>
      </c>
      <c r="AL309" s="36">
        <v>28407371.75</v>
      </c>
      <c r="AM309" s="36">
        <v>37230328.060000002</v>
      </c>
      <c r="AN309" s="36">
        <v>18038527.420000002</v>
      </c>
      <c r="AO309" s="36">
        <v>22782466.989999998</v>
      </c>
      <c r="AP309" s="36">
        <v>23149758.059999999</v>
      </c>
      <c r="AQ309" s="36">
        <v>201897555.16</v>
      </c>
      <c r="AR309" s="36">
        <v>30083362.260000002</v>
      </c>
      <c r="AS309" s="36">
        <v>29068915.100000001</v>
      </c>
      <c r="AT309" s="36">
        <v>25679863.949999999</v>
      </c>
      <c r="AU309" s="36">
        <v>26953265.18</v>
      </c>
      <c r="AV309" s="36">
        <v>8967020</v>
      </c>
      <c r="AW309" s="36">
        <v>14680174.23</v>
      </c>
      <c r="AX309" s="36">
        <v>313538603.25999999</v>
      </c>
      <c r="AY309" s="36">
        <v>23306417.460000001</v>
      </c>
      <c r="AZ309" s="36">
        <v>34109327.93</v>
      </c>
      <c r="BA309" s="36">
        <v>48802471.600000001</v>
      </c>
      <c r="BB309" s="36">
        <v>48695440</v>
      </c>
      <c r="BC309" s="36">
        <v>33696184.509999998</v>
      </c>
      <c r="BD309" s="36">
        <v>57418788.479999997</v>
      </c>
      <c r="BE309" s="36">
        <v>51770620.479999997</v>
      </c>
      <c r="BF309" s="36">
        <v>28908000</v>
      </c>
      <c r="BG309" s="36">
        <v>17269954.5</v>
      </c>
      <c r="BH309" s="36">
        <v>6139836.8700000001</v>
      </c>
      <c r="BI309" s="36">
        <v>283733855.48000002</v>
      </c>
      <c r="BJ309" s="36">
        <v>96819746.569999993</v>
      </c>
      <c r="BK309" s="36">
        <v>29167211.73</v>
      </c>
      <c r="BL309" s="36">
        <v>23901316.550000001</v>
      </c>
      <c r="BM309" s="36">
        <v>33525982.039999999</v>
      </c>
      <c r="BN309" s="36">
        <v>44069583.549999997</v>
      </c>
      <c r="BO309" s="36">
        <v>22132649.510000002</v>
      </c>
      <c r="BP309" s="36">
        <v>147487279.21000001</v>
      </c>
      <c r="BQ309" s="36">
        <v>24496468.670000002</v>
      </c>
      <c r="BR309" s="36">
        <v>22801518.07</v>
      </c>
      <c r="BS309" s="36">
        <v>38003754.280000001</v>
      </c>
      <c r="BT309" s="36">
        <v>38944604.200000003</v>
      </c>
      <c r="BU309" s="36">
        <v>67396029.430000007</v>
      </c>
      <c r="BV309" s="36">
        <v>23606740.010000002</v>
      </c>
      <c r="BW309" s="36">
        <v>8586644.8699999992</v>
      </c>
      <c r="BX309" s="36">
        <v>8224447.6399999997</v>
      </c>
      <c r="BY309" s="37">
        <v>-1366946.88</v>
      </c>
    </row>
    <row r="310" spans="1:77" x14ac:dyDescent="0.2">
      <c r="A310" s="34" t="s">
        <v>635</v>
      </c>
      <c r="B310" s="35" t="s">
        <v>767</v>
      </c>
      <c r="C310" s="34" t="s">
        <v>768</v>
      </c>
      <c r="D310" s="36">
        <v>1843947.38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400000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1223444.98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6">
        <v>0</v>
      </c>
      <c r="BH310" s="36">
        <v>0</v>
      </c>
      <c r="BI310" s="36">
        <v>2350214.08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0</v>
      </c>
      <c r="BW310" s="36">
        <v>0</v>
      </c>
      <c r="BX310" s="36">
        <v>0</v>
      </c>
      <c r="BY310" s="37">
        <v>418042.6</v>
      </c>
    </row>
    <row r="311" spans="1:77" x14ac:dyDescent="0.2">
      <c r="A311" s="34" t="s">
        <v>635</v>
      </c>
      <c r="B311" s="35" t="s">
        <v>769</v>
      </c>
      <c r="C311" s="34" t="s">
        <v>770</v>
      </c>
      <c r="D311" s="36">
        <v>186826.12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33830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29680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6282687.5999999996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36">
        <v>1552656.96</v>
      </c>
      <c r="BJ311" s="36">
        <v>0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56246.45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0</v>
      </c>
      <c r="BW311" s="36">
        <v>0</v>
      </c>
      <c r="BX311" s="36">
        <v>0</v>
      </c>
      <c r="BY311" s="37">
        <v>-1030584.69</v>
      </c>
    </row>
    <row r="312" spans="1:77" x14ac:dyDescent="0.2">
      <c r="A312" s="34" t="s">
        <v>635</v>
      </c>
      <c r="B312" s="35" t="s">
        <v>771</v>
      </c>
      <c r="C312" s="34" t="s">
        <v>772</v>
      </c>
      <c r="D312" s="36">
        <v>24800</v>
      </c>
      <c r="E312" s="36">
        <v>0</v>
      </c>
      <c r="F312" s="36">
        <v>0</v>
      </c>
      <c r="G312" s="36">
        <v>0</v>
      </c>
      <c r="H312" s="36">
        <v>0</v>
      </c>
      <c r="I312" s="36">
        <v>1200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66000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658225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19700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36">
        <v>23904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4425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7">
        <v>680561.23</v>
      </c>
    </row>
    <row r="313" spans="1:77" x14ac:dyDescent="0.2">
      <c r="A313" s="34" t="s">
        <v>635</v>
      </c>
      <c r="B313" s="35" t="s">
        <v>773</v>
      </c>
      <c r="C313" s="34" t="s">
        <v>774</v>
      </c>
      <c r="D313" s="36">
        <v>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5000</v>
      </c>
      <c r="N313" s="36">
        <v>0</v>
      </c>
      <c r="O313" s="36">
        <v>0</v>
      </c>
      <c r="P313" s="36">
        <v>26400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36">
        <v>0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0</v>
      </c>
      <c r="BW313" s="36">
        <v>0</v>
      </c>
      <c r="BX313" s="36">
        <v>0</v>
      </c>
      <c r="BY313" s="37">
        <v>-234991.45</v>
      </c>
    </row>
    <row r="314" spans="1:77" x14ac:dyDescent="0.2">
      <c r="A314" s="34" t="s">
        <v>635</v>
      </c>
      <c r="B314" s="35" t="s">
        <v>775</v>
      </c>
      <c r="C314" s="34" t="s">
        <v>776</v>
      </c>
      <c r="D314" s="36">
        <v>476500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17670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9440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10875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27000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6">
        <v>83200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1040000</v>
      </c>
      <c r="BQ314" s="36">
        <v>0</v>
      </c>
      <c r="BR314" s="36">
        <v>0</v>
      </c>
      <c r="BS314" s="36">
        <v>0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7">
        <v>10182886.210000001</v>
      </c>
    </row>
    <row r="315" spans="1:77" x14ac:dyDescent="0.2">
      <c r="A315" s="34" t="s">
        <v>635</v>
      </c>
      <c r="B315" s="35" t="s">
        <v>777</v>
      </c>
      <c r="C315" s="34" t="s">
        <v>778</v>
      </c>
      <c r="D315" s="36">
        <v>0</v>
      </c>
      <c r="E315" s="36">
        <v>336202.43</v>
      </c>
      <c r="F315" s="36">
        <v>0</v>
      </c>
      <c r="G315" s="36">
        <v>0</v>
      </c>
      <c r="H315" s="36">
        <v>0</v>
      </c>
      <c r="I315" s="36">
        <v>266136.17</v>
      </c>
      <c r="J315" s="36">
        <v>1686.57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1250.32</v>
      </c>
      <c r="AD315" s="36">
        <v>0</v>
      </c>
      <c r="AE315" s="36">
        <v>395443.25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14069.94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5163.88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22687.26</v>
      </c>
      <c r="BF315" s="36">
        <v>0</v>
      </c>
      <c r="BG315" s="36">
        <v>0</v>
      </c>
      <c r="BH315" s="36">
        <v>0</v>
      </c>
      <c r="BI315" s="36">
        <v>28815.03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9942.98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7">
        <v>570000</v>
      </c>
    </row>
    <row r="316" spans="1:77" x14ac:dyDescent="0.2">
      <c r="A316" s="34" t="s">
        <v>635</v>
      </c>
      <c r="B316" s="35" t="s">
        <v>779</v>
      </c>
      <c r="C316" s="34" t="s">
        <v>780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0</v>
      </c>
      <c r="BI316" s="36">
        <v>0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0</v>
      </c>
      <c r="BY316" s="37">
        <v>-188657.9</v>
      </c>
    </row>
    <row r="317" spans="1:77" x14ac:dyDescent="0.2">
      <c r="A317" s="34" t="s">
        <v>635</v>
      </c>
      <c r="B317" s="35" t="s">
        <v>781</v>
      </c>
      <c r="C317" s="34" t="s">
        <v>782</v>
      </c>
      <c r="D317" s="36">
        <v>0</v>
      </c>
      <c r="E317" s="36">
        <v>0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10250</v>
      </c>
      <c r="Q317" s="36">
        <v>0</v>
      </c>
      <c r="R317" s="36">
        <v>0</v>
      </c>
      <c r="S317" s="36">
        <v>10030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108511.2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27700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0</v>
      </c>
      <c r="BK317" s="36">
        <v>0</v>
      </c>
      <c r="BL317" s="36">
        <v>0</v>
      </c>
      <c r="BM317" s="36">
        <v>0</v>
      </c>
      <c r="BN317" s="36">
        <v>0</v>
      </c>
      <c r="BO317" s="36">
        <v>0</v>
      </c>
      <c r="BP317" s="36">
        <v>30500</v>
      </c>
      <c r="BQ317" s="36">
        <v>0</v>
      </c>
      <c r="BR317" s="36">
        <v>0</v>
      </c>
      <c r="BS317" s="36">
        <v>18000</v>
      </c>
      <c r="BT317" s="36">
        <v>0</v>
      </c>
      <c r="BU317" s="36">
        <v>0</v>
      </c>
      <c r="BV317" s="36">
        <v>0</v>
      </c>
      <c r="BW317" s="36">
        <v>0</v>
      </c>
      <c r="BX317" s="36">
        <v>0</v>
      </c>
      <c r="BY317" s="37">
        <v>-889546.92</v>
      </c>
    </row>
    <row r="318" spans="1:77" x14ac:dyDescent="0.2">
      <c r="A318" s="34" t="s">
        <v>635</v>
      </c>
      <c r="B318" s="35" t="s">
        <v>783</v>
      </c>
      <c r="C318" s="34" t="s">
        <v>784</v>
      </c>
      <c r="D318" s="36">
        <v>2940</v>
      </c>
      <c r="E318" s="36">
        <v>0</v>
      </c>
      <c r="F318" s="36">
        <v>0</v>
      </c>
      <c r="G318" s="36">
        <v>0</v>
      </c>
      <c r="H318" s="36">
        <v>0</v>
      </c>
      <c r="I318" s="36">
        <v>0</v>
      </c>
      <c r="J318" s="36">
        <v>36116.54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130587.95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387364.98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0</v>
      </c>
      <c r="AP318" s="36">
        <v>0</v>
      </c>
      <c r="AQ318" s="36">
        <v>5520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1666685.51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22120</v>
      </c>
      <c r="BJ318" s="36">
        <v>0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32328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0</v>
      </c>
      <c r="BX318" s="36">
        <v>0</v>
      </c>
      <c r="BY318" s="37">
        <v>273277.68</v>
      </c>
    </row>
    <row r="319" spans="1:77" x14ac:dyDescent="0.2">
      <c r="A319" s="34" t="s">
        <v>635</v>
      </c>
      <c r="B319" s="35" t="s">
        <v>785</v>
      </c>
      <c r="C319" s="34" t="s">
        <v>786</v>
      </c>
      <c r="D319" s="36">
        <v>0</v>
      </c>
      <c r="E319" s="36">
        <v>0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0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0</v>
      </c>
      <c r="BV319" s="36">
        <v>0</v>
      </c>
      <c r="BW319" s="36">
        <v>0</v>
      </c>
      <c r="BX319" s="36">
        <v>0</v>
      </c>
      <c r="BY319" s="37">
        <v>-3099035.82</v>
      </c>
    </row>
    <row r="320" spans="1:77" x14ac:dyDescent="0.2">
      <c r="A320" s="34" t="s">
        <v>635</v>
      </c>
      <c r="B320" s="35" t="s">
        <v>787</v>
      </c>
      <c r="C320" s="34" t="s">
        <v>788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200000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158460</v>
      </c>
      <c r="X320" s="36">
        <v>0</v>
      </c>
      <c r="Y320" s="36">
        <v>0</v>
      </c>
      <c r="Z320" s="36">
        <v>97229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6">
        <v>0</v>
      </c>
      <c r="BE320" s="36">
        <v>0</v>
      </c>
      <c r="BF320" s="36">
        <v>0</v>
      </c>
      <c r="BG320" s="36">
        <v>0</v>
      </c>
      <c r="BH320" s="36">
        <v>0</v>
      </c>
      <c r="BI320" s="36">
        <v>0</v>
      </c>
      <c r="BJ320" s="36">
        <v>0</v>
      </c>
      <c r="BK320" s="36">
        <v>2400</v>
      </c>
      <c r="BL320" s="36">
        <v>0</v>
      </c>
      <c r="BM320" s="36">
        <v>0</v>
      </c>
      <c r="BN320" s="36">
        <v>0</v>
      </c>
      <c r="BO320" s="36">
        <v>0</v>
      </c>
      <c r="BP320" s="36">
        <v>0</v>
      </c>
      <c r="BQ320" s="36">
        <v>45862</v>
      </c>
      <c r="BR320" s="36">
        <v>0</v>
      </c>
      <c r="BS320" s="36">
        <v>0</v>
      </c>
      <c r="BT320" s="36">
        <v>0</v>
      </c>
      <c r="BU320" s="36">
        <v>0</v>
      </c>
      <c r="BV320" s="36">
        <v>0</v>
      </c>
      <c r="BW320" s="36">
        <v>0</v>
      </c>
      <c r="BX320" s="36">
        <v>0</v>
      </c>
      <c r="BY320" s="37">
        <v>455815.88</v>
      </c>
    </row>
    <row r="321" spans="1:77" x14ac:dyDescent="0.2">
      <c r="A321" s="34" t="s">
        <v>635</v>
      </c>
      <c r="B321" s="35" t="s">
        <v>789</v>
      </c>
      <c r="C321" s="34" t="s">
        <v>790</v>
      </c>
      <c r="D321" s="36">
        <v>0</v>
      </c>
      <c r="E321" s="36">
        <v>0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600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0</v>
      </c>
      <c r="BE321" s="36">
        <v>6000</v>
      </c>
      <c r="BF321" s="36">
        <v>0</v>
      </c>
      <c r="BG321" s="36">
        <v>0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6">
        <v>0</v>
      </c>
      <c r="BP321" s="36">
        <v>0</v>
      </c>
      <c r="BQ321" s="36">
        <v>0</v>
      </c>
      <c r="BR321" s="36">
        <v>0</v>
      </c>
      <c r="BS321" s="36">
        <v>0</v>
      </c>
      <c r="BT321" s="36">
        <v>0</v>
      </c>
      <c r="BU321" s="36">
        <v>0</v>
      </c>
      <c r="BV321" s="36">
        <v>0</v>
      </c>
      <c r="BW321" s="36">
        <v>0</v>
      </c>
      <c r="BX321" s="36">
        <v>0</v>
      </c>
      <c r="BY321" s="37">
        <v>2527733</v>
      </c>
    </row>
    <row r="322" spans="1:77" x14ac:dyDescent="0.2">
      <c r="A322" s="34" t="s">
        <v>635</v>
      </c>
      <c r="B322" s="35" t="s">
        <v>791</v>
      </c>
      <c r="C322" s="34" t="s">
        <v>792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3000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6000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13500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42000</v>
      </c>
      <c r="BD322" s="36">
        <v>215500</v>
      </c>
      <c r="BE322" s="36">
        <v>0</v>
      </c>
      <c r="BF322" s="36">
        <v>0</v>
      </c>
      <c r="BG322" s="36">
        <v>0</v>
      </c>
      <c r="BH322" s="36">
        <v>0</v>
      </c>
      <c r="BI322" s="36">
        <v>0</v>
      </c>
      <c r="BJ322" s="36">
        <v>0</v>
      </c>
      <c r="BK322" s="36">
        <v>0</v>
      </c>
      <c r="BL322" s="36">
        <v>0</v>
      </c>
      <c r="BM322" s="36">
        <v>0</v>
      </c>
      <c r="BN322" s="36">
        <v>0</v>
      </c>
      <c r="BO322" s="36">
        <v>0</v>
      </c>
      <c r="BP322" s="36">
        <v>0</v>
      </c>
      <c r="BQ322" s="36">
        <v>0</v>
      </c>
      <c r="BR322" s="36">
        <v>0</v>
      </c>
      <c r="BS322" s="36">
        <v>0</v>
      </c>
      <c r="BT322" s="36">
        <v>0</v>
      </c>
      <c r="BU322" s="36">
        <v>5160</v>
      </c>
      <c r="BV322" s="36">
        <v>0</v>
      </c>
      <c r="BW322" s="36">
        <v>0</v>
      </c>
      <c r="BX322" s="36">
        <v>0</v>
      </c>
      <c r="BY322" s="37">
        <v>2737</v>
      </c>
    </row>
    <row r="323" spans="1:77" x14ac:dyDescent="0.2">
      <c r="A323" s="34" t="s">
        <v>635</v>
      </c>
      <c r="B323" s="35" t="s">
        <v>793</v>
      </c>
      <c r="C323" s="34" t="s">
        <v>794</v>
      </c>
      <c r="D323" s="36">
        <v>0</v>
      </c>
      <c r="E323" s="36">
        <v>2081031.72</v>
      </c>
      <c r="F323" s="36">
        <v>97585.7</v>
      </c>
      <c r="G323" s="36">
        <v>81052</v>
      </c>
      <c r="H323" s="36">
        <v>0</v>
      </c>
      <c r="I323" s="36">
        <v>0</v>
      </c>
      <c r="J323" s="36">
        <v>162940</v>
      </c>
      <c r="K323" s="36">
        <v>95194.3</v>
      </c>
      <c r="L323" s="36">
        <v>44829</v>
      </c>
      <c r="M323" s="36">
        <v>239165</v>
      </c>
      <c r="N323" s="36">
        <v>0</v>
      </c>
      <c r="O323" s="36">
        <v>0</v>
      </c>
      <c r="P323" s="36">
        <v>269308.79999999999</v>
      </c>
      <c r="Q323" s="36">
        <v>1487800</v>
      </c>
      <c r="R323" s="36">
        <v>0</v>
      </c>
      <c r="S323" s="36">
        <v>34520</v>
      </c>
      <c r="T323" s="36">
        <v>52957</v>
      </c>
      <c r="U323" s="36">
        <v>249150</v>
      </c>
      <c r="V323" s="36">
        <v>0</v>
      </c>
      <c r="W323" s="36">
        <v>0</v>
      </c>
      <c r="X323" s="36">
        <v>0</v>
      </c>
      <c r="Y323" s="36">
        <v>15000000</v>
      </c>
      <c r="Z323" s="36">
        <v>0</v>
      </c>
      <c r="AA323" s="36">
        <v>0</v>
      </c>
      <c r="AB323" s="36">
        <v>0</v>
      </c>
      <c r="AC323" s="36">
        <v>26836</v>
      </c>
      <c r="AD323" s="36">
        <v>0</v>
      </c>
      <c r="AE323" s="36">
        <v>122800</v>
      </c>
      <c r="AF323" s="36">
        <v>119990</v>
      </c>
      <c r="AG323" s="36">
        <v>0</v>
      </c>
      <c r="AH323" s="36">
        <v>86000</v>
      </c>
      <c r="AI323" s="36">
        <v>130000</v>
      </c>
      <c r="AJ323" s="36">
        <v>0</v>
      </c>
      <c r="AK323" s="36">
        <v>0</v>
      </c>
      <c r="AL323" s="36">
        <v>21000</v>
      </c>
      <c r="AM323" s="36">
        <v>0</v>
      </c>
      <c r="AN323" s="36">
        <v>0</v>
      </c>
      <c r="AO323" s="36">
        <v>0</v>
      </c>
      <c r="AP323" s="36">
        <v>0</v>
      </c>
      <c r="AQ323" s="36">
        <v>1368725</v>
      </c>
      <c r="AR323" s="36">
        <v>273150</v>
      </c>
      <c r="AS323" s="36">
        <v>0</v>
      </c>
      <c r="AT323" s="36">
        <v>13500</v>
      </c>
      <c r="AU323" s="36">
        <v>218605</v>
      </c>
      <c r="AV323" s="36">
        <v>207686</v>
      </c>
      <c r="AW323" s="36">
        <v>57595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12000</v>
      </c>
      <c r="BE323" s="36">
        <v>365652</v>
      </c>
      <c r="BF323" s="36">
        <v>700</v>
      </c>
      <c r="BG323" s="36">
        <v>0</v>
      </c>
      <c r="BH323" s="36">
        <v>56350</v>
      </c>
      <c r="BI323" s="36">
        <v>0</v>
      </c>
      <c r="BJ323" s="36">
        <v>0</v>
      </c>
      <c r="BK323" s="36">
        <v>0</v>
      </c>
      <c r="BL323" s="36">
        <v>0</v>
      </c>
      <c r="BM323" s="36">
        <v>256040</v>
      </c>
      <c r="BN323" s="36">
        <v>11000</v>
      </c>
      <c r="BO323" s="36">
        <v>0</v>
      </c>
      <c r="BP323" s="36">
        <v>1248670.8999999999</v>
      </c>
      <c r="BQ323" s="36">
        <v>236600</v>
      </c>
      <c r="BR323" s="36">
        <v>445650</v>
      </c>
      <c r="BS323" s="36">
        <v>0</v>
      </c>
      <c r="BT323" s="36">
        <v>548100</v>
      </c>
      <c r="BU323" s="36">
        <v>1101520</v>
      </c>
      <c r="BV323" s="36">
        <v>0</v>
      </c>
      <c r="BW323" s="36">
        <v>34000</v>
      </c>
      <c r="BX323" s="36">
        <v>0</v>
      </c>
      <c r="BY323" s="37">
        <v>117625</v>
      </c>
    </row>
    <row r="324" spans="1:77" x14ac:dyDescent="0.2">
      <c r="A324" s="34" t="s">
        <v>635</v>
      </c>
      <c r="B324" s="35" t="s">
        <v>795</v>
      </c>
      <c r="C324" s="34" t="s">
        <v>796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11828499</v>
      </c>
      <c r="K324" s="36">
        <v>0</v>
      </c>
      <c r="L324" s="36">
        <v>4200</v>
      </c>
      <c r="M324" s="36">
        <v>1121000</v>
      </c>
      <c r="N324" s="36">
        <v>2000000</v>
      </c>
      <c r="O324" s="36">
        <v>0</v>
      </c>
      <c r="P324" s="36">
        <v>0</v>
      </c>
      <c r="Q324" s="36">
        <v>3571610</v>
      </c>
      <c r="R324" s="36">
        <v>2730642</v>
      </c>
      <c r="S324" s="36">
        <v>0</v>
      </c>
      <c r="T324" s="36">
        <v>5585000</v>
      </c>
      <c r="U324" s="36">
        <v>0</v>
      </c>
      <c r="V324" s="36">
        <v>944500</v>
      </c>
      <c r="W324" s="36">
        <v>500000</v>
      </c>
      <c r="X324" s="36">
        <v>30651.65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500000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980000</v>
      </c>
      <c r="AR324" s="36">
        <v>0</v>
      </c>
      <c r="AS324" s="36">
        <v>0</v>
      </c>
      <c r="AT324" s="36">
        <v>0</v>
      </c>
      <c r="AU324" s="36">
        <v>0</v>
      </c>
      <c r="AV324" s="36">
        <v>1000000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1127600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1033750</v>
      </c>
      <c r="BP324" s="36">
        <v>194793.75</v>
      </c>
      <c r="BQ324" s="36">
        <v>0</v>
      </c>
      <c r="BR324" s="36">
        <v>0</v>
      </c>
      <c r="BS324" s="36">
        <v>800000</v>
      </c>
      <c r="BT324" s="36">
        <v>0</v>
      </c>
      <c r="BU324" s="36">
        <v>0</v>
      </c>
      <c r="BV324" s="36">
        <v>0</v>
      </c>
      <c r="BW324" s="36">
        <v>0</v>
      </c>
      <c r="BX324" s="36">
        <v>0</v>
      </c>
      <c r="BY324" s="37">
        <v>13180886.15</v>
      </c>
    </row>
    <row r="325" spans="1:77" x14ac:dyDescent="0.2">
      <c r="A325" s="34" t="s">
        <v>635</v>
      </c>
      <c r="B325" s="35" t="s">
        <v>797</v>
      </c>
      <c r="C325" s="34" t="s">
        <v>798</v>
      </c>
      <c r="D325" s="36">
        <v>57812490.469999999</v>
      </c>
      <c r="E325" s="36">
        <v>3544791.65</v>
      </c>
      <c r="F325" s="36">
        <v>1408136.99</v>
      </c>
      <c r="G325" s="36">
        <v>0</v>
      </c>
      <c r="H325" s="36">
        <v>176667.86</v>
      </c>
      <c r="I325" s="36">
        <v>14234</v>
      </c>
      <c r="J325" s="36">
        <v>1232091.3999999999</v>
      </c>
      <c r="K325" s="36">
        <v>1050346</v>
      </c>
      <c r="L325" s="36">
        <v>1385102.81</v>
      </c>
      <c r="M325" s="36">
        <v>4946658.4000000004</v>
      </c>
      <c r="N325" s="36">
        <v>773225.12</v>
      </c>
      <c r="O325" s="36">
        <v>57178</v>
      </c>
      <c r="P325" s="36">
        <v>244180</v>
      </c>
      <c r="Q325" s="36">
        <v>1262573.82</v>
      </c>
      <c r="R325" s="36">
        <v>110500</v>
      </c>
      <c r="S325" s="36">
        <v>209600</v>
      </c>
      <c r="T325" s="36">
        <v>70660</v>
      </c>
      <c r="U325" s="36">
        <v>964842.63</v>
      </c>
      <c r="V325" s="36">
        <v>14194708.77</v>
      </c>
      <c r="W325" s="36">
        <v>10341835.6</v>
      </c>
      <c r="X325" s="36">
        <v>4191732.03</v>
      </c>
      <c r="Y325" s="36">
        <v>18909.080000000002</v>
      </c>
      <c r="Z325" s="36">
        <v>1106647.28</v>
      </c>
      <c r="AA325" s="36">
        <v>4352441.9400000004</v>
      </c>
      <c r="AB325" s="36">
        <v>65721.53</v>
      </c>
      <c r="AC325" s="36">
        <v>70314</v>
      </c>
      <c r="AD325" s="36">
        <v>356635.51</v>
      </c>
      <c r="AE325" s="36">
        <v>3618482.95</v>
      </c>
      <c r="AF325" s="36">
        <v>436505</v>
      </c>
      <c r="AG325" s="36">
        <v>128743</v>
      </c>
      <c r="AH325" s="36">
        <v>2120616.62</v>
      </c>
      <c r="AI325" s="36">
        <v>312380</v>
      </c>
      <c r="AJ325" s="36">
        <v>342543.65</v>
      </c>
      <c r="AK325" s="36">
        <v>23037.919999999998</v>
      </c>
      <c r="AL325" s="36">
        <v>469420</v>
      </c>
      <c r="AM325" s="36">
        <v>9801</v>
      </c>
      <c r="AN325" s="36">
        <v>62500</v>
      </c>
      <c r="AO325" s="36">
        <v>218769.53</v>
      </c>
      <c r="AP325" s="36">
        <v>1842667.86</v>
      </c>
      <c r="AQ325" s="36">
        <v>2696677.1</v>
      </c>
      <c r="AR325" s="36">
        <v>129315.93</v>
      </c>
      <c r="AS325" s="36">
        <v>189455.47</v>
      </c>
      <c r="AT325" s="36">
        <v>146023.16</v>
      </c>
      <c r="AU325" s="36">
        <v>107550</v>
      </c>
      <c r="AV325" s="36">
        <v>0</v>
      </c>
      <c r="AW325" s="36">
        <v>70614.039999999994</v>
      </c>
      <c r="AX325" s="36">
        <v>9412193.7899999991</v>
      </c>
      <c r="AY325" s="36">
        <v>59200</v>
      </c>
      <c r="AZ325" s="36">
        <v>737044</v>
      </c>
      <c r="BA325" s="36">
        <v>226833</v>
      </c>
      <c r="BB325" s="36">
        <v>800681.21</v>
      </c>
      <c r="BC325" s="36">
        <v>1265464.02</v>
      </c>
      <c r="BD325" s="36">
        <v>2401508.36</v>
      </c>
      <c r="BE325" s="36">
        <v>3216896</v>
      </c>
      <c r="BF325" s="36">
        <v>154609</v>
      </c>
      <c r="BG325" s="36">
        <v>23400</v>
      </c>
      <c r="BH325" s="36">
        <v>0</v>
      </c>
      <c r="BI325" s="36">
        <v>97416145.209999993</v>
      </c>
      <c r="BJ325" s="36">
        <v>1476285.67</v>
      </c>
      <c r="BK325" s="36">
        <v>1053329.19</v>
      </c>
      <c r="BL325" s="36">
        <v>235000</v>
      </c>
      <c r="BM325" s="36">
        <v>39883</v>
      </c>
      <c r="BN325" s="36">
        <v>863534.91</v>
      </c>
      <c r="BO325" s="36">
        <v>111499</v>
      </c>
      <c r="BP325" s="36">
        <v>2610619</v>
      </c>
      <c r="BQ325" s="36">
        <v>454320</v>
      </c>
      <c r="BR325" s="36">
        <v>13910</v>
      </c>
      <c r="BS325" s="36">
        <v>261978.16</v>
      </c>
      <c r="BT325" s="36">
        <v>10000</v>
      </c>
      <c r="BU325" s="36">
        <v>1565764</v>
      </c>
      <c r="BV325" s="36">
        <v>188115</v>
      </c>
      <c r="BW325" s="36">
        <v>511363.25</v>
      </c>
      <c r="BX325" s="36">
        <v>989313.82</v>
      </c>
      <c r="BY325" s="37">
        <v>5121416</v>
      </c>
    </row>
    <row r="326" spans="1:77" x14ac:dyDescent="0.2">
      <c r="A326" s="34" t="s">
        <v>635</v>
      </c>
      <c r="B326" s="35" t="s">
        <v>799</v>
      </c>
      <c r="C326" s="34" t="s">
        <v>800</v>
      </c>
      <c r="D326" s="36">
        <v>0</v>
      </c>
      <c r="E326" s="36">
        <v>0</v>
      </c>
      <c r="F326" s="36">
        <v>196869.56</v>
      </c>
      <c r="G326" s="36">
        <v>586783</v>
      </c>
      <c r="H326" s="36">
        <v>152381.39000000001</v>
      </c>
      <c r="I326" s="36">
        <v>1082127.8600000001</v>
      </c>
      <c r="J326" s="36">
        <v>0</v>
      </c>
      <c r="K326" s="36">
        <v>0</v>
      </c>
      <c r="L326" s="36">
        <v>43145.26</v>
      </c>
      <c r="M326" s="36">
        <v>2702685.98</v>
      </c>
      <c r="N326" s="36">
        <v>0</v>
      </c>
      <c r="O326" s="36">
        <v>241427.9</v>
      </c>
      <c r="P326" s="36">
        <v>4867378.68</v>
      </c>
      <c r="Q326" s="36">
        <v>1024032.34</v>
      </c>
      <c r="R326" s="36">
        <v>0</v>
      </c>
      <c r="S326" s="36">
        <v>0</v>
      </c>
      <c r="T326" s="36">
        <v>0</v>
      </c>
      <c r="U326" s="36">
        <v>0</v>
      </c>
      <c r="V326" s="36">
        <v>32487576.370000001</v>
      </c>
      <c r="W326" s="36">
        <v>165026.06</v>
      </c>
      <c r="X326" s="36">
        <v>650724.81000000006</v>
      </c>
      <c r="Y326" s="36">
        <v>27480</v>
      </c>
      <c r="Z326" s="36">
        <v>436096.21</v>
      </c>
      <c r="AA326" s="36">
        <v>0</v>
      </c>
      <c r="AB326" s="36">
        <v>6806.3</v>
      </c>
      <c r="AC326" s="36">
        <v>0</v>
      </c>
      <c r="AD326" s="36">
        <v>0</v>
      </c>
      <c r="AE326" s="36">
        <v>32496160.77</v>
      </c>
      <c r="AF326" s="36">
        <v>616695.43000000005</v>
      </c>
      <c r="AG326" s="36">
        <v>305024</v>
      </c>
      <c r="AH326" s="36">
        <v>0</v>
      </c>
      <c r="AI326" s="36">
        <v>1100838.42</v>
      </c>
      <c r="AJ326" s="36">
        <v>327862.12</v>
      </c>
      <c r="AK326" s="36">
        <v>963783.58</v>
      </c>
      <c r="AL326" s="36">
        <v>1109358.49</v>
      </c>
      <c r="AM326" s="36">
        <v>4356665.53</v>
      </c>
      <c r="AN326" s="36">
        <v>562521.88</v>
      </c>
      <c r="AO326" s="36">
        <v>195240.04</v>
      </c>
      <c r="AP326" s="36">
        <v>0</v>
      </c>
      <c r="AQ326" s="36">
        <v>2744268.05</v>
      </c>
      <c r="AR326" s="36">
        <v>1938548</v>
      </c>
      <c r="AS326" s="36">
        <v>29000</v>
      </c>
      <c r="AT326" s="36">
        <v>197792.02</v>
      </c>
      <c r="AU326" s="36">
        <v>80634.759999999995</v>
      </c>
      <c r="AV326" s="36">
        <v>18770</v>
      </c>
      <c r="AW326" s="36">
        <v>1516.98</v>
      </c>
      <c r="AX326" s="36">
        <v>1221873.42</v>
      </c>
      <c r="AY326" s="36">
        <v>293060</v>
      </c>
      <c r="AZ326" s="36">
        <v>105300</v>
      </c>
      <c r="BA326" s="36">
        <v>1300000</v>
      </c>
      <c r="BB326" s="36">
        <v>0</v>
      </c>
      <c r="BC326" s="36">
        <v>5000</v>
      </c>
      <c r="BD326" s="36">
        <v>2768000</v>
      </c>
      <c r="BE326" s="36">
        <v>2802610.8</v>
      </c>
      <c r="BF326" s="36">
        <v>5571787.7999999998</v>
      </c>
      <c r="BG326" s="36">
        <v>0</v>
      </c>
      <c r="BH326" s="36">
        <v>0</v>
      </c>
      <c r="BI326" s="36">
        <v>42051</v>
      </c>
      <c r="BJ326" s="36">
        <v>500000</v>
      </c>
      <c r="BK326" s="36">
        <v>0</v>
      </c>
      <c r="BL326" s="36">
        <v>26500</v>
      </c>
      <c r="BM326" s="36">
        <v>854</v>
      </c>
      <c r="BN326" s="36">
        <v>1014123.04</v>
      </c>
      <c r="BO326" s="36">
        <v>0</v>
      </c>
      <c r="BP326" s="36">
        <v>18297</v>
      </c>
      <c r="BQ326" s="36">
        <v>227724</v>
      </c>
      <c r="BR326" s="36">
        <v>2066418</v>
      </c>
      <c r="BS326" s="36">
        <v>392870</v>
      </c>
      <c r="BT326" s="36">
        <v>0</v>
      </c>
      <c r="BU326" s="36">
        <v>2996100</v>
      </c>
      <c r="BV326" s="36">
        <v>1080095.77</v>
      </c>
      <c r="BW326" s="36">
        <v>504929.93</v>
      </c>
      <c r="BX326" s="36">
        <v>29577.74</v>
      </c>
      <c r="BY326" s="37">
        <v>5097950</v>
      </c>
    </row>
    <row r="327" spans="1:77" x14ac:dyDescent="0.2">
      <c r="A327" s="34" t="s">
        <v>635</v>
      </c>
      <c r="B327" s="35" t="s">
        <v>801</v>
      </c>
      <c r="C327" s="34" t="s">
        <v>802</v>
      </c>
      <c r="D327" s="36">
        <v>1624799.06</v>
      </c>
      <c r="E327" s="36">
        <v>0</v>
      </c>
      <c r="F327" s="36">
        <v>1690100.96</v>
      </c>
      <c r="G327" s="36">
        <v>165172.63</v>
      </c>
      <c r="H327" s="36">
        <v>133408.44</v>
      </c>
      <c r="I327" s="36">
        <v>0</v>
      </c>
      <c r="J327" s="36">
        <v>1018769.68</v>
      </c>
      <c r="K327" s="36">
        <v>500620.65</v>
      </c>
      <c r="L327" s="36">
        <v>127585.88</v>
      </c>
      <c r="M327" s="36">
        <v>3820359.51</v>
      </c>
      <c r="N327" s="36">
        <v>102603.54</v>
      </c>
      <c r="O327" s="36">
        <v>287862.21999999997</v>
      </c>
      <c r="P327" s="36">
        <v>510596.26</v>
      </c>
      <c r="Q327" s="36">
        <v>1169026.05</v>
      </c>
      <c r="R327" s="36">
        <v>118725.3</v>
      </c>
      <c r="S327" s="36">
        <v>475846.98</v>
      </c>
      <c r="T327" s="36">
        <v>180167.27</v>
      </c>
      <c r="U327" s="36">
        <v>142354.49</v>
      </c>
      <c r="V327" s="36">
        <v>4457301.3</v>
      </c>
      <c r="W327" s="36">
        <v>171979.65</v>
      </c>
      <c r="X327" s="36">
        <v>366440.15</v>
      </c>
      <c r="Y327" s="36">
        <v>524406.84</v>
      </c>
      <c r="Z327" s="36">
        <v>126440.52</v>
      </c>
      <c r="AA327" s="36">
        <v>237728.84</v>
      </c>
      <c r="AB327" s="36">
        <v>129395.79</v>
      </c>
      <c r="AC327" s="36">
        <v>0</v>
      </c>
      <c r="AD327" s="36">
        <v>261540.6</v>
      </c>
      <c r="AE327" s="36">
        <v>1095013.51</v>
      </c>
      <c r="AF327" s="36">
        <v>93048.24</v>
      </c>
      <c r="AG327" s="36">
        <v>80878.09</v>
      </c>
      <c r="AH327" s="36">
        <v>54718.04</v>
      </c>
      <c r="AI327" s="36">
        <v>70312.12</v>
      </c>
      <c r="AJ327" s="36">
        <v>78727.47</v>
      </c>
      <c r="AK327" s="36">
        <v>52067.95</v>
      </c>
      <c r="AL327" s="36">
        <v>50417.55</v>
      </c>
      <c r="AM327" s="36">
        <v>76253.34</v>
      </c>
      <c r="AN327" s="36">
        <v>63267.18</v>
      </c>
      <c r="AO327" s="36">
        <v>51573.120000000003</v>
      </c>
      <c r="AP327" s="36">
        <v>66126.62</v>
      </c>
      <c r="AQ327" s="36">
        <v>342858.39</v>
      </c>
      <c r="AR327" s="36">
        <v>92287.23</v>
      </c>
      <c r="AS327" s="36">
        <v>65340.3</v>
      </c>
      <c r="AT327" s="36">
        <v>74612.259999999995</v>
      </c>
      <c r="AU327" s="36">
        <v>60259.53</v>
      </c>
      <c r="AV327" s="36">
        <v>27784.07</v>
      </c>
      <c r="AW327" s="36">
        <v>42882.39</v>
      </c>
      <c r="AX327" s="36">
        <v>407535.68</v>
      </c>
      <c r="AY327" s="36">
        <v>103843.97</v>
      </c>
      <c r="AZ327" s="36">
        <v>196831.26</v>
      </c>
      <c r="BA327" s="36">
        <v>59927.9</v>
      </c>
      <c r="BB327" s="36">
        <v>106881.28</v>
      </c>
      <c r="BC327" s="36">
        <v>11306.15</v>
      </c>
      <c r="BD327" s="36">
        <v>132040.68</v>
      </c>
      <c r="BE327" s="36">
        <v>123631.72</v>
      </c>
      <c r="BF327" s="36">
        <v>53420.27</v>
      </c>
      <c r="BG327" s="36">
        <v>18927.22</v>
      </c>
      <c r="BH327" s="36">
        <v>56352.68</v>
      </c>
      <c r="BI327" s="36">
        <v>432141.56</v>
      </c>
      <c r="BJ327" s="36">
        <v>918081.56</v>
      </c>
      <c r="BK327" s="36">
        <v>78069.850000000006</v>
      </c>
      <c r="BL327" s="36">
        <v>45817.45</v>
      </c>
      <c r="BM327" s="36">
        <v>116488.5</v>
      </c>
      <c r="BN327" s="36">
        <v>123577.3</v>
      </c>
      <c r="BO327" s="36">
        <v>56577.75</v>
      </c>
      <c r="BP327" s="36">
        <v>644272.05000000005</v>
      </c>
      <c r="BQ327" s="36">
        <v>50981.81</v>
      </c>
      <c r="BR327" s="36">
        <v>119241.78</v>
      </c>
      <c r="BS327" s="36">
        <v>113062.82</v>
      </c>
      <c r="BT327" s="36">
        <v>99956.57</v>
      </c>
      <c r="BU327" s="36">
        <v>277776.08</v>
      </c>
      <c r="BV327" s="36">
        <v>113976.3</v>
      </c>
      <c r="BW327" s="36">
        <v>54910.25</v>
      </c>
      <c r="BX327" s="36">
        <v>99565.64</v>
      </c>
      <c r="BY327" s="37"/>
    </row>
    <row r="328" spans="1:77" x14ac:dyDescent="0.2">
      <c r="A328" s="34" t="s">
        <v>635</v>
      </c>
      <c r="B328" s="35" t="s">
        <v>803</v>
      </c>
      <c r="C328" s="34" t="s">
        <v>780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0</v>
      </c>
      <c r="BF328" s="36">
        <v>0</v>
      </c>
      <c r="BG328" s="36">
        <v>0</v>
      </c>
      <c r="BH328" s="36">
        <v>0</v>
      </c>
      <c r="BI328" s="36">
        <v>0</v>
      </c>
      <c r="BJ328" s="36">
        <v>0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0</v>
      </c>
      <c r="BQ328" s="36">
        <v>0</v>
      </c>
      <c r="BR328" s="36">
        <v>0</v>
      </c>
      <c r="BS328" s="36">
        <v>0</v>
      </c>
      <c r="BT328" s="36">
        <v>0</v>
      </c>
      <c r="BU328" s="36">
        <v>0</v>
      </c>
      <c r="BV328" s="36">
        <v>0</v>
      </c>
      <c r="BW328" s="36">
        <v>0</v>
      </c>
      <c r="BX328" s="36">
        <v>0</v>
      </c>
      <c r="BY328" s="37">
        <v>13325831.279999999</v>
      </c>
    </row>
    <row r="329" spans="1:77" x14ac:dyDescent="0.2">
      <c r="A329" s="34" t="s">
        <v>635</v>
      </c>
      <c r="B329" s="35" t="s">
        <v>804</v>
      </c>
      <c r="C329" s="34" t="s">
        <v>782</v>
      </c>
      <c r="D329" s="36">
        <v>0</v>
      </c>
      <c r="E329" s="36">
        <v>0</v>
      </c>
      <c r="F329" s="36">
        <v>0</v>
      </c>
      <c r="G329" s="36">
        <v>0</v>
      </c>
      <c r="H329" s="36">
        <v>0</v>
      </c>
      <c r="I329" s="36">
        <v>0</v>
      </c>
      <c r="J329" s="36">
        <v>688500</v>
      </c>
      <c r="K329" s="36">
        <v>7550</v>
      </c>
      <c r="L329" s="36">
        <v>0</v>
      </c>
      <c r="M329" s="36">
        <v>16292</v>
      </c>
      <c r="N329" s="36">
        <v>0</v>
      </c>
      <c r="O329" s="36">
        <v>30900</v>
      </c>
      <c r="P329" s="36">
        <v>80750</v>
      </c>
      <c r="Q329" s="36">
        <v>32490</v>
      </c>
      <c r="R329" s="36">
        <v>1700</v>
      </c>
      <c r="S329" s="36">
        <v>0</v>
      </c>
      <c r="T329" s="36">
        <v>0</v>
      </c>
      <c r="U329" s="36">
        <v>0</v>
      </c>
      <c r="V329" s="36">
        <v>360000</v>
      </c>
      <c r="W329" s="36">
        <v>42500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51488.800000000003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1770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1500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36">
        <v>0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0</v>
      </c>
      <c r="BP329" s="36">
        <v>0</v>
      </c>
      <c r="BQ329" s="36">
        <v>7990</v>
      </c>
      <c r="BR329" s="36">
        <v>0</v>
      </c>
      <c r="BS329" s="36">
        <v>0</v>
      </c>
      <c r="BT329" s="36">
        <v>3800</v>
      </c>
      <c r="BU329" s="36">
        <v>100000</v>
      </c>
      <c r="BV329" s="36">
        <v>0</v>
      </c>
      <c r="BW329" s="36">
        <v>0</v>
      </c>
      <c r="BX329" s="36">
        <v>0</v>
      </c>
      <c r="BY329" s="37">
        <v>83660933.979999989</v>
      </c>
    </row>
    <row r="330" spans="1:77" x14ac:dyDescent="0.2">
      <c r="A330" s="34" t="s">
        <v>635</v>
      </c>
      <c r="B330" s="35" t="s">
        <v>805</v>
      </c>
      <c r="C330" s="34" t="s">
        <v>806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1500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2582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1345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36">
        <v>0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0</v>
      </c>
      <c r="BP330" s="36">
        <v>0</v>
      </c>
      <c r="BQ330" s="36">
        <v>0</v>
      </c>
      <c r="BR330" s="36">
        <v>0</v>
      </c>
      <c r="BS330" s="36">
        <v>0</v>
      </c>
      <c r="BT330" s="36">
        <v>0</v>
      </c>
      <c r="BU330" s="36">
        <v>0</v>
      </c>
      <c r="BV330" s="36">
        <v>0</v>
      </c>
      <c r="BW330" s="36">
        <v>0</v>
      </c>
      <c r="BX330" s="36">
        <v>0</v>
      </c>
      <c r="BY330" s="37">
        <v>59351071.569999993</v>
      </c>
    </row>
    <row r="331" spans="1:77" x14ac:dyDescent="0.2">
      <c r="A331" s="34" t="s">
        <v>635</v>
      </c>
      <c r="B331" s="35" t="s">
        <v>807</v>
      </c>
      <c r="C331" s="34" t="s">
        <v>808</v>
      </c>
      <c r="D331" s="36">
        <v>35559755.670000002</v>
      </c>
      <c r="E331" s="36">
        <v>1642000</v>
      </c>
      <c r="F331" s="36">
        <v>0</v>
      </c>
      <c r="G331" s="36">
        <v>0</v>
      </c>
      <c r="H331" s="36">
        <v>0</v>
      </c>
      <c r="I331" s="36">
        <v>0</v>
      </c>
      <c r="J331" s="36">
        <v>30304964.039999999</v>
      </c>
      <c r="K331" s="36">
        <v>727364</v>
      </c>
      <c r="L331" s="36">
        <v>0</v>
      </c>
      <c r="M331" s="36">
        <v>53996.66</v>
      </c>
      <c r="N331" s="36">
        <v>0</v>
      </c>
      <c r="O331" s="36">
        <v>19916.419999999998</v>
      </c>
      <c r="P331" s="36">
        <v>0</v>
      </c>
      <c r="Q331" s="36">
        <v>0</v>
      </c>
      <c r="R331" s="36">
        <v>0</v>
      </c>
      <c r="S331" s="36">
        <v>0</v>
      </c>
      <c r="T331" s="36">
        <v>3631988.99</v>
      </c>
      <c r="U331" s="36">
        <v>4500</v>
      </c>
      <c r="V331" s="36">
        <v>29059717.57</v>
      </c>
      <c r="W331" s="36">
        <v>0</v>
      </c>
      <c r="X331" s="36">
        <v>1680.8</v>
      </c>
      <c r="Y331" s="36">
        <v>14730.12</v>
      </c>
      <c r="Z331" s="36">
        <v>2119026.46</v>
      </c>
      <c r="AA331" s="36">
        <v>0</v>
      </c>
      <c r="AB331" s="36">
        <v>0</v>
      </c>
      <c r="AC331" s="36">
        <v>2153410.59</v>
      </c>
      <c r="AD331" s="36">
        <v>1677519.64</v>
      </c>
      <c r="AE331" s="36">
        <v>32861281.399999999</v>
      </c>
      <c r="AF331" s="36">
        <v>0</v>
      </c>
      <c r="AG331" s="36">
        <v>0</v>
      </c>
      <c r="AH331" s="36">
        <v>0</v>
      </c>
      <c r="AI331" s="36">
        <v>944366</v>
      </c>
      <c r="AJ331" s="36">
        <v>4000</v>
      </c>
      <c r="AK331" s="36">
        <v>0</v>
      </c>
      <c r="AL331" s="36">
        <v>22540.14</v>
      </c>
      <c r="AM331" s="36">
        <v>22656.82</v>
      </c>
      <c r="AN331" s="36">
        <v>0</v>
      </c>
      <c r="AO331" s="36">
        <v>0</v>
      </c>
      <c r="AP331" s="36">
        <v>0</v>
      </c>
      <c r="AQ331" s="36">
        <v>13702143.439999999</v>
      </c>
      <c r="AR331" s="36">
        <v>0</v>
      </c>
      <c r="AS331" s="36">
        <v>0</v>
      </c>
      <c r="AT331" s="36">
        <v>1070</v>
      </c>
      <c r="AU331" s="36">
        <v>0</v>
      </c>
      <c r="AV331" s="36">
        <v>0</v>
      </c>
      <c r="AW331" s="36">
        <v>0</v>
      </c>
      <c r="AX331" s="36">
        <v>24019025.379999999</v>
      </c>
      <c r="AY331" s="36">
        <v>2726185</v>
      </c>
      <c r="AZ331" s="36">
        <v>151564</v>
      </c>
      <c r="BA331" s="36">
        <v>0</v>
      </c>
      <c r="BB331" s="36">
        <v>1186318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0</v>
      </c>
      <c r="BI331" s="36">
        <v>25473639.629999999</v>
      </c>
      <c r="BJ331" s="36">
        <v>67671.8</v>
      </c>
      <c r="BK331" s="36">
        <v>11715</v>
      </c>
      <c r="BL331" s="36">
        <v>0</v>
      </c>
      <c r="BM331" s="36">
        <v>19830</v>
      </c>
      <c r="BN331" s="36">
        <v>0</v>
      </c>
      <c r="BO331" s="36">
        <v>1574653.42</v>
      </c>
      <c r="BP331" s="36">
        <v>18688966.280000001</v>
      </c>
      <c r="BQ331" s="36">
        <v>0</v>
      </c>
      <c r="BR331" s="36">
        <v>0</v>
      </c>
      <c r="BS331" s="36">
        <v>0</v>
      </c>
      <c r="BT331" s="36">
        <v>0</v>
      </c>
      <c r="BU331" s="36">
        <v>0</v>
      </c>
      <c r="BV331" s="36">
        <v>0</v>
      </c>
      <c r="BW331" s="36">
        <v>0</v>
      </c>
      <c r="BX331" s="36">
        <v>0</v>
      </c>
      <c r="BY331" s="37">
        <v>23451000</v>
      </c>
    </row>
    <row r="332" spans="1:77" x14ac:dyDescent="0.2">
      <c r="A332" s="34" t="s">
        <v>635</v>
      </c>
      <c r="B332" s="35" t="s">
        <v>809</v>
      </c>
      <c r="C332" s="34" t="s">
        <v>810</v>
      </c>
      <c r="D332" s="36">
        <v>480000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17344000</v>
      </c>
      <c r="K332" s="36">
        <v>0</v>
      </c>
      <c r="L332" s="36">
        <v>0</v>
      </c>
      <c r="M332" s="36">
        <v>1516658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145000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15729000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165152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13228000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36">
        <v>6862336</v>
      </c>
      <c r="BJ332" s="36">
        <v>0</v>
      </c>
      <c r="BK332" s="36">
        <v>0</v>
      </c>
      <c r="BL332" s="36">
        <v>0</v>
      </c>
      <c r="BM332" s="36">
        <v>0</v>
      </c>
      <c r="BN332" s="36">
        <v>0</v>
      </c>
      <c r="BO332" s="36">
        <v>0</v>
      </c>
      <c r="BP332" s="36">
        <v>145000</v>
      </c>
      <c r="BQ332" s="36">
        <v>0</v>
      </c>
      <c r="BR332" s="36">
        <v>0</v>
      </c>
      <c r="BS332" s="36">
        <v>0</v>
      </c>
      <c r="BT332" s="36">
        <v>0</v>
      </c>
      <c r="BU332" s="36">
        <v>0</v>
      </c>
      <c r="BV332" s="36">
        <v>0</v>
      </c>
      <c r="BW332" s="36">
        <v>0</v>
      </c>
      <c r="BX332" s="36">
        <v>0</v>
      </c>
      <c r="BY332" s="37">
        <v>17812379.009999998</v>
      </c>
    </row>
    <row r="333" spans="1:77" x14ac:dyDescent="0.2">
      <c r="A333" s="34" t="s">
        <v>635</v>
      </c>
      <c r="B333" s="35" t="s">
        <v>811</v>
      </c>
      <c r="C333" s="34" t="s">
        <v>812</v>
      </c>
      <c r="D333" s="36">
        <v>124040.43</v>
      </c>
      <c r="E333" s="36">
        <v>5800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6">
        <v>0</v>
      </c>
      <c r="BL333" s="36">
        <v>0</v>
      </c>
      <c r="BM333" s="36">
        <v>0</v>
      </c>
      <c r="BN333" s="36">
        <v>0</v>
      </c>
      <c r="BO333" s="36">
        <v>0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0</v>
      </c>
      <c r="BX333" s="36">
        <v>0</v>
      </c>
      <c r="BY333" s="37"/>
    </row>
    <row r="334" spans="1:77" x14ac:dyDescent="0.2">
      <c r="A334" s="34" t="s">
        <v>635</v>
      </c>
      <c r="B334" s="35" t="s">
        <v>813</v>
      </c>
      <c r="C334" s="34" t="s">
        <v>814</v>
      </c>
      <c r="D334" s="36">
        <v>14794892.84</v>
      </c>
      <c r="E334" s="36">
        <v>2563273.27</v>
      </c>
      <c r="F334" s="36">
        <v>3278273.1</v>
      </c>
      <c r="G334" s="36">
        <v>2096105.2</v>
      </c>
      <c r="H334" s="36">
        <v>1287728.42</v>
      </c>
      <c r="I334" s="36">
        <v>449596.42</v>
      </c>
      <c r="J334" s="36">
        <v>29388649.300000001</v>
      </c>
      <c r="K334" s="36">
        <v>1945854.6</v>
      </c>
      <c r="L334" s="36">
        <v>989242.3</v>
      </c>
      <c r="M334" s="36">
        <v>4905842.47</v>
      </c>
      <c r="N334" s="36">
        <v>788853.14</v>
      </c>
      <c r="O334" s="36">
        <v>2586537</v>
      </c>
      <c r="P334" s="36">
        <v>4756025.8899999997</v>
      </c>
      <c r="Q334" s="36">
        <v>3058043.74</v>
      </c>
      <c r="R334" s="36">
        <v>540649.74</v>
      </c>
      <c r="S334" s="36">
        <v>909658.68</v>
      </c>
      <c r="T334" s="36">
        <v>1510940.39</v>
      </c>
      <c r="U334" s="36">
        <v>437479.5</v>
      </c>
      <c r="V334" s="36">
        <v>18420174.170000002</v>
      </c>
      <c r="W334" s="36">
        <v>3952540.11</v>
      </c>
      <c r="X334" s="36">
        <v>1899730.8</v>
      </c>
      <c r="Y334" s="36">
        <v>3690530.12</v>
      </c>
      <c r="Z334" s="36">
        <v>875343.14</v>
      </c>
      <c r="AA334" s="36">
        <v>1867345</v>
      </c>
      <c r="AB334" s="36">
        <v>1132984.78</v>
      </c>
      <c r="AC334" s="36">
        <v>705344.83</v>
      </c>
      <c r="AD334" s="36">
        <v>36520.75</v>
      </c>
      <c r="AE334" s="36">
        <v>20878907.649999999</v>
      </c>
      <c r="AF334" s="36">
        <v>1132983.8</v>
      </c>
      <c r="AG334" s="36">
        <v>776299.4</v>
      </c>
      <c r="AH334" s="36">
        <v>728728</v>
      </c>
      <c r="AI334" s="36">
        <v>717985.6</v>
      </c>
      <c r="AJ334" s="36">
        <v>878902.02</v>
      </c>
      <c r="AK334" s="36">
        <v>773900.4</v>
      </c>
      <c r="AL334" s="36">
        <v>861098.65</v>
      </c>
      <c r="AM334" s="36">
        <v>1382164.2</v>
      </c>
      <c r="AN334" s="36">
        <v>738176.36</v>
      </c>
      <c r="AO334" s="36">
        <v>947861.41</v>
      </c>
      <c r="AP334" s="36">
        <v>578787.5</v>
      </c>
      <c r="AQ334" s="36">
        <v>7309794.8700000001</v>
      </c>
      <c r="AR334" s="36">
        <v>701775.08</v>
      </c>
      <c r="AS334" s="36">
        <v>723721.2</v>
      </c>
      <c r="AT334" s="36">
        <v>692617.04</v>
      </c>
      <c r="AU334" s="36">
        <v>609909.21</v>
      </c>
      <c r="AV334" s="36">
        <v>250253.4</v>
      </c>
      <c r="AW334" s="36">
        <v>608771.35</v>
      </c>
      <c r="AX334" s="36">
        <v>13822371.619999999</v>
      </c>
      <c r="AY334" s="36">
        <v>1033234.48</v>
      </c>
      <c r="AZ334" s="36">
        <v>900410.4</v>
      </c>
      <c r="BA334" s="36">
        <v>0</v>
      </c>
      <c r="BB334" s="36">
        <v>1609337.2</v>
      </c>
      <c r="BC334" s="36">
        <v>122214.39999999999</v>
      </c>
      <c r="BD334" s="36">
        <v>0</v>
      </c>
      <c r="BE334" s="36">
        <v>1921547.53</v>
      </c>
      <c r="BF334" s="36">
        <v>932710.1</v>
      </c>
      <c r="BG334" s="36">
        <v>0</v>
      </c>
      <c r="BH334" s="36">
        <v>267548.55</v>
      </c>
      <c r="BI334" s="36">
        <v>84779781.260000005</v>
      </c>
      <c r="BJ334" s="36">
        <v>3191498.88</v>
      </c>
      <c r="BK334" s="36">
        <v>1234517.79</v>
      </c>
      <c r="BL334" s="36">
        <v>865874.52</v>
      </c>
      <c r="BM334" s="36">
        <v>1172422.43</v>
      </c>
      <c r="BN334" s="36">
        <v>1579636.02</v>
      </c>
      <c r="BO334" s="36">
        <v>0</v>
      </c>
      <c r="BP334" s="36">
        <v>7364528.2000000002</v>
      </c>
      <c r="BQ334" s="36">
        <v>725223.43</v>
      </c>
      <c r="BR334" s="36">
        <v>811183.27</v>
      </c>
      <c r="BS334" s="36">
        <v>1246239.68</v>
      </c>
      <c r="BT334" s="36">
        <v>1212998.7</v>
      </c>
      <c r="BU334" s="36">
        <v>2189535.2599999998</v>
      </c>
      <c r="BV334" s="36">
        <v>976935.96</v>
      </c>
      <c r="BW334" s="36">
        <v>362887.12</v>
      </c>
      <c r="BX334" s="36">
        <v>364589.87</v>
      </c>
      <c r="BY334" s="37">
        <v>420221.92</v>
      </c>
    </row>
    <row r="335" spans="1:77" x14ac:dyDescent="0.2">
      <c r="A335" s="34" t="s">
        <v>635</v>
      </c>
      <c r="B335" s="35" t="s">
        <v>815</v>
      </c>
      <c r="C335" s="34" t="s">
        <v>816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6">
        <v>0</v>
      </c>
      <c r="BE335" s="36">
        <v>0</v>
      </c>
      <c r="BF335" s="36">
        <v>0</v>
      </c>
      <c r="BG335" s="36">
        <v>0</v>
      </c>
      <c r="BH335" s="36">
        <v>0</v>
      </c>
      <c r="BI335" s="36">
        <v>0</v>
      </c>
      <c r="BJ335" s="36">
        <v>0</v>
      </c>
      <c r="BK335" s="36">
        <v>0</v>
      </c>
      <c r="BL335" s="36">
        <v>0</v>
      </c>
      <c r="BM335" s="36">
        <v>0</v>
      </c>
      <c r="BN335" s="36">
        <v>0</v>
      </c>
      <c r="BO335" s="36">
        <v>0</v>
      </c>
      <c r="BP335" s="36">
        <v>0</v>
      </c>
      <c r="BQ335" s="36">
        <v>0</v>
      </c>
      <c r="BR335" s="36">
        <v>0</v>
      </c>
      <c r="BS335" s="36">
        <v>0</v>
      </c>
      <c r="BT335" s="36">
        <v>0</v>
      </c>
      <c r="BU335" s="36">
        <v>0</v>
      </c>
      <c r="BV335" s="36">
        <v>0</v>
      </c>
      <c r="BW335" s="36">
        <v>0</v>
      </c>
      <c r="BX335" s="36">
        <v>0</v>
      </c>
      <c r="BY335" s="37">
        <v>7215</v>
      </c>
    </row>
    <row r="336" spans="1:77" x14ac:dyDescent="0.2">
      <c r="A336" s="34" t="s">
        <v>635</v>
      </c>
      <c r="B336" s="35" t="s">
        <v>817</v>
      </c>
      <c r="C336" s="34" t="s">
        <v>818</v>
      </c>
      <c r="D336" s="36">
        <v>0</v>
      </c>
      <c r="E336" s="36">
        <v>0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12633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11359</v>
      </c>
      <c r="AK336" s="36">
        <v>0</v>
      </c>
      <c r="AL336" s="36">
        <v>0</v>
      </c>
      <c r="AM336" s="36">
        <v>13495</v>
      </c>
      <c r="AN336" s="36">
        <v>15349</v>
      </c>
      <c r="AO336" s="36">
        <v>4140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6">
        <v>0</v>
      </c>
      <c r="BE336" s="36">
        <v>0</v>
      </c>
      <c r="BF336" s="36">
        <v>0</v>
      </c>
      <c r="BG336" s="36">
        <v>0</v>
      </c>
      <c r="BH336" s="36">
        <v>0</v>
      </c>
      <c r="BI336" s="36">
        <v>86811.79</v>
      </c>
      <c r="BJ336" s="36">
        <v>0</v>
      </c>
      <c r="BK336" s="36">
        <v>0</v>
      </c>
      <c r="BL336" s="36">
        <v>0</v>
      </c>
      <c r="BM336" s="36">
        <v>0</v>
      </c>
      <c r="BN336" s="36">
        <v>0</v>
      </c>
      <c r="BO336" s="36">
        <v>0</v>
      </c>
      <c r="BP336" s="36">
        <v>1233928</v>
      </c>
      <c r="BQ336" s="36">
        <v>0</v>
      </c>
      <c r="BR336" s="36">
        <v>9704</v>
      </c>
      <c r="BS336" s="36">
        <v>0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7">
        <v>2738727750.7800002</v>
      </c>
    </row>
    <row r="337" spans="1:77" x14ac:dyDescent="0.2">
      <c r="A337" s="34" t="s">
        <v>635</v>
      </c>
      <c r="B337" s="35" t="s">
        <v>819</v>
      </c>
      <c r="C337" s="34" t="s">
        <v>820</v>
      </c>
      <c r="D337" s="36">
        <v>1583763.84</v>
      </c>
      <c r="E337" s="36">
        <v>110061.6</v>
      </c>
      <c r="F337" s="36">
        <v>152695.54999999999</v>
      </c>
      <c r="G337" s="36">
        <v>0</v>
      </c>
      <c r="H337" s="36">
        <v>0</v>
      </c>
      <c r="I337" s="36">
        <v>0</v>
      </c>
      <c r="J337" s="36">
        <v>1479093.48</v>
      </c>
      <c r="K337" s="36">
        <v>89728.94</v>
      </c>
      <c r="L337" s="36">
        <v>0</v>
      </c>
      <c r="M337" s="36">
        <v>389340.23</v>
      </c>
      <c r="N337" s="36">
        <v>650</v>
      </c>
      <c r="O337" s="36">
        <v>98687.22</v>
      </c>
      <c r="P337" s="36">
        <v>201783.2</v>
      </c>
      <c r="Q337" s="36">
        <v>1798861.19</v>
      </c>
      <c r="R337" s="36">
        <v>0</v>
      </c>
      <c r="S337" s="36">
        <v>21732.54</v>
      </c>
      <c r="T337" s="36">
        <v>9100</v>
      </c>
      <c r="U337" s="36">
        <v>0</v>
      </c>
      <c r="V337" s="36">
        <v>7673746.71</v>
      </c>
      <c r="W337" s="36">
        <v>1980</v>
      </c>
      <c r="X337" s="36">
        <v>468460.49</v>
      </c>
      <c r="Y337" s="36">
        <v>0</v>
      </c>
      <c r="Z337" s="36">
        <v>989</v>
      </c>
      <c r="AA337" s="36">
        <v>33520</v>
      </c>
      <c r="AB337" s="36">
        <v>0</v>
      </c>
      <c r="AC337" s="36">
        <v>0</v>
      </c>
      <c r="AD337" s="36">
        <v>0</v>
      </c>
      <c r="AE337" s="36">
        <v>2041359.43</v>
      </c>
      <c r="AF337" s="36">
        <v>57571.42</v>
      </c>
      <c r="AG337" s="36">
        <v>843</v>
      </c>
      <c r="AH337" s="36">
        <v>0</v>
      </c>
      <c r="AI337" s="36">
        <v>994.86</v>
      </c>
      <c r="AJ337" s="36">
        <v>0</v>
      </c>
      <c r="AK337" s="36">
        <v>20743.32</v>
      </c>
      <c r="AL337" s="36">
        <v>1000</v>
      </c>
      <c r="AM337" s="36">
        <v>29828</v>
      </c>
      <c r="AN337" s="36">
        <v>6162</v>
      </c>
      <c r="AO337" s="36">
        <v>0</v>
      </c>
      <c r="AP337" s="36">
        <v>0</v>
      </c>
      <c r="AQ337" s="36">
        <v>161184.26999999999</v>
      </c>
      <c r="AR337" s="36">
        <v>0</v>
      </c>
      <c r="AS337" s="36">
        <v>9941.83</v>
      </c>
      <c r="AT337" s="36">
        <v>0</v>
      </c>
      <c r="AU337" s="36">
        <v>10329</v>
      </c>
      <c r="AV337" s="36">
        <v>0</v>
      </c>
      <c r="AW337" s="36">
        <v>220452</v>
      </c>
      <c r="AX337" s="36">
        <v>35600.199999999997</v>
      </c>
      <c r="AY337" s="36">
        <v>246869.64</v>
      </c>
      <c r="AZ337" s="36">
        <v>0</v>
      </c>
      <c r="BA337" s="36">
        <v>56120.800000000003</v>
      </c>
      <c r="BB337" s="36">
        <v>40686.339999999997</v>
      </c>
      <c r="BC337" s="36">
        <v>8773.1200000000008</v>
      </c>
      <c r="BD337" s="36">
        <v>103501.72</v>
      </c>
      <c r="BE337" s="36">
        <v>0</v>
      </c>
      <c r="BF337" s="36">
        <v>75725.38</v>
      </c>
      <c r="BG337" s="36">
        <v>0</v>
      </c>
      <c r="BH337" s="36">
        <v>0</v>
      </c>
      <c r="BI337" s="36">
        <v>806128.98</v>
      </c>
      <c r="BJ337" s="36">
        <v>0</v>
      </c>
      <c r="BK337" s="36">
        <v>120363.94</v>
      </c>
      <c r="BL337" s="36">
        <v>0</v>
      </c>
      <c r="BM337" s="36">
        <v>0</v>
      </c>
      <c r="BN337" s="36">
        <v>0</v>
      </c>
      <c r="BO337" s="36">
        <v>0</v>
      </c>
      <c r="BP337" s="36">
        <v>291364.09999999998</v>
      </c>
      <c r="BQ337" s="36">
        <v>0</v>
      </c>
      <c r="BR337" s="36">
        <v>7200</v>
      </c>
      <c r="BS337" s="36">
        <v>0</v>
      </c>
      <c r="BT337" s="36">
        <v>175613</v>
      </c>
      <c r="BU337" s="36">
        <v>119505</v>
      </c>
      <c r="BV337" s="36">
        <v>0</v>
      </c>
      <c r="BW337" s="36">
        <v>0</v>
      </c>
      <c r="BX337" s="36">
        <v>206.72</v>
      </c>
      <c r="BY337" s="37">
        <v>252047341.15000001</v>
      </c>
    </row>
    <row r="338" spans="1:77" x14ac:dyDescent="0.2">
      <c r="A338" s="34" t="s">
        <v>635</v>
      </c>
      <c r="B338" s="35" t="s">
        <v>821</v>
      </c>
      <c r="C338" s="34" t="s">
        <v>822</v>
      </c>
      <c r="D338" s="36">
        <v>0</v>
      </c>
      <c r="E338" s="36">
        <v>0</v>
      </c>
      <c r="F338" s="36">
        <v>63500</v>
      </c>
      <c r="G338" s="36">
        <v>23500</v>
      </c>
      <c r="H338" s="36">
        <v>27320</v>
      </c>
      <c r="I338" s="36">
        <v>0</v>
      </c>
      <c r="J338" s="36">
        <v>162980</v>
      </c>
      <c r="K338" s="36">
        <v>0</v>
      </c>
      <c r="L338" s="36">
        <v>272035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56100</v>
      </c>
      <c r="AF338" s="36">
        <v>0</v>
      </c>
      <c r="AG338" s="36">
        <v>103940</v>
      </c>
      <c r="AH338" s="36">
        <v>800</v>
      </c>
      <c r="AI338" s="36">
        <v>55750</v>
      </c>
      <c r="AJ338" s="36">
        <v>5800</v>
      </c>
      <c r="AK338" s="36">
        <v>0</v>
      </c>
      <c r="AL338" s="36">
        <v>196380</v>
      </c>
      <c r="AM338" s="36">
        <v>48810</v>
      </c>
      <c r="AN338" s="36">
        <v>23850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417990</v>
      </c>
      <c r="BF338" s="36">
        <v>254560</v>
      </c>
      <c r="BG338" s="36">
        <v>0</v>
      </c>
      <c r="BH338" s="36">
        <v>0</v>
      </c>
      <c r="BI338" s="36">
        <v>0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253785</v>
      </c>
      <c r="BQ338" s="36">
        <v>0</v>
      </c>
      <c r="BR338" s="36">
        <v>0</v>
      </c>
      <c r="BS338" s="36">
        <v>0</v>
      </c>
      <c r="BT338" s="36">
        <v>294550</v>
      </c>
      <c r="BU338" s="36">
        <v>0</v>
      </c>
      <c r="BV338" s="36">
        <v>0</v>
      </c>
      <c r="BW338" s="36">
        <v>0</v>
      </c>
      <c r="BX338" s="36">
        <v>0</v>
      </c>
      <c r="BY338" s="37">
        <v>99681971.870000005</v>
      </c>
    </row>
    <row r="339" spans="1:77" x14ac:dyDescent="0.2">
      <c r="A339" s="34" t="s">
        <v>635</v>
      </c>
      <c r="B339" s="35" t="s">
        <v>823</v>
      </c>
      <c r="C339" s="34" t="s">
        <v>824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36830658.270000003</v>
      </c>
      <c r="K339" s="36">
        <v>0</v>
      </c>
      <c r="L339" s="36">
        <v>150</v>
      </c>
      <c r="M339" s="36">
        <v>180000</v>
      </c>
      <c r="N339" s="36">
        <v>0</v>
      </c>
      <c r="O339" s="36">
        <v>0</v>
      </c>
      <c r="P339" s="36">
        <v>114200</v>
      </c>
      <c r="Q339" s="36">
        <v>38700</v>
      </c>
      <c r="R339" s="36">
        <v>0</v>
      </c>
      <c r="S339" s="36">
        <v>15000</v>
      </c>
      <c r="T339" s="36">
        <v>0</v>
      </c>
      <c r="U339" s="36">
        <v>0</v>
      </c>
      <c r="V339" s="36">
        <v>120000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2290372.02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4500</v>
      </c>
      <c r="BV339" s="36">
        <v>0</v>
      </c>
      <c r="BW339" s="36">
        <v>0</v>
      </c>
      <c r="BX339" s="36">
        <v>0</v>
      </c>
      <c r="BY339" s="37">
        <v>47655200</v>
      </c>
    </row>
    <row r="340" spans="1:77" x14ac:dyDescent="0.2">
      <c r="A340" s="34" t="s">
        <v>635</v>
      </c>
      <c r="B340" s="35" t="s">
        <v>825</v>
      </c>
      <c r="C340" s="34" t="s">
        <v>826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60000</v>
      </c>
      <c r="P340" s="36">
        <v>126775</v>
      </c>
      <c r="Q340" s="36">
        <v>21300</v>
      </c>
      <c r="R340" s="36">
        <v>0</v>
      </c>
      <c r="S340" s="36">
        <v>21500</v>
      </c>
      <c r="T340" s="36">
        <v>0</v>
      </c>
      <c r="U340" s="36">
        <v>0</v>
      </c>
      <c r="V340" s="36">
        <v>0</v>
      </c>
      <c r="W340" s="36">
        <v>1440000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69000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9170</v>
      </c>
      <c r="BF340" s="36">
        <v>0</v>
      </c>
      <c r="BG340" s="36">
        <v>0</v>
      </c>
      <c r="BH340" s="36">
        <v>0</v>
      </c>
      <c r="BI340" s="36">
        <v>45000</v>
      </c>
      <c r="BJ340" s="36">
        <v>138000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30000</v>
      </c>
      <c r="BR340" s="36">
        <v>0</v>
      </c>
      <c r="BS340" s="36">
        <v>0</v>
      </c>
      <c r="BT340" s="36">
        <v>0</v>
      </c>
      <c r="BU340" s="36">
        <v>28000</v>
      </c>
      <c r="BV340" s="36">
        <v>0</v>
      </c>
      <c r="BW340" s="36">
        <v>0</v>
      </c>
      <c r="BX340" s="36">
        <v>0</v>
      </c>
      <c r="BY340" s="37">
        <v>21820</v>
      </c>
    </row>
    <row r="341" spans="1:77" x14ac:dyDescent="0.2">
      <c r="A341" s="34" t="s">
        <v>635</v>
      </c>
      <c r="B341" s="35" t="s">
        <v>827</v>
      </c>
      <c r="C341" s="34" t="s">
        <v>828</v>
      </c>
      <c r="D341" s="36">
        <v>2469119</v>
      </c>
      <c r="E341" s="36">
        <v>944881</v>
      </c>
      <c r="F341" s="36">
        <v>6636740.7400000002</v>
      </c>
      <c r="G341" s="36">
        <v>55630</v>
      </c>
      <c r="H341" s="36">
        <v>210163.3</v>
      </c>
      <c r="I341" s="36">
        <v>8100</v>
      </c>
      <c r="J341" s="36">
        <v>8568531.4000000004</v>
      </c>
      <c r="K341" s="36">
        <v>71065</v>
      </c>
      <c r="L341" s="36">
        <v>70063</v>
      </c>
      <c r="M341" s="36">
        <v>177555</v>
      </c>
      <c r="N341" s="36">
        <v>17692</v>
      </c>
      <c r="O341" s="36">
        <v>558657.48</v>
      </c>
      <c r="P341" s="36">
        <v>334720.7</v>
      </c>
      <c r="Q341" s="36">
        <v>20603</v>
      </c>
      <c r="R341" s="36">
        <v>139523</v>
      </c>
      <c r="S341" s="36">
        <v>45630</v>
      </c>
      <c r="T341" s="36">
        <v>3000</v>
      </c>
      <c r="U341" s="36">
        <v>2400</v>
      </c>
      <c r="V341" s="36">
        <v>6818952.2999999998</v>
      </c>
      <c r="W341" s="36">
        <v>268556.15000000002</v>
      </c>
      <c r="X341" s="36">
        <v>292739</v>
      </c>
      <c r="Y341" s="36">
        <v>308892.7</v>
      </c>
      <c r="Z341" s="36">
        <v>341641</v>
      </c>
      <c r="AA341" s="36">
        <v>15327.35</v>
      </c>
      <c r="AB341" s="36">
        <v>123311</v>
      </c>
      <c r="AC341" s="36">
        <v>133058.39000000001</v>
      </c>
      <c r="AD341" s="36">
        <v>130083.4</v>
      </c>
      <c r="AE341" s="36">
        <v>8015360.5300000003</v>
      </c>
      <c r="AF341" s="36">
        <v>1335.5</v>
      </c>
      <c r="AG341" s="36">
        <v>1350</v>
      </c>
      <c r="AH341" s="36">
        <v>4500</v>
      </c>
      <c r="AI341" s="36">
        <v>0</v>
      </c>
      <c r="AJ341" s="36">
        <v>436577.93</v>
      </c>
      <c r="AK341" s="36">
        <v>413501.8</v>
      </c>
      <c r="AL341" s="36">
        <v>261270</v>
      </c>
      <c r="AM341" s="36">
        <v>109980</v>
      </c>
      <c r="AN341" s="36">
        <v>2900</v>
      </c>
      <c r="AO341" s="36">
        <v>11073</v>
      </c>
      <c r="AP341" s="36">
        <v>17933</v>
      </c>
      <c r="AQ341" s="36">
        <v>351770.36</v>
      </c>
      <c r="AR341" s="36">
        <v>1479</v>
      </c>
      <c r="AS341" s="36">
        <v>0</v>
      </c>
      <c r="AT341" s="36">
        <v>11116.6</v>
      </c>
      <c r="AU341" s="36">
        <v>510</v>
      </c>
      <c r="AV341" s="36">
        <v>9020</v>
      </c>
      <c r="AW341" s="36">
        <v>2350</v>
      </c>
      <c r="AX341" s="36">
        <v>7141804.21</v>
      </c>
      <c r="AY341" s="36">
        <v>418952.07</v>
      </c>
      <c r="AZ341" s="36">
        <v>990929.5</v>
      </c>
      <c r="BA341" s="36">
        <v>207046</v>
      </c>
      <c r="BB341" s="36">
        <v>149145.01</v>
      </c>
      <c r="BC341" s="36">
        <v>867190.32</v>
      </c>
      <c r="BD341" s="36">
        <v>393835.11</v>
      </c>
      <c r="BE341" s="36">
        <v>269580.2</v>
      </c>
      <c r="BF341" s="36">
        <v>236658.96</v>
      </c>
      <c r="BG341" s="36">
        <v>27627</v>
      </c>
      <c r="BH341" s="36">
        <v>100</v>
      </c>
      <c r="BI341" s="36">
        <v>11462088.470000001</v>
      </c>
      <c r="BJ341" s="36">
        <v>215100</v>
      </c>
      <c r="BK341" s="36">
        <v>1263.81</v>
      </c>
      <c r="BL341" s="36">
        <v>2900</v>
      </c>
      <c r="BM341" s="36">
        <v>18444</v>
      </c>
      <c r="BN341" s="36">
        <v>31600</v>
      </c>
      <c r="BO341" s="36">
        <v>217380</v>
      </c>
      <c r="BP341" s="36">
        <v>1437955.77</v>
      </c>
      <c r="BQ341" s="36">
        <v>22700</v>
      </c>
      <c r="BR341" s="36">
        <v>15656</v>
      </c>
      <c r="BS341" s="36">
        <v>281388</v>
      </c>
      <c r="BT341" s="36">
        <v>171065</v>
      </c>
      <c r="BU341" s="36">
        <v>23491</v>
      </c>
      <c r="BV341" s="36">
        <v>38900</v>
      </c>
      <c r="BW341" s="36">
        <v>8480</v>
      </c>
      <c r="BX341" s="36">
        <v>0</v>
      </c>
      <c r="BY341" s="37">
        <v>118511205.77000001</v>
      </c>
    </row>
    <row r="342" spans="1:77" x14ac:dyDescent="0.2">
      <c r="A342" s="34" t="s">
        <v>635</v>
      </c>
      <c r="B342" s="35" t="s">
        <v>829</v>
      </c>
      <c r="C342" s="34" t="s">
        <v>830</v>
      </c>
      <c r="D342" s="36">
        <v>0</v>
      </c>
      <c r="E342" s="36">
        <v>0</v>
      </c>
      <c r="F342" s="36">
        <v>0</v>
      </c>
      <c r="G342" s="36">
        <v>31968</v>
      </c>
      <c r="H342" s="36">
        <v>0</v>
      </c>
      <c r="I342" s="36">
        <v>0</v>
      </c>
      <c r="J342" s="36">
        <v>0</v>
      </c>
      <c r="K342" s="36">
        <v>19424</v>
      </c>
      <c r="L342" s="36">
        <v>0</v>
      </c>
      <c r="M342" s="36">
        <v>68970</v>
      </c>
      <c r="N342" s="36">
        <v>264400</v>
      </c>
      <c r="O342" s="36">
        <v>19230</v>
      </c>
      <c r="P342" s="36">
        <v>0</v>
      </c>
      <c r="Q342" s="36">
        <v>35010</v>
      </c>
      <c r="R342" s="36">
        <v>0</v>
      </c>
      <c r="S342" s="36">
        <v>29360</v>
      </c>
      <c r="T342" s="36">
        <v>0</v>
      </c>
      <c r="U342" s="36">
        <v>0</v>
      </c>
      <c r="V342" s="36">
        <v>196290</v>
      </c>
      <c r="W342" s="36">
        <v>494610</v>
      </c>
      <c r="X342" s="36">
        <v>41280</v>
      </c>
      <c r="Y342" s="36">
        <v>154470</v>
      </c>
      <c r="Z342" s="36">
        <v>0</v>
      </c>
      <c r="AA342" s="36">
        <v>0</v>
      </c>
      <c r="AB342" s="36">
        <v>81751.5</v>
      </c>
      <c r="AC342" s="36">
        <v>39117</v>
      </c>
      <c r="AD342" s="36">
        <v>0</v>
      </c>
      <c r="AE342" s="36">
        <v>81360</v>
      </c>
      <c r="AF342" s="36">
        <v>55211</v>
      </c>
      <c r="AG342" s="36">
        <v>0</v>
      </c>
      <c r="AH342" s="36">
        <v>38420</v>
      </c>
      <c r="AI342" s="36">
        <v>8700</v>
      </c>
      <c r="AJ342" s="36">
        <v>0</v>
      </c>
      <c r="AK342" s="36">
        <v>0</v>
      </c>
      <c r="AL342" s="36">
        <v>40360</v>
      </c>
      <c r="AM342" s="36">
        <v>24570</v>
      </c>
      <c r="AN342" s="36">
        <v>46140</v>
      </c>
      <c r="AO342" s="36">
        <v>39090</v>
      </c>
      <c r="AP342" s="36">
        <v>213870</v>
      </c>
      <c r="AQ342" s="36">
        <v>212692</v>
      </c>
      <c r="AR342" s="36">
        <v>824653</v>
      </c>
      <c r="AS342" s="36">
        <v>116132</v>
      </c>
      <c r="AT342" s="36">
        <v>72303</v>
      </c>
      <c r="AU342" s="36">
        <v>0</v>
      </c>
      <c r="AV342" s="36">
        <v>16300</v>
      </c>
      <c r="AW342" s="36">
        <v>29877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333184</v>
      </c>
      <c r="BD342" s="36">
        <v>0</v>
      </c>
      <c r="BE342" s="36">
        <v>0</v>
      </c>
      <c r="BF342" s="36">
        <v>20110</v>
      </c>
      <c r="BG342" s="36">
        <v>600</v>
      </c>
      <c r="BH342" s="36">
        <v>0</v>
      </c>
      <c r="BI342" s="36">
        <v>0</v>
      </c>
      <c r="BJ342" s="36">
        <v>0</v>
      </c>
      <c r="BK342" s="36">
        <v>0</v>
      </c>
      <c r="BL342" s="36">
        <v>1260</v>
      </c>
      <c r="BM342" s="36">
        <v>0</v>
      </c>
      <c r="BN342" s="36">
        <v>5610</v>
      </c>
      <c r="BO342" s="36">
        <v>0</v>
      </c>
      <c r="BP342" s="36">
        <v>34925</v>
      </c>
      <c r="BQ342" s="36">
        <v>20130</v>
      </c>
      <c r="BR342" s="36">
        <v>14120</v>
      </c>
      <c r="BS342" s="36">
        <v>38296.5</v>
      </c>
      <c r="BT342" s="36">
        <v>33780</v>
      </c>
      <c r="BU342" s="36">
        <v>61119</v>
      </c>
      <c r="BV342" s="36">
        <v>18960</v>
      </c>
      <c r="BW342" s="36">
        <v>0</v>
      </c>
      <c r="BX342" s="36">
        <v>0</v>
      </c>
      <c r="BY342" s="37">
        <v>726524575.70000005</v>
      </c>
    </row>
    <row r="343" spans="1:77" x14ac:dyDescent="0.2">
      <c r="A343" s="34" t="s">
        <v>635</v>
      </c>
      <c r="B343" s="35" t="s">
        <v>831</v>
      </c>
      <c r="C343" s="34" t="s">
        <v>832</v>
      </c>
      <c r="D343" s="36">
        <v>0</v>
      </c>
      <c r="E343" s="36">
        <v>0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0</v>
      </c>
      <c r="AZ343" s="36">
        <v>0</v>
      </c>
      <c r="BA343" s="36">
        <v>0</v>
      </c>
      <c r="BB343" s="36">
        <v>0</v>
      </c>
      <c r="BC343" s="36">
        <v>0</v>
      </c>
      <c r="BD343" s="36">
        <v>0</v>
      </c>
      <c r="BE343" s="36">
        <v>0</v>
      </c>
      <c r="BF343" s="36">
        <v>0</v>
      </c>
      <c r="BG343" s="36">
        <v>0</v>
      </c>
      <c r="BH343" s="36">
        <v>0</v>
      </c>
      <c r="BI343" s="36">
        <v>0</v>
      </c>
      <c r="BJ343" s="36">
        <v>0</v>
      </c>
      <c r="BK343" s="36">
        <v>0</v>
      </c>
      <c r="BL343" s="36">
        <v>0</v>
      </c>
      <c r="BM343" s="36">
        <v>0</v>
      </c>
      <c r="BN343" s="36">
        <v>0</v>
      </c>
      <c r="BO343" s="36">
        <v>0</v>
      </c>
      <c r="BP343" s="36">
        <v>0</v>
      </c>
      <c r="BQ343" s="36">
        <v>0</v>
      </c>
      <c r="BR343" s="36">
        <v>0</v>
      </c>
      <c r="BS343" s="36">
        <v>0</v>
      </c>
      <c r="BT343" s="36">
        <v>0</v>
      </c>
      <c r="BU343" s="36">
        <v>0</v>
      </c>
      <c r="BV343" s="36">
        <v>0</v>
      </c>
      <c r="BW343" s="36">
        <v>0</v>
      </c>
      <c r="BX343" s="36">
        <v>0</v>
      </c>
      <c r="BY343" s="37"/>
    </row>
    <row r="344" spans="1:77" x14ac:dyDescent="0.2">
      <c r="A344" s="34" t="s">
        <v>635</v>
      </c>
      <c r="B344" s="35" t="s">
        <v>833</v>
      </c>
      <c r="C344" s="34" t="s">
        <v>834</v>
      </c>
      <c r="D344" s="36">
        <v>0</v>
      </c>
      <c r="E344" s="36">
        <v>192832.58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10100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41664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36">
        <v>0</v>
      </c>
      <c r="BJ344" s="36">
        <v>0</v>
      </c>
      <c r="BK344" s="36">
        <v>0</v>
      </c>
      <c r="BL344" s="36">
        <v>0</v>
      </c>
      <c r="BM344" s="36">
        <v>0</v>
      </c>
      <c r="BN344" s="36">
        <v>0</v>
      </c>
      <c r="BO344" s="36">
        <v>0</v>
      </c>
      <c r="BP344" s="36">
        <v>0</v>
      </c>
      <c r="BQ344" s="36">
        <v>0</v>
      </c>
      <c r="BR344" s="36">
        <v>0</v>
      </c>
      <c r="BS344" s="36">
        <v>0</v>
      </c>
      <c r="BT344" s="36">
        <v>0</v>
      </c>
      <c r="BU344" s="36">
        <v>0</v>
      </c>
      <c r="BV344" s="36">
        <v>0</v>
      </c>
      <c r="BW344" s="36">
        <v>0</v>
      </c>
      <c r="BX344" s="36">
        <v>0</v>
      </c>
      <c r="BY344" s="37">
        <v>361746.25</v>
      </c>
    </row>
    <row r="345" spans="1:77" x14ac:dyDescent="0.2">
      <c r="A345" s="34" t="s">
        <v>635</v>
      </c>
      <c r="B345" s="35" t="s">
        <v>835</v>
      </c>
      <c r="C345" s="34" t="s">
        <v>836</v>
      </c>
      <c r="D345" s="36">
        <v>0</v>
      </c>
      <c r="E345" s="36">
        <v>0</v>
      </c>
      <c r="F345" s="36">
        <v>2572929</v>
      </c>
      <c r="G345" s="36">
        <v>1099418.54</v>
      </c>
      <c r="H345" s="36">
        <v>0</v>
      </c>
      <c r="I345" s="36">
        <v>0</v>
      </c>
      <c r="J345" s="36">
        <v>0</v>
      </c>
      <c r="K345" s="36">
        <v>3236740</v>
      </c>
      <c r="L345" s="36">
        <v>783500</v>
      </c>
      <c r="M345" s="36">
        <v>0</v>
      </c>
      <c r="N345" s="36">
        <v>0</v>
      </c>
      <c r="O345" s="36">
        <v>2161800</v>
      </c>
      <c r="P345" s="36">
        <v>3068760</v>
      </c>
      <c r="Q345" s="36">
        <v>2315634.5</v>
      </c>
      <c r="R345" s="36">
        <v>0</v>
      </c>
      <c r="S345" s="36">
        <v>0</v>
      </c>
      <c r="T345" s="36">
        <v>783500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6">
        <v>2670000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735000</v>
      </c>
      <c r="BA345" s="36">
        <v>0</v>
      </c>
      <c r="BB345" s="36">
        <v>0</v>
      </c>
      <c r="BC345" s="36">
        <v>0</v>
      </c>
      <c r="BD345" s="36">
        <v>0</v>
      </c>
      <c r="BE345" s="36">
        <v>0</v>
      </c>
      <c r="BF345" s="36">
        <v>0</v>
      </c>
      <c r="BG345" s="36">
        <v>0</v>
      </c>
      <c r="BH345" s="36">
        <v>0</v>
      </c>
      <c r="BI345" s="36">
        <v>0</v>
      </c>
      <c r="BJ345" s="36">
        <v>1999830</v>
      </c>
      <c r="BK345" s="36">
        <v>0</v>
      </c>
      <c r="BL345" s="36">
        <v>548000</v>
      </c>
      <c r="BM345" s="36">
        <v>0</v>
      </c>
      <c r="BN345" s="36">
        <v>0</v>
      </c>
      <c r="BO345" s="36">
        <v>0</v>
      </c>
      <c r="BP345" s="36">
        <v>0</v>
      </c>
      <c r="BQ345" s="36">
        <v>0</v>
      </c>
      <c r="BR345" s="36">
        <v>0</v>
      </c>
      <c r="BS345" s="36">
        <v>0</v>
      </c>
      <c r="BT345" s="36">
        <v>0</v>
      </c>
      <c r="BU345" s="36">
        <v>0</v>
      </c>
      <c r="BV345" s="36">
        <v>0</v>
      </c>
      <c r="BW345" s="36">
        <v>0</v>
      </c>
      <c r="BX345" s="36">
        <v>0</v>
      </c>
      <c r="BY345" s="37"/>
    </row>
    <row r="346" spans="1:77" x14ac:dyDescent="0.2">
      <c r="A346" s="34" t="s">
        <v>635</v>
      </c>
      <c r="B346" s="35" t="s">
        <v>837</v>
      </c>
      <c r="C346" s="34" t="s">
        <v>838</v>
      </c>
      <c r="D346" s="36">
        <v>4128450.44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550000</v>
      </c>
      <c r="V346" s="36">
        <v>4998.66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13620</v>
      </c>
      <c r="BF346" s="36">
        <v>0</v>
      </c>
      <c r="BG346" s="36">
        <v>0</v>
      </c>
      <c r="BH346" s="36">
        <v>0</v>
      </c>
      <c r="BI346" s="36">
        <v>203183</v>
      </c>
      <c r="BJ346" s="36">
        <v>0</v>
      </c>
      <c r="BK346" s="36">
        <v>220975.6</v>
      </c>
      <c r="BL346" s="36">
        <v>499000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68953</v>
      </c>
      <c r="BS346" s="36">
        <v>46607</v>
      </c>
      <c r="BT346" s="36">
        <v>423710</v>
      </c>
      <c r="BU346" s="36">
        <v>211086</v>
      </c>
      <c r="BV346" s="36">
        <v>54002</v>
      </c>
      <c r="BW346" s="36">
        <v>35448</v>
      </c>
      <c r="BX346" s="36">
        <v>700000</v>
      </c>
      <c r="BY346" s="37"/>
    </row>
    <row r="347" spans="1:77" x14ac:dyDescent="0.2">
      <c r="A347" s="34" t="s">
        <v>635</v>
      </c>
      <c r="B347" s="35" t="s">
        <v>839</v>
      </c>
      <c r="C347" s="34" t="s">
        <v>840</v>
      </c>
      <c r="D347" s="36">
        <v>0</v>
      </c>
      <c r="E347" s="36">
        <v>4159683.87</v>
      </c>
      <c r="F347" s="36">
        <v>8747393.5399999991</v>
      </c>
      <c r="G347" s="36">
        <v>4845062</v>
      </c>
      <c r="H347" s="36">
        <v>3426864.38</v>
      </c>
      <c r="I347" s="36">
        <v>2118719.14</v>
      </c>
      <c r="J347" s="36">
        <v>931319</v>
      </c>
      <c r="K347" s="36">
        <v>7814160.6399999997</v>
      </c>
      <c r="L347" s="36">
        <v>3095870.82</v>
      </c>
      <c r="M347" s="36">
        <v>15642360.529999999</v>
      </c>
      <c r="N347" s="36">
        <v>329208</v>
      </c>
      <c r="O347" s="36">
        <v>6461769.5599999996</v>
      </c>
      <c r="P347" s="36">
        <v>16057028.5</v>
      </c>
      <c r="Q347" s="36">
        <v>9891009.6500000004</v>
      </c>
      <c r="R347" s="36">
        <v>1546450</v>
      </c>
      <c r="S347" s="36">
        <v>5163788</v>
      </c>
      <c r="T347" s="36">
        <v>46</v>
      </c>
      <c r="U347" s="36">
        <v>2069426</v>
      </c>
      <c r="V347" s="36">
        <v>47400</v>
      </c>
      <c r="W347" s="36">
        <v>12872958.52</v>
      </c>
      <c r="X347" s="36">
        <v>4151418</v>
      </c>
      <c r="Y347" s="36">
        <v>10339047.960000001</v>
      </c>
      <c r="Z347" s="36">
        <v>641919</v>
      </c>
      <c r="AA347" s="36">
        <v>0</v>
      </c>
      <c r="AB347" s="36">
        <v>4391170.08</v>
      </c>
      <c r="AC347" s="36">
        <v>0</v>
      </c>
      <c r="AD347" s="36">
        <v>0</v>
      </c>
      <c r="AE347" s="36">
        <v>155525</v>
      </c>
      <c r="AF347" s="36">
        <v>1791917.8</v>
      </c>
      <c r="AG347" s="36">
        <v>1894686.31</v>
      </c>
      <c r="AH347" s="36">
        <v>2964903.39</v>
      </c>
      <c r="AI347" s="36">
        <v>716634.4</v>
      </c>
      <c r="AJ347" s="36">
        <v>2185751.21</v>
      </c>
      <c r="AK347" s="36">
        <v>221974.23</v>
      </c>
      <c r="AL347" s="36">
        <v>2871210.78</v>
      </c>
      <c r="AM347" s="36">
        <v>3237061.8</v>
      </c>
      <c r="AN347" s="36">
        <v>1629946.5</v>
      </c>
      <c r="AO347" s="36">
        <v>3370810.8</v>
      </c>
      <c r="AP347" s="36">
        <v>1888577.8</v>
      </c>
      <c r="AQ347" s="36">
        <v>268825</v>
      </c>
      <c r="AR347" s="36">
        <v>2484870</v>
      </c>
      <c r="AS347" s="36">
        <v>2198070.65</v>
      </c>
      <c r="AT347" s="36">
        <v>1676390</v>
      </c>
      <c r="AU347" s="36">
        <v>2084130</v>
      </c>
      <c r="AV347" s="36">
        <v>1588679</v>
      </c>
      <c r="AW347" s="36">
        <v>1794978.65</v>
      </c>
      <c r="AX347" s="36">
        <v>0</v>
      </c>
      <c r="AY347" s="36">
        <v>30000</v>
      </c>
      <c r="AZ347" s="36">
        <v>2263309.37</v>
      </c>
      <c r="BA347" s="36">
        <v>2805999</v>
      </c>
      <c r="BB347" s="36">
        <v>2739459.58</v>
      </c>
      <c r="BC347" s="36">
        <v>6000</v>
      </c>
      <c r="BD347" s="36">
        <v>6440491.9299999997</v>
      </c>
      <c r="BE347" s="36">
        <v>15000</v>
      </c>
      <c r="BF347" s="36">
        <v>2777611.09</v>
      </c>
      <c r="BG347" s="36">
        <v>2214286.67</v>
      </c>
      <c r="BH347" s="36">
        <v>1327706</v>
      </c>
      <c r="BI347" s="36">
        <v>0</v>
      </c>
      <c r="BJ347" s="36">
        <v>11563819</v>
      </c>
      <c r="BK347" s="36">
        <v>4062736.58</v>
      </c>
      <c r="BL347" s="36">
        <v>2429570</v>
      </c>
      <c r="BM347" s="36">
        <v>2909441</v>
      </c>
      <c r="BN347" s="36">
        <v>4005620.53</v>
      </c>
      <c r="BO347" s="36">
        <v>2529966</v>
      </c>
      <c r="BP347" s="36">
        <v>0</v>
      </c>
      <c r="BQ347" s="36">
        <v>2303671.7999999998</v>
      </c>
      <c r="BR347" s="36">
        <v>2479399</v>
      </c>
      <c r="BS347" s="36">
        <v>5031877.13</v>
      </c>
      <c r="BT347" s="36">
        <v>4058465.6</v>
      </c>
      <c r="BU347" s="36">
        <v>5370877</v>
      </c>
      <c r="BV347" s="36">
        <v>2327563.87</v>
      </c>
      <c r="BW347" s="36">
        <v>1532588.13</v>
      </c>
      <c r="BX347" s="36">
        <v>1410513.9199999999</v>
      </c>
      <c r="BY347" s="37">
        <v>1984053.96</v>
      </c>
    </row>
    <row r="348" spans="1:77" x14ac:dyDescent="0.2">
      <c r="A348" s="34" t="s">
        <v>635</v>
      </c>
      <c r="B348" s="35" t="s">
        <v>841</v>
      </c>
      <c r="C348" s="34" t="s">
        <v>842</v>
      </c>
      <c r="D348" s="36">
        <v>713074.23</v>
      </c>
      <c r="E348" s="36">
        <v>0</v>
      </c>
      <c r="F348" s="36">
        <v>253292.29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95000</v>
      </c>
      <c r="N348" s="36">
        <v>0</v>
      </c>
      <c r="O348" s="36">
        <v>0</v>
      </c>
      <c r="P348" s="36">
        <v>0</v>
      </c>
      <c r="Q348" s="36">
        <v>50000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145000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68440</v>
      </c>
      <c r="BP348" s="36">
        <v>0</v>
      </c>
      <c r="BQ348" s="36">
        <v>0</v>
      </c>
      <c r="BR348" s="36">
        <v>0</v>
      </c>
      <c r="BS348" s="36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7">
        <v>5130347.32</v>
      </c>
    </row>
    <row r="349" spans="1:77" x14ac:dyDescent="0.2">
      <c r="A349" s="34" t="s">
        <v>635</v>
      </c>
      <c r="B349" s="35" t="s">
        <v>843</v>
      </c>
      <c r="C349" s="34" t="s">
        <v>844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467570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3467.29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636337.52</v>
      </c>
      <c r="BA349" s="36">
        <v>3779307.65</v>
      </c>
      <c r="BB349" s="36">
        <v>0</v>
      </c>
      <c r="BC349" s="36">
        <v>0</v>
      </c>
      <c r="BD349" s="36">
        <v>25400</v>
      </c>
      <c r="BE349" s="36">
        <v>95000</v>
      </c>
      <c r="BF349" s="36">
        <v>0</v>
      </c>
      <c r="BG349" s="36">
        <v>0</v>
      </c>
      <c r="BH349" s="36">
        <v>0</v>
      </c>
      <c r="BI349" s="36">
        <v>0</v>
      </c>
      <c r="BJ349" s="36">
        <v>0</v>
      </c>
      <c r="BK349" s="36">
        <v>0</v>
      </c>
      <c r="BL349" s="36">
        <v>5000</v>
      </c>
      <c r="BM349" s="36">
        <v>0</v>
      </c>
      <c r="BN349" s="36">
        <v>0</v>
      </c>
      <c r="BO349" s="36">
        <v>736088</v>
      </c>
      <c r="BP349" s="36">
        <v>0</v>
      </c>
      <c r="BQ349" s="36">
        <v>0</v>
      </c>
      <c r="BR349" s="36">
        <v>0</v>
      </c>
      <c r="BS349" s="36">
        <v>0</v>
      </c>
      <c r="BT349" s="36">
        <v>0</v>
      </c>
      <c r="BU349" s="36">
        <v>0</v>
      </c>
      <c r="BV349" s="36">
        <v>0</v>
      </c>
      <c r="BW349" s="36">
        <v>0</v>
      </c>
      <c r="BX349" s="36">
        <v>0</v>
      </c>
      <c r="BY349" s="37">
        <v>2664344.16</v>
      </c>
    </row>
    <row r="350" spans="1:77" x14ac:dyDescent="0.2">
      <c r="A350" s="34" t="s">
        <v>635</v>
      </c>
      <c r="B350" s="35" t="s">
        <v>845</v>
      </c>
      <c r="C350" s="34" t="s">
        <v>846</v>
      </c>
      <c r="D350" s="36">
        <v>0</v>
      </c>
      <c r="E350" s="36">
        <v>556799</v>
      </c>
      <c r="F350" s="36">
        <v>340849</v>
      </c>
      <c r="G350" s="36">
        <v>397145</v>
      </c>
      <c r="H350" s="36">
        <v>303971</v>
      </c>
      <c r="I350" s="36">
        <v>5000</v>
      </c>
      <c r="J350" s="36">
        <v>0</v>
      </c>
      <c r="K350" s="36">
        <v>765084</v>
      </c>
      <c r="L350" s="36">
        <v>302784</v>
      </c>
      <c r="M350" s="36">
        <v>946341</v>
      </c>
      <c r="N350" s="36">
        <v>888574.39</v>
      </c>
      <c r="O350" s="36">
        <v>643154</v>
      </c>
      <c r="P350" s="36">
        <v>1025340</v>
      </c>
      <c r="Q350" s="36">
        <v>984278.75</v>
      </c>
      <c r="R350" s="36">
        <v>367672</v>
      </c>
      <c r="S350" s="36">
        <v>520631</v>
      </c>
      <c r="T350" s="36">
        <v>329275</v>
      </c>
      <c r="U350" s="36">
        <v>63501</v>
      </c>
      <c r="V350" s="36">
        <v>0</v>
      </c>
      <c r="W350" s="36">
        <v>1013146</v>
      </c>
      <c r="X350" s="36">
        <v>501333.5</v>
      </c>
      <c r="Y350" s="36">
        <v>1245736.46</v>
      </c>
      <c r="Z350" s="36">
        <v>18060</v>
      </c>
      <c r="AA350" s="36">
        <v>0</v>
      </c>
      <c r="AB350" s="36">
        <v>275366.25</v>
      </c>
      <c r="AC350" s="36">
        <v>0</v>
      </c>
      <c r="AD350" s="36">
        <v>0</v>
      </c>
      <c r="AE350" s="36">
        <v>0</v>
      </c>
      <c r="AF350" s="36">
        <v>290827.75</v>
      </c>
      <c r="AG350" s="36">
        <v>152487.25</v>
      </c>
      <c r="AH350" s="36">
        <v>0</v>
      </c>
      <c r="AI350" s="36">
        <v>191365</v>
      </c>
      <c r="AJ350" s="36">
        <v>334167</v>
      </c>
      <c r="AK350" s="36">
        <v>188626.5</v>
      </c>
      <c r="AL350" s="36">
        <v>108124</v>
      </c>
      <c r="AM350" s="36">
        <v>259415.25</v>
      </c>
      <c r="AN350" s="36">
        <v>81379.25</v>
      </c>
      <c r="AO350" s="36">
        <v>172367.75</v>
      </c>
      <c r="AP350" s="36">
        <v>200205.5</v>
      </c>
      <c r="AQ350" s="36">
        <v>0</v>
      </c>
      <c r="AR350" s="36">
        <v>282506.25</v>
      </c>
      <c r="AS350" s="36">
        <v>220539</v>
      </c>
      <c r="AT350" s="36">
        <v>151464</v>
      </c>
      <c r="AU350" s="36">
        <v>303340</v>
      </c>
      <c r="AV350" s="36">
        <v>7250</v>
      </c>
      <c r="AW350" s="36">
        <v>132016</v>
      </c>
      <c r="AX350" s="36">
        <v>0</v>
      </c>
      <c r="AY350" s="36">
        <v>57018</v>
      </c>
      <c r="AZ350" s="36">
        <v>1155849.76</v>
      </c>
      <c r="BA350" s="36">
        <v>1575782.5</v>
      </c>
      <c r="BB350" s="36">
        <v>0</v>
      </c>
      <c r="BC350" s="36">
        <v>349484</v>
      </c>
      <c r="BD350" s="36">
        <v>756615.2</v>
      </c>
      <c r="BE350" s="36">
        <v>2641149.37</v>
      </c>
      <c r="BF350" s="36">
        <v>327903</v>
      </c>
      <c r="BG350" s="36">
        <v>145654</v>
      </c>
      <c r="BH350" s="36">
        <v>74494</v>
      </c>
      <c r="BI350" s="36">
        <v>0</v>
      </c>
      <c r="BJ350" s="36">
        <v>984770.25</v>
      </c>
      <c r="BK350" s="36">
        <v>290361.25</v>
      </c>
      <c r="BL350" s="36">
        <v>223083.5</v>
      </c>
      <c r="BM350" s="36">
        <v>299802.5</v>
      </c>
      <c r="BN350" s="36">
        <v>475708</v>
      </c>
      <c r="BO350" s="36">
        <v>339679</v>
      </c>
      <c r="BP350" s="36">
        <v>0</v>
      </c>
      <c r="BQ350" s="36">
        <v>224483.5</v>
      </c>
      <c r="BR350" s="36">
        <v>143967</v>
      </c>
      <c r="BS350" s="36">
        <v>312320.13</v>
      </c>
      <c r="BT350" s="36">
        <v>181189</v>
      </c>
      <c r="BU350" s="36">
        <v>242078.16</v>
      </c>
      <c r="BV350" s="36">
        <v>128435</v>
      </c>
      <c r="BW350" s="36">
        <v>91497</v>
      </c>
      <c r="BX350" s="36">
        <v>36750</v>
      </c>
      <c r="BY350" s="37">
        <v>270730</v>
      </c>
    </row>
    <row r="351" spans="1:77" x14ac:dyDescent="0.2">
      <c r="A351" s="34" t="s">
        <v>635</v>
      </c>
      <c r="B351" s="35" t="s">
        <v>847</v>
      </c>
      <c r="C351" s="34" t="s">
        <v>848</v>
      </c>
      <c r="D351" s="36">
        <v>0</v>
      </c>
      <c r="E351" s="36">
        <v>0</v>
      </c>
      <c r="F351" s="36">
        <v>0</v>
      </c>
      <c r="G351" s="36">
        <v>554546</v>
      </c>
      <c r="H351" s="36">
        <v>81544</v>
      </c>
      <c r="I351" s="36">
        <v>521881</v>
      </c>
      <c r="J351" s="36">
        <v>2416590</v>
      </c>
      <c r="K351" s="36">
        <v>0</v>
      </c>
      <c r="L351" s="36">
        <v>0</v>
      </c>
      <c r="M351" s="36">
        <v>1318590</v>
      </c>
      <c r="N351" s="36">
        <v>0</v>
      </c>
      <c r="O351" s="36">
        <v>491910</v>
      </c>
      <c r="P351" s="36">
        <v>358765</v>
      </c>
      <c r="Q351" s="36">
        <v>1208220</v>
      </c>
      <c r="R351" s="36">
        <v>100580</v>
      </c>
      <c r="S351" s="36">
        <v>517110</v>
      </c>
      <c r="T351" s="36">
        <v>0</v>
      </c>
      <c r="U351" s="36">
        <v>273210</v>
      </c>
      <c r="V351" s="36">
        <v>2882400</v>
      </c>
      <c r="W351" s="36">
        <v>783360</v>
      </c>
      <c r="X351" s="36">
        <v>591639.25</v>
      </c>
      <c r="Y351" s="36">
        <v>1000819</v>
      </c>
      <c r="Z351" s="36">
        <v>0</v>
      </c>
      <c r="AA351" s="36">
        <v>0</v>
      </c>
      <c r="AB351" s="36">
        <v>612310</v>
      </c>
      <c r="AC351" s="36">
        <v>323051</v>
      </c>
      <c r="AD351" s="36">
        <v>0</v>
      </c>
      <c r="AE351" s="36">
        <v>1792830</v>
      </c>
      <c r="AF351" s="36">
        <v>829609</v>
      </c>
      <c r="AG351" s="36">
        <v>391210</v>
      </c>
      <c r="AH351" s="36">
        <v>188837</v>
      </c>
      <c r="AI351" s="36">
        <v>327630</v>
      </c>
      <c r="AJ351" s="36">
        <v>516577</v>
      </c>
      <c r="AK351" s="36">
        <v>620354</v>
      </c>
      <c r="AL351" s="36">
        <v>364000</v>
      </c>
      <c r="AM351" s="36">
        <v>558459</v>
      </c>
      <c r="AN351" s="36">
        <v>322710</v>
      </c>
      <c r="AO351" s="36">
        <v>346680</v>
      </c>
      <c r="AP351" s="36">
        <v>507926</v>
      </c>
      <c r="AQ351" s="36">
        <v>1328198</v>
      </c>
      <c r="AR351" s="36">
        <v>277838</v>
      </c>
      <c r="AS351" s="36">
        <v>224590</v>
      </c>
      <c r="AT351" s="36">
        <v>431791</v>
      </c>
      <c r="AU351" s="36">
        <v>0</v>
      </c>
      <c r="AV351" s="36">
        <v>138078</v>
      </c>
      <c r="AW351" s="36">
        <v>226526</v>
      </c>
      <c r="AX351" s="36">
        <v>0</v>
      </c>
      <c r="AY351" s="36">
        <v>387191</v>
      </c>
      <c r="AZ351" s="36">
        <v>0</v>
      </c>
      <c r="BA351" s="36">
        <v>0</v>
      </c>
      <c r="BB351" s="36">
        <v>497100</v>
      </c>
      <c r="BC351" s="36">
        <v>0</v>
      </c>
      <c r="BD351" s="36">
        <v>533700</v>
      </c>
      <c r="BE351" s="36">
        <v>520828</v>
      </c>
      <c r="BF351" s="36">
        <v>338275</v>
      </c>
      <c r="BG351" s="36">
        <v>158349</v>
      </c>
      <c r="BH351" s="36">
        <v>103570</v>
      </c>
      <c r="BI351" s="36">
        <v>0</v>
      </c>
      <c r="BJ351" s="36">
        <v>0</v>
      </c>
      <c r="BK351" s="36">
        <v>314260</v>
      </c>
      <c r="BL351" s="36">
        <v>268855</v>
      </c>
      <c r="BM351" s="36">
        <v>0</v>
      </c>
      <c r="BN351" s="36">
        <v>422843</v>
      </c>
      <c r="BO351" s="36">
        <v>0</v>
      </c>
      <c r="BP351" s="36">
        <v>888675</v>
      </c>
      <c r="BQ351" s="36">
        <v>231070</v>
      </c>
      <c r="BR351" s="36">
        <v>317680</v>
      </c>
      <c r="BS351" s="36">
        <v>307650</v>
      </c>
      <c r="BT351" s="36">
        <v>352860</v>
      </c>
      <c r="BU351" s="36">
        <v>688288</v>
      </c>
      <c r="BV351" s="36">
        <v>436095</v>
      </c>
      <c r="BW351" s="36">
        <v>225850</v>
      </c>
      <c r="BX351" s="36">
        <v>224500.75</v>
      </c>
      <c r="BY351" s="37">
        <v>1464699</v>
      </c>
    </row>
    <row r="352" spans="1:77" x14ac:dyDescent="0.2">
      <c r="A352" s="34" t="s">
        <v>635</v>
      </c>
      <c r="B352" s="35" t="s">
        <v>849</v>
      </c>
      <c r="C352" s="34" t="s">
        <v>850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17199000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15729000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0</v>
      </c>
      <c r="BM352" s="36">
        <v>0</v>
      </c>
      <c r="BN352" s="36">
        <v>0</v>
      </c>
      <c r="BO352" s="36">
        <v>0</v>
      </c>
      <c r="BP352" s="36">
        <v>145000</v>
      </c>
      <c r="BQ352" s="36">
        <v>0</v>
      </c>
      <c r="BR352" s="36">
        <v>0</v>
      </c>
      <c r="BS352" s="36">
        <v>0</v>
      </c>
      <c r="BT352" s="36">
        <v>0</v>
      </c>
      <c r="BU352" s="36">
        <v>0</v>
      </c>
      <c r="BV352" s="36">
        <v>0</v>
      </c>
      <c r="BW352" s="36">
        <v>0</v>
      </c>
      <c r="BX352" s="36">
        <v>0</v>
      </c>
      <c r="BY352" s="37">
        <v>12356612.33</v>
      </c>
    </row>
    <row r="353" spans="1:77" x14ac:dyDescent="0.2">
      <c r="A353" s="34" t="s">
        <v>635</v>
      </c>
      <c r="B353" s="35" t="s">
        <v>851</v>
      </c>
      <c r="C353" s="34" t="s">
        <v>852</v>
      </c>
      <c r="D353" s="36">
        <v>0</v>
      </c>
      <c r="E353" s="36">
        <v>0</v>
      </c>
      <c r="F353" s="36">
        <v>0</v>
      </c>
      <c r="G353" s="36">
        <v>0</v>
      </c>
      <c r="H353" s="36">
        <v>0</v>
      </c>
      <c r="I353" s="36">
        <v>0</v>
      </c>
      <c r="J353" s="36">
        <v>930094514.97000003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424323607.41000003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6">
        <v>0</v>
      </c>
      <c r="BH353" s="36">
        <v>0</v>
      </c>
      <c r="BI353" s="36">
        <v>4463682</v>
      </c>
      <c r="BJ353" s="36">
        <v>0</v>
      </c>
      <c r="BK353" s="36">
        <v>0</v>
      </c>
      <c r="BL353" s="36">
        <v>0</v>
      </c>
      <c r="BM353" s="36">
        <v>0</v>
      </c>
      <c r="BN353" s="36">
        <v>0</v>
      </c>
      <c r="BO353" s="36">
        <v>0</v>
      </c>
      <c r="BP353" s="36">
        <v>0</v>
      </c>
      <c r="BQ353" s="36">
        <v>0</v>
      </c>
      <c r="BR353" s="36">
        <v>0</v>
      </c>
      <c r="BS353" s="36">
        <v>0</v>
      </c>
      <c r="BT353" s="36">
        <v>0</v>
      </c>
      <c r="BU353" s="36">
        <v>0</v>
      </c>
      <c r="BV353" s="36">
        <v>0</v>
      </c>
      <c r="BW353" s="36">
        <v>0</v>
      </c>
      <c r="BX353" s="36">
        <v>0</v>
      </c>
      <c r="BY353" s="37">
        <v>167024</v>
      </c>
    </row>
    <row r="354" spans="1:77" x14ac:dyDescent="0.2">
      <c r="A354" s="34" t="s">
        <v>635</v>
      </c>
      <c r="B354" s="35" t="s">
        <v>853</v>
      </c>
      <c r="C354" s="34" t="s">
        <v>854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2000</v>
      </c>
      <c r="BJ354" s="36">
        <v>0</v>
      </c>
      <c r="BK354" s="36">
        <v>0</v>
      </c>
      <c r="BL354" s="36">
        <v>0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7">
        <v>43504610.249999993</v>
      </c>
    </row>
    <row r="355" spans="1:77" x14ac:dyDescent="0.2">
      <c r="A355" s="34" t="s">
        <v>635</v>
      </c>
      <c r="B355" s="35" t="s">
        <v>855</v>
      </c>
      <c r="C355" s="34" t="s">
        <v>856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6">
        <v>0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6">
        <v>0</v>
      </c>
      <c r="BT355" s="36">
        <v>0</v>
      </c>
      <c r="BU355" s="36">
        <v>0</v>
      </c>
      <c r="BV355" s="36">
        <v>0</v>
      </c>
      <c r="BW355" s="36">
        <v>0</v>
      </c>
      <c r="BX355" s="36">
        <v>0</v>
      </c>
      <c r="BY355" s="37">
        <v>2417111.5</v>
      </c>
    </row>
    <row r="356" spans="1:77" x14ac:dyDescent="0.2">
      <c r="A356" s="34" t="s">
        <v>635</v>
      </c>
      <c r="B356" s="35" t="s">
        <v>857</v>
      </c>
      <c r="C356" s="34" t="s">
        <v>858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6">
        <v>0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0</v>
      </c>
      <c r="BS356" s="36">
        <v>0</v>
      </c>
      <c r="BT356" s="36">
        <v>0</v>
      </c>
      <c r="BU356" s="36">
        <v>0</v>
      </c>
      <c r="BV356" s="36">
        <v>0</v>
      </c>
      <c r="BW356" s="36">
        <v>0</v>
      </c>
      <c r="BX356" s="36">
        <v>0</v>
      </c>
      <c r="BY356" s="37"/>
    </row>
    <row r="357" spans="1:77" x14ac:dyDescent="0.2">
      <c r="A357" s="34" t="s">
        <v>635</v>
      </c>
      <c r="B357" s="35" t="s">
        <v>859</v>
      </c>
      <c r="C357" s="34" t="s">
        <v>860</v>
      </c>
      <c r="D357" s="36">
        <v>0</v>
      </c>
      <c r="E357" s="36"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6">
        <v>0</v>
      </c>
      <c r="BH357" s="36">
        <v>0</v>
      </c>
      <c r="BI357" s="36">
        <v>0</v>
      </c>
      <c r="BJ357" s="36">
        <v>0</v>
      </c>
      <c r="BK357" s="36">
        <v>0</v>
      </c>
      <c r="BL357" s="36">
        <v>0</v>
      </c>
      <c r="BM357" s="36">
        <v>0</v>
      </c>
      <c r="BN357" s="36">
        <v>0</v>
      </c>
      <c r="BO357" s="36">
        <v>0</v>
      </c>
      <c r="BP357" s="36">
        <v>0</v>
      </c>
      <c r="BQ357" s="36">
        <v>0</v>
      </c>
      <c r="BR357" s="36">
        <v>0</v>
      </c>
      <c r="BS357" s="36">
        <v>0</v>
      </c>
      <c r="BT357" s="36">
        <v>0</v>
      </c>
      <c r="BU357" s="36">
        <v>0</v>
      </c>
      <c r="BV357" s="36">
        <v>0</v>
      </c>
      <c r="BW357" s="36">
        <v>0</v>
      </c>
      <c r="BX357" s="36">
        <v>0</v>
      </c>
      <c r="BY357" s="37">
        <v>1734990</v>
      </c>
    </row>
    <row r="358" spans="1:77" x14ac:dyDescent="0.2">
      <c r="A358" s="34" t="s">
        <v>635</v>
      </c>
      <c r="B358" s="35" t="s">
        <v>861</v>
      </c>
      <c r="C358" s="34" t="s">
        <v>862</v>
      </c>
      <c r="D358" s="36">
        <v>0</v>
      </c>
      <c r="E358" s="36">
        <v>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227545.3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0</v>
      </c>
      <c r="BI358" s="36">
        <v>1932923.29</v>
      </c>
      <c r="BJ358" s="36">
        <v>0</v>
      </c>
      <c r="BK358" s="36">
        <v>0</v>
      </c>
      <c r="BL358" s="36">
        <v>0</v>
      </c>
      <c r="BM358" s="36">
        <v>0</v>
      </c>
      <c r="BN358" s="36">
        <v>0</v>
      </c>
      <c r="BO358" s="36">
        <v>0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0</v>
      </c>
      <c r="BW358" s="36">
        <v>0</v>
      </c>
      <c r="BX358" s="36">
        <v>0</v>
      </c>
      <c r="BY358" s="37">
        <v>1600996</v>
      </c>
    </row>
    <row r="359" spans="1:77" x14ac:dyDescent="0.2">
      <c r="A359" s="34" t="s">
        <v>635</v>
      </c>
      <c r="B359" s="35" t="s">
        <v>863</v>
      </c>
      <c r="C359" s="34" t="s">
        <v>864</v>
      </c>
      <c r="D359" s="36">
        <v>20470675.640000001</v>
      </c>
      <c r="E359" s="36">
        <v>3776407.77</v>
      </c>
      <c r="F359" s="36">
        <v>6416206.0499999998</v>
      </c>
      <c r="G359" s="36">
        <v>4995340.2300000004</v>
      </c>
      <c r="H359" s="36">
        <v>3567642.79</v>
      </c>
      <c r="I359" s="36">
        <v>3742368.21</v>
      </c>
      <c r="J359" s="36">
        <v>24915107.690000001</v>
      </c>
      <c r="K359" s="36">
        <v>6379171.5</v>
      </c>
      <c r="L359" s="36">
        <v>3429515.5</v>
      </c>
      <c r="M359" s="36">
        <v>12778602.5</v>
      </c>
      <c r="N359" s="36">
        <v>1111865.5</v>
      </c>
      <c r="O359" s="36">
        <v>4432923.05</v>
      </c>
      <c r="P359" s="36">
        <v>11648520.74</v>
      </c>
      <c r="Q359" s="36">
        <v>11178500</v>
      </c>
      <c r="R359" s="36">
        <v>526624.79</v>
      </c>
      <c r="S359" s="36">
        <v>6502300</v>
      </c>
      <c r="T359" s="36">
        <v>4095217.88</v>
      </c>
      <c r="U359" s="36">
        <v>2157285.56</v>
      </c>
      <c r="V359" s="36">
        <v>21661247.059999999</v>
      </c>
      <c r="W359" s="36">
        <v>3184071.57</v>
      </c>
      <c r="X359" s="36">
        <v>2634447.37</v>
      </c>
      <c r="Y359" s="36">
        <v>6731503.5599999996</v>
      </c>
      <c r="Z359" s="36">
        <v>5056325.6500000004</v>
      </c>
      <c r="AA359" s="36">
        <v>2318375.87</v>
      </c>
      <c r="AB359" s="36">
        <v>2234187.7999999998</v>
      </c>
      <c r="AC359" s="36">
        <v>4696500</v>
      </c>
      <c r="AD359" s="36">
        <v>3238482.71</v>
      </c>
      <c r="AE359" s="36">
        <v>21868606.43</v>
      </c>
      <c r="AF359" s="36">
        <v>2818628.15</v>
      </c>
      <c r="AG359" s="36">
        <v>1112000</v>
      </c>
      <c r="AH359" s="36">
        <v>1525255</v>
      </c>
      <c r="AI359" s="36">
        <v>3248337.57</v>
      </c>
      <c r="AJ359" s="36">
        <v>2706129.03</v>
      </c>
      <c r="AK359" s="36">
        <v>4205953.66</v>
      </c>
      <c r="AL359" s="36">
        <v>1687063.64</v>
      </c>
      <c r="AM359" s="36">
        <v>8195572.0899999999</v>
      </c>
      <c r="AN359" s="36">
        <v>3959080.28</v>
      </c>
      <c r="AO359" s="36">
        <v>1780900.92</v>
      </c>
      <c r="AP359" s="36">
        <v>1111866.23</v>
      </c>
      <c r="AQ359" s="36">
        <v>6784898.7599999998</v>
      </c>
      <c r="AR359" s="36">
        <v>1192695.25</v>
      </c>
      <c r="AS359" s="36">
        <v>1984432.01</v>
      </c>
      <c r="AT359" s="36">
        <v>1910200</v>
      </c>
      <c r="AU359" s="36">
        <v>903852.04</v>
      </c>
      <c r="AV359" s="36">
        <v>1648718.37</v>
      </c>
      <c r="AW359" s="36">
        <v>208651.51</v>
      </c>
      <c r="AX359" s="36">
        <v>14794576.41</v>
      </c>
      <c r="AY359" s="36">
        <v>507109.47</v>
      </c>
      <c r="AZ359" s="36">
        <v>4530858.78</v>
      </c>
      <c r="BA359" s="36">
        <v>3529642.86</v>
      </c>
      <c r="BB359" s="36">
        <v>3145969.54</v>
      </c>
      <c r="BC359" s="36">
        <v>1251554.3400000001</v>
      </c>
      <c r="BD359" s="36">
        <v>6250018.04</v>
      </c>
      <c r="BE359" s="36">
        <v>4859866.8099999996</v>
      </c>
      <c r="BF359" s="36">
        <v>3937483.81</v>
      </c>
      <c r="BG359" s="36">
        <v>904900.79</v>
      </c>
      <c r="BH359" s="36">
        <v>599191.36</v>
      </c>
      <c r="BI359" s="36">
        <v>6607000</v>
      </c>
      <c r="BJ359" s="36">
        <v>4757783.99</v>
      </c>
      <c r="BK359" s="36">
        <v>3095689.75</v>
      </c>
      <c r="BL359" s="36">
        <v>1059070.17</v>
      </c>
      <c r="BM359" s="36">
        <v>3599579.61</v>
      </c>
      <c r="BN359" s="36">
        <v>3661950.09</v>
      </c>
      <c r="BO359" s="36">
        <v>867338.35</v>
      </c>
      <c r="BP359" s="36">
        <v>13507626.6</v>
      </c>
      <c r="BQ359" s="36">
        <v>2920228.81</v>
      </c>
      <c r="BR359" s="36">
        <v>3655786</v>
      </c>
      <c r="BS359" s="36">
        <v>2768210.72</v>
      </c>
      <c r="BT359" s="36">
        <v>4275619.6399999997</v>
      </c>
      <c r="BU359" s="36">
        <v>6258529.2800000003</v>
      </c>
      <c r="BV359" s="36">
        <v>3742744.84</v>
      </c>
      <c r="BW359" s="36">
        <v>404800</v>
      </c>
      <c r="BX359" s="36">
        <v>1439918.19</v>
      </c>
      <c r="BY359" s="37">
        <v>5493658.0199999996</v>
      </c>
    </row>
    <row r="360" spans="1:77" x14ac:dyDescent="0.2">
      <c r="A360" s="34" t="s">
        <v>635</v>
      </c>
      <c r="B360" s="35" t="s">
        <v>865</v>
      </c>
      <c r="C360" s="34" t="s">
        <v>866</v>
      </c>
      <c r="D360" s="36">
        <v>0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10800000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720000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28090000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23800</v>
      </c>
      <c r="BG360" s="36">
        <v>0</v>
      </c>
      <c r="BH360" s="36">
        <v>0</v>
      </c>
      <c r="BI360" s="36">
        <v>0</v>
      </c>
      <c r="BJ360" s="36">
        <v>0</v>
      </c>
      <c r="BK360" s="36">
        <v>0</v>
      </c>
      <c r="BL360" s="36">
        <v>0</v>
      </c>
      <c r="BM360" s="36">
        <v>0</v>
      </c>
      <c r="BN360" s="36">
        <v>10255</v>
      </c>
      <c r="BO360" s="36">
        <v>0</v>
      </c>
      <c r="BP360" s="36">
        <v>0</v>
      </c>
      <c r="BQ360" s="36">
        <v>0</v>
      </c>
      <c r="BR360" s="36">
        <v>0</v>
      </c>
      <c r="BS360" s="36">
        <v>0</v>
      </c>
      <c r="BT360" s="36">
        <v>0</v>
      </c>
      <c r="BU360" s="36">
        <v>0</v>
      </c>
      <c r="BV360" s="36">
        <v>0</v>
      </c>
      <c r="BW360" s="36">
        <v>0</v>
      </c>
      <c r="BX360" s="36">
        <v>0</v>
      </c>
      <c r="BY360" s="37">
        <v>184422355.34</v>
      </c>
    </row>
    <row r="361" spans="1:77" x14ac:dyDescent="0.2">
      <c r="A361" s="34" t="s">
        <v>635</v>
      </c>
      <c r="B361" s="35" t="s">
        <v>867</v>
      </c>
      <c r="C361" s="34" t="s">
        <v>868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3003555.35</v>
      </c>
      <c r="K361" s="36">
        <v>0</v>
      </c>
      <c r="L361" s="36">
        <v>2007000</v>
      </c>
      <c r="M361" s="36">
        <v>22000000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3788000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0</v>
      </c>
      <c r="BL361" s="36">
        <v>0</v>
      </c>
      <c r="BM361" s="36">
        <v>0</v>
      </c>
      <c r="BN361" s="36">
        <v>0</v>
      </c>
      <c r="BO361" s="36">
        <v>0</v>
      </c>
      <c r="BP361" s="36">
        <v>0</v>
      </c>
      <c r="BQ361" s="36">
        <v>0</v>
      </c>
      <c r="BR361" s="36">
        <v>0</v>
      </c>
      <c r="BS361" s="36">
        <v>0</v>
      </c>
      <c r="BT361" s="36">
        <v>806770.35</v>
      </c>
      <c r="BU361" s="36">
        <v>0</v>
      </c>
      <c r="BV361" s="36">
        <v>0</v>
      </c>
      <c r="BW361" s="36">
        <v>0</v>
      </c>
      <c r="BX361" s="36">
        <v>0</v>
      </c>
      <c r="BY361" s="37">
        <v>76090748.25</v>
      </c>
    </row>
    <row r="362" spans="1:77" x14ac:dyDescent="0.2">
      <c r="A362" s="34" t="s">
        <v>635</v>
      </c>
      <c r="B362" s="35" t="s">
        <v>869</v>
      </c>
      <c r="C362" s="34" t="s">
        <v>870</v>
      </c>
      <c r="D362" s="36">
        <v>43321259.200000003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147261356.40000001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6120000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27621990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43158032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10330000</v>
      </c>
      <c r="AY362" s="36">
        <v>2366000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33057044.989999998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22603044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0</v>
      </c>
      <c r="BX362" s="36">
        <v>0</v>
      </c>
      <c r="BY362" s="37">
        <v>97531.040000000008</v>
      </c>
    </row>
    <row r="363" spans="1:77" x14ac:dyDescent="0.2">
      <c r="A363" s="34" t="s">
        <v>635</v>
      </c>
      <c r="B363" s="35" t="s">
        <v>871</v>
      </c>
      <c r="C363" s="34" t="s">
        <v>872</v>
      </c>
      <c r="D363" s="36">
        <v>0</v>
      </c>
      <c r="E363" s="36">
        <v>0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1774500</v>
      </c>
      <c r="N363" s="36">
        <v>0</v>
      </c>
      <c r="O363" s="36">
        <v>0</v>
      </c>
      <c r="P363" s="36">
        <v>0</v>
      </c>
      <c r="Q363" s="36">
        <v>2429900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47901960</v>
      </c>
      <c r="X363" s="36">
        <v>0</v>
      </c>
      <c r="Y363" s="36">
        <v>0</v>
      </c>
      <c r="Z363" s="36">
        <v>745400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461000</v>
      </c>
      <c r="AI363" s="36">
        <v>0</v>
      </c>
      <c r="AJ363" s="36">
        <v>0</v>
      </c>
      <c r="AK363" s="36">
        <v>0</v>
      </c>
      <c r="AL363" s="36">
        <v>0</v>
      </c>
      <c r="AM363" s="36">
        <v>294650</v>
      </c>
      <c r="AN363" s="36">
        <v>0</v>
      </c>
      <c r="AO363" s="36">
        <v>0</v>
      </c>
      <c r="AP363" s="36">
        <v>3454700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6426000</v>
      </c>
      <c r="BE363" s="36">
        <v>0</v>
      </c>
      <c r="BF363" s="36">
        <v>1227000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1422000</v>
      </c>
      <c r="BO363" s="36">
        <v>0</v>
      </c>
      <c r="BP363" s="36">
        <v>0</v>
      </c>
      <c r="BQ363" s="36">
        <v>0</v>
      </c>
      <c r="BR363" s="36">
        <v>0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7">
        <v>299932.65999999997</v>
      </c>
    </row>
    <row r="364" spans="1:77" x14ac:dyDescent="0.2">
      <c r="A364" s="34" t="s">
        <v>635</v>
      </c>
      <c r="B364" s="35" t="s">
        <v>873</v>
      </c>
      <c r="C364" s="34" t="s">
        <v>874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0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7">
        <v>15449667.85</v>
      </c>
    </row>
    <row r="365" spans="1:77" x14ac:dyDescent="0.2">
      <c r="A365" s="34" t="s">
        <v>635</v>
      </c>
      <c r="B365" s="35" t="s">
        <v>875</v>
      </c>
      <c r="C365" s="34" t="s">
        <v>876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6">
        <v>0</v>
      </c>
      <c r="J365" s="36">
        <v>65621.399999999994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50958.66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252276.51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93423.6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65282.1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0</v>
      </c>
      <c r="BY365" s="37">
        <v>19322196.5</v>
      </c>
    </row>
    <row r="366" spans="1:77" x14ac:dyDescent="0.2">
      <c r="A366" s="34" t="s">
        <v>635</v>
      </c>
      <c r="B366" s="35" t="s">
        <v>877</v>
      </c>
      <c r="C366" s="34" t="s">
        <v>878</v>
      </c>
      <c r="D366" s="36">
        <v>0</v>
      </c>
      <c r="E366" s="36">
        <v>0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0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7">
        <v>445548.6</v>
      </c>
    </row>
    <row r="367" spans="1:77" x14ac:dyDescent="0.2">
      <c r="A367" s="34" t="s">
        <v>635</v>
      </c>
      <c r="B367" s="35" t="s">
        <v>879</v>
      </c>
      <c r="C367" s="34" t="s">
        <v>373</v>
      </c>
      <c r="D367" s="36">
        <v>68300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345084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186820</v>
      </c>
      <c r="U367" s="36">
        <v>0</v>
      </c>
      <c r="V367" s="36">
        <v>328700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244800</v>
      </c>
      <c r="AF367" s="36">
        <v>127450.75</v>
      </c>
      <c r="AG367" s="36">
        <v>0</v>
      </c>
      <c r="AH367" s="36">
        <v>0</v>
      </c>
      <c r="AI367" s="36">
        <v>0</v>
      </c>
      <c r="AJ367" s="36">
        <v>0</v>
      </c>
      <c r="AK367" s="36">
        <v>152261.5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273420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126600</v>
      </c>
      <c r="AY367" s="36">
        <v>0</v>
      </c>
      <c r="AZ367" s="36">
        <v>87500</v>
      </c>
      <c r="BA367" s="36">
        <v>0</v>
      </c>
      <c r="BB367" s="36">
        <v>0</v>
      </c>
      <c r="BC367" s="36">
        <v>36400</v>
      </c>
      <c r="BD367" s="36">
        <v>0</v>
      </c>
      <c r="BE367" s="36">
        <v>235474</v>
      </c>
      <c r="BF367" s="36">
        <v>0</v>
      </c>
      <c r="BG367" s="36">
        <v>0</v>
      </c>
      <c r="BH367" s="36">
        <v>0</v>
      </c>
      <c r="BI367" s="36">
        <v>74450</v>
      </c>
      <c r="BJ367" s="36">
        <v>0</v>
      </c>
      <c r="BK367" s="36">
        <v>17813.75</v>
      </c>
      <c r="BL367" s="36">
        <v>0</v>
      </c>
      <c r="BM367" s="36">
        <v>264175.5</v>
      </c>
      <c r="BN367" s="36">
        <v>0</v>
      </c>
      <c r="BO367" s="36">
        <v>31000</v>
      </c>
      <c r="BP367" s="36">
        <v>25000</v>
      </c>
      <c r="BQ367" s="36">
        <v>0</v>
      </c>
      <c r="BR367" s="36">
        <v>0</v>
      </c>
      <c r="BS367" s="36">
        <v>0</v>
      </c>
      <c r="BT367" s="36">
        <v>0</v>
      </c>
      <c r="BU367" s="36">
        <v>0</v>
      </c>
      <c r="BV367" s="36">
        <v>0</v>
      </c>
      <c r="BW367" s="36">
        <v>0</v>
      </c>
      <c r="BX367" s="36">
        <v>25000</v>
      </c>
      <c r="BY367" s="37">
        <v>1968558.5</v>
      </c>
    </row>
    <row r="368" spans="1:77" x14ac:dyDescent="0.2">
      <c r="A368" s="34" t="s">
        <v>635</v>
      </c>
      <c r="B368" s="35" t="s">
        <v>880</v>
      </c>
      <c r="C368" s="34" t="s">
        <v>881</v>
      </c>
      <c r="D368" s="36">
        <v>107849.7</v>
      </c>
      <c r="E368" s="36">
        <v>0</v>
      </c>
      <c r="F368" s="36">
        <v>0</v>
      </c>
      <c r="G368" s="36">
        <v>0</v>
      </c>
      <c r="H368" s="36">
        <v>0</v>
      </c>
      <c r="I368" s="36">
        <v>2600</v>
      </c>
      <c r="J368" s="36">
        <v>2315998.7000000002</v>
      </c>
      <c r="K368" s="36">
        <v>0</v>
      </c>
      <c r="L368" s="36">
        <v>14490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171292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16943</v>
      </c>
      <c r="AC368" s="36">
        <v>0</v>
      </c>
      <c r="AD368" s="36">
        <v>0</v>
      </c>
      <c r="AE368" s="36">
        <v>1746622.5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36365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1009347.5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196419</v>
      </c>
      <c r="AY368" s="36">
        <v>2110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247940</v>
      </c>
      <c r="BJ368" s="36">
        <v>0</v>
      </c>
      <c r="BK368" s="36">
        <v>38680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7">
        <v>2797470.45</v>
      </c>
    </row>
    <row r="369" spans="1:77" x14ac:dyDescent="0.2">
      <c r="A369" s="34" t="s">
        <v>635</v>
      </c>
      <c r="B369" s="35" t="s">
        <v>882</v>
      </c>
      <c r="C369" s="34" t="s">
        <v>883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7">
        <v>58139.5</v>
      </c>
    </row>
    <row r="370" spans="1:77" x14ac:dyDescent="0.2">
      <c r="A370" s="34" t="s">
        <v>635</v>
      </c>
      <c r="B370" s="35" t="s">
        <v>884</v>
      </c>
      <c r="C370" s="34" t="s">
        <v>885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19300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7"/>
    </row>
    <row r="371" spans="1:77" x14ac:dyDescent="0.2">
      <c r="A371" s="34" t="s">
        <v>635</v>
      </c>
      <c r="B371" s="35" t="s">
        <v>886</v>
      </c>
      <c r="C371" s="34" t="s">
        <v>887</v>
      </c>
      <c r="D371" s="36">
        <v>12000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69511.75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11000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17266.02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7">
        <v>82758.55</v>
      </c>
    </row>
    <row r="372" spans="1:77" x14ac:dyDescent="0.2">
      <c r="A372" s="34" t="s">
        <v>635</v>
      </c>
      <c r="B372" s="35" t="s">
        <v>888</v>
      </c>
      <c r="C372" s="34" t="s">
        <v>889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480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7">
        <v>808413.02</v>
      </c>
    </row>
    <row r="373" spans="1:77" x14ac:dyDescent="0.2">
      <c r="A373" s="34" t="s">
        <v>635</v>
      </c>
      <c r="B373" s="35" t="s">
        <v>890</v>
      </c>
      <c r="C373" s="34" t="s">
        <v>891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819.84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7">
        <v>19453504.259999998</v>
      </c>
    </row>
    <row r="374" spans="1:77" x14ac:dyDescent="0.2">
      <c r="A374" s="34" t="s">
        <v>635</v>
      </c>
      <c r="B374" s="35" t="s">
        <v>892</v>
      </c>
      <c r="C374" s="34" t="s">
        <v>893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7">
        <v>219575464.84999999</v>
      </c>
    </row>
    <row r="375" spans="1:77" x14ac:dyDescent="0.2">
      <c r="A375" s="34" t="s">
        <v>635</v>
      </c>
      <c r="B375" s="35" t="s">
        <v>894</v>
      </c>
      <c r="C375" s="34" t="s">
        <v>895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374578</v>
      </c>
      <c r="L375" s="36">
        <v>0</v>
      </c>
      <c r="M375" s="36">
        <v>0</v>
      </c>
      <c r="N375" s="36">
        <v>0</v>
      </c>
      <c r="O375" s="36">
        <v>183803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183140.5</v>
      </c>
      <c r="W375" s="36">
        <v>15825.08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29298</v>
      </c>
      <c r="AT375" s="36">
        <v>0</v>
      </c>
      <c r="AU375" s="36">
        <v>0</v>
      </c>
      <c r="AV375" s="36">
        <v>0</v>
      </c>
      <c r="AW375" s="36">
        <v>0</v>
      </c>
      <c r="AX375" s="36">
        <v>401.35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533827.25</v>
      </c>
      <c r="BE375" s="36">
        <v>0</v>
      </c>
      <c r="BF375" s="36">
        <v>0</v>
      </c>
      <c r="BG375" s="36">
        <v>0</v>
      </c>
      <c r="BH375" s="36">
        <v>0</v>
      </c>
      <c r="BI375" s="36">
        <v>1983128.4</v>
      </c>
      <c r="BJ375" s="36">
        <v>0</v>
      </c>
      <c r="BK375" s="36">
        <v>0</v>
      </c>
      <c r="BL375" s="36">
        <v>3839</v>
      </c>
      <c r="BM375" s="36">
        <v>0</v>
      </c>
      <c r="BN375" s="36">
        <v>0</v>
      </c>
      <c r="BO375" s="36">
        <v>0</v>
      </c>
      <c r="BP375" s="36">
        <v>0</v>
      </c>
      <c r="BQ375" s="36">
        <v>275363</v>
      </c>
      <c r="BR375" s="36">
        <v>0</v>
      </c>
      <c r="BS375" s="36">
        <v>0</v>
      </c>
      <c r="BT375" s="36">
        <v>0</v>
      </c>
      <c r="BU375" s="36">
        <v>3904536</v>
      </c>
      <c r="BV375" s="36">
        <v>0</v>
      </c>
      <c r="BW375" s="36">
        <v>0</v>
      </c>
      <c r="BX375" s="36">
        <v>0</v>
      </c>
      <c r="BY375" s="37">
        <v>110155595.43000001</v>
      </c>
    </row>
    <row r="376" spans="1:77" x14ac:dyDescent="0.2">
      <c r="A376" s="34" t="s">
        <v>635</v>
      </c>
      <c r="B376" s="35" t="s">
        <v>896</v>
      </c>
      <c r="C376" s="34" t="s">
        <v>897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231964</v>
      </c>
      <c r="L376" s="36">
        <v>0</v>
      </c>
      <c r="M376" s="36">
        <v>0</v>
      </c>
      <c r="N376" s="36">
        <v>0</v>
      </c>
      <c r="O376" s="36">
        <v>227275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3266454.74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944.05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203115.3</v>
      </c>
      <c r="BE376" s="36">
        <v>0</v>
      </c>
      <c r="BF376" s="36">
        <v>0</v>
      </c>
      <c r="BG376" s="36">
        <v>0</v>
      </c>
      <c r="BH376" s="36">
        <v>0</v>
      </c>
      <c r="BI376" s="36">
        <v>238196.58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228599.02</v>
      </c>
      <c r="BR376" s="36">
        <v>0</v>
      </c>
      <c r="BS376" s="36">
        <v>0</v>
      </c>
      <c r="BT376" s="36">
        <v>0</v>
      </c>
      <c r="BU376" s="36">
        <v>1766067</v>
      </c>
      <c r="BV376" s="36">
        <v>0</v>
      </c>
      <c r="BW376" s="36">
        <v>0</v>
      </c>
      <c r="BX376" s="36">
        <v>0</v>
      </c>
      <c r="BY376" s="37">
        <v>892163.36999999988</v>
      </c>
    </row>
    <row r="377" spans="1:77" x14ac:dyDescent="0.2">
      <c r="A377" s="34" t="s">
        <v>635</v>
      </c>
      <c r="B377" s="35" t="s">
        <v>898</v>
      </c>
      <c r="C377" s="34" t="s">
        <v>899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52622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12268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7"/>
    </row>
    <row r="378" spans="1:77" x14ac:dyDescent="0.2">
      <c r="A378" s="34" t="s">
        <v>635</v>
      </c>
      <c r="B378" s="35" t="s">
        <v>900</v>
      </c>
      <c r="C378" s="34" t="s">
        <v>901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80761210</v>
      </c>
      <c r="AF378" s="36">
        <v>0</v>
      </c>
      <c r="AG378" s="36">
        <v>0</v>
      </c>
      <c r="AH378" s="36">
        <v>0</v>
      </c>
      <c r="AI378" s="36">
        <v>110524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2034457.23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7">
        <v>765713.5</v>
      </c>
    </row>
    <row r="379" spans="1:77" x14ac:dyDescent="0.2">
      <c r="A379" s="34" t="s">
        <v>635</v>
      </c>
      <c r="B379" s="35" t="s">
        <v>902</v>
      </c>
      <c r="C379" s="34" t="s">
        <v>903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194.5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7">
        <v>47202480</v>
      </c>
    </row>
    <row r="380" spans="1:77" x14ac:dyDescent="0.2">
      <c r="A380" s="34" t="s">
        <v>635</v>
      </c>
      <c r="B380" s="35" t="s">
        <v>904</v>
      </c>
      <c r="C380" s="34" t="s">
        <v>905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1583</v>
      </c>
      <c r="AP380" s="36">
        <v>0</v>
      </c>
      <c r="AQ380" s="36">
        <v>0</v>
      </c>
      <c r="AR380" s="36">
        <v>0</v>
      </c>
      <c r="AS380" s="36">
        <v>2415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3453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7"/>
    </row>
    <row r="381" spans="1:77" x14ac:dyDescent="0.2">
      <c r="A381" s="34" t="s">
        <v>635</v>
      </c>
      <c r="B381" s="35" t="s">
        <v>906</v>
      </c>
      <c r="C381" s="34" t="s">
        <v>907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345472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7">
        <v>23536000</v>
      </c>
    </row>
    <row r="382" spans="1:77" x14ac:dyDescent="0.2">
      <c r="A382" s="34" t="s">
        <v>635</v>
      </c>
      <c r="B382" s="35" t="s">
        <v>908</v>
      </c>
      <c r="C382" s="34" t="s">
        <v>909</v>
      </c>
      <c r="D382" s="36">
        <v>0</v>
      </c>
      <c r="E382" s="36">
        <v>75099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1000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10814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116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31988.1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7">
        <v>27780</v>
      </c>
    </row>
    <row r="383" spans="1:77" x14ac:dyDescent="0.2">
      <c r="A383" s="34" t="s">
        <v>635</v>
      </c>
      <c r="B383" s="35" t="s">
        <v>910</v>
      </c>
      <c r="C383" s="34" t="s">
        <v>911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30313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531507.69999999995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17899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92663.5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7"/>
    </row>
    <row r="384" spans="1:77" x14ac:dyDescent="0.2">
      <c r="A384" s="34" t="s">
        <v>635</v>
      </c>
      <c r="B384" s="35" t="s">
        <v>912</v>
      </c>
      <c r="C384" s="34" t="s">
        <v>913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197004.5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13688.06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16694.939999999999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7"/>
    </row>
    <row r="385" spans="1:77" x14ac:dyDescent="0.2">
      <c r="A385" s="34" t="s">
        <v>635</v>
      </c>
      <c r="B385" s="35" t="s">
        <v>914</v>
      </c>
      <c r="C385" s="34" t="s">
        <v>915</v>
      </c>
      <c r="D385" s="36">
        <v>0</v>
      </c>
      <c r="E385" s="36">
        <v>25188157.5</v>
      </c>
      <c r="F385" s="36">
        <v>0</v>
      </c>
      <c r="G385" s="36">
        <v>124559.25</v>
      </c>
      <c r="H385" s="36">
        <v>62453</v>
      </c>
      <c r="I385" s="36">
        <v>0</v>
      </c>
      <c r="J385" s="36">
        <v>3224028.77</v>
      </c>
      <c r="K385" s="36">
        <v>282380.03000000003</v>
      </c>
      <c r="L385" s="36">
        <v>282871.05</v>
      </c>
      <c r="M385" s="36">
        <v>0</v>
      </c>
      <c r="N385" s="36">
        <v>270118.25</v>
      </c>
      <c r="O385" s="36">
        <v>198503.45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355447.49</v>
      </c>
      <c r="V385" s="36">
        <v>0</v>
      </c>
      <c r="W385" s="36">
        <v>0</v>
      </c>
      <c r="X385" s="36">
        <v>78652.66</v>
      </c>
      <c r="Y385" s="36">
        <v>2462149.15</v>
      </c>
      <c r="Z385" s="36">
        <v>1631233.6</v>
      </c>
      <c r="AA385" s="36">
        <v>541627.54</v>
      </c>
      <c r="AB385" s="36">
        <v>0</v>
      </c>
      <c r="AC385" s="36">
        <v>0</v>
      </c>
      <c r="AD385" s="36">
        <v>0</v>
      </c>
      <c r="AE385" s="36">
        <v>0</v>
      </c>
      <c r="AF385" s="36">
        <v>282897.65000000002</v>
      </c>
      <c r="AG385" s="36">
        <v>0</v>
      </c>
      <c r="AH385" s="36">
        <v>58906.65</v>
      </c>
      <c r="AI385" s="36">
        <v>50818.35</v>
      </c>
      <c r="AJ385" s="36">
        <v>95809.4</v>
      </c>
      <c r="AK385" s="36">
        <v>135341.75</v>
      </c>
      <c r="AL385" s="36">
        <v>20994.05</v>
      </c>
      <c r="AM385" s="36">
        <v>455709.3</v>
      </c>
      <c r="AN385" s="36">
        <v>140573.4</v>
      </c>
      <c r="AO385" s="36">
        <v>51193.36</v>
      </c>
      <c r="AP385" s="36">
        <v>84589.9</v>
      </c>
      <c r="AQ385" s="36">
        <v>533111.74</v>
      </c>
      <c r="AR385" s="36">
        <v>0</v>
      </c>
      <c r="AS385" s="36">
        <v>348598.7</v>
      </c>
      <c r="AT385" s="36">
        <v>815687.58</v>
      </c>
      <c r="AU385" s="36">
        <v>88633.1</v>
      </c>
      <c r="AV385" s="36">
        <v>0</v>
      </c>
      <c r="AW385" s="36">
        <v>485288.5</v>
      </c>
      <c r="AX385" s="36">
        <v>29704.6</v>
      </c>
      <c r="AY385" s="36">
        <v>0</v>
      </c>
      <c r="AZ385" s="36">
        <v>1061593.6499999999</v>
      </c>
      <c r="BA385" s="36">
        <v>0</v>
      </c>
      <c r="BB385" s="36">
        <v>0</v>
      </c>
      <c r="BC385" s="36">
        <v>471203.35</v>
      </c>
      <c r="BD385" s="36">
        <v>415502.7</v>
      </c>
      <c r="BE385" s="36">
        <v>664814.47</v>
      </c>
      <c r="BF385" s="36">
        <v>0</v>
      </c>
      <c r="BG385" s="36">
        <v>87175.8</v>
      </c>
      <c r="BH385" s="36">
        <v>0</v>
      </c>
      <c r="BI385" s="36">
        <v>9343362.4600000009</v>
      </c>
      <c r="BJ385" s="36">
        <v>900892.86</v>
      </c>
      <c r="BK385" s="36">
        <v>564108.1</v>
      </c>
      <c r="BL385" s="36">
        <v>172246.39999999999</v>
      </c>
      <c r="BM385" s="36">
        <v>38510.1</v>
      </c>
      <c r="BN385" s="36">
        <v>388545.25</v>
      </c>
      <c r="BO385" s="36">
        <v>36669.53</v>
      </c>
      <c r="BP385" s="36">
        <v>3069983.9</v>
      </c>
      <c r="BQ385" s="36">
        <v>98466.3</v>
      </c>
      <c r="BR385" s="36">
        <v>31400.35</v>
      </c>
      <c r="BS385" s="36">
        <v>909659.43</v>
      </c>
      <c r="BT385" s="36">
        <v>745207.33</v>
      </c>
      <c r="BU385" s="36">
        <v>475421.8</v>
      </c>
      <c r="BV385" s="36">
        <v>206856.8</v>
      </c>
      <c r="BW385" s="36">
        <v>791160.48</v>
      </c>
      <c r="BX385" s="36">
        <v>121663.54</v>
      </c>
      <c r="BY385" s="37">
        <v>4716666.2700000005</v>
      </c>
    </row>
    <row r="386" spans="1:77" x14ac:dyDescent="0.2">
      <c r="A386" s="34" t="s">
        <v>635</v>
      </c>
      <c r="B386" s="35" t="s">
        <v>916</v>
      </c>
      <c r="C386" s="34" t="s">
        <v>917</v>
      </c>
      <c r="D386" s="36">
        <v>0</v>
      </c>
      <c r="E386" s="36">
        <v>0</v>
      </c>
      <c r="F386" s="36">
        <v>0</v>
      </c>
      <c r="G386" s="36">
        <v>86603.9</v>
      </c>
      <c r="H386" s="36">
        <v>6271.9</v>
      </c>
      <c r="I386" s="36">
        <v>0</v>
      </c>
      <c r="J386" s="36">
        <v>425597.86</v>
      </c>
      <c r="K386" s="36">
        <v>425935.82</v>
      </c>
      <c r="L386" s="36">
        <v>120479</v>
      </c>
      <c r="M386" s="36">
        <v>0</v>
      </c>
      <c r="N386" s="36">
        <v>32681.9</v>
      </c>
      <c r="O386" s="36">
        <v>133425.60000000001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133893.91</v>
      </c>
      <c r="V386" s="36">
        <v>0</v>
      </c>
      <c r="W386" s="36">
        <v>0</v>
      </c>
      <c r="X386" s="36">
        <v>101761.47</v>
      </c>
      <c r="Y386" s="36">
        <v>8372733.7999999998</v>
      </c>
      <c r="Z386" s="36">
        <v>622193.48</v>
      </c>
      <c r="AA386" s="36">
        <v>155862.23000000001</v>
      </c>
      <c r="AB386" s="36">
        <v>0</v>
      </c>
      <c r="AC386" s="36">
        <v>0</v>
      </c>
      <c r="AD386" s="36">
        <v>0</v>
      </c>
      <c r="AE386" s="36">
        <v>0</v>
      </c>
      <c r="AF386" s="36">
        <v>35205.1</v>
      </c>
      <c r="AG386" s="36">
        <v>15793.75</v>
      </c>
      <c r="AH386" s="36">
        <v>0</v>
      </c>
      <c r="AI386" s="36">
        <v>7069.9</v>
      </c>
      <c r="AJ386" s="36">
        <v>314888.90000000002</v>
      </c>
      <c r="AK386" s="36">
        <v>41757.25</v>
      </c>
      <c r="AL386" s="36">
        <v>23882.05</v>
      </c>
      <c r="AM386" s="36">
        <v>162619.1</v>
      </c>
      <c r="AN386" s="36">
        <v>94742.55</v>
      </c>
      <c r="AO386" s="36">
        <v>18044.310000000001</v>
      </c>
      <c r="AP386" s="36">
        <v>0</v>
      </c>
      <c r="AQ386" s="36">
        <v>8413989.8599999994</v>
      </c>
      <c r="AR386" s="36">
        <v>0</v>
      </c>
      <c r="AS386" s="36">
        <v>0</v>
      </c>
      <c r="AT386" s="36">
        <v>370183.65</v>
      </c>
      <c r="AU386" s="36">
        <v>163277.45000000001</v>
      </c>
      <c r="AV386" s="36">
        <v>0</v>
      </c>
      <c r="AW386" s="36">
        <v>411009.9</v>
      </c>
      <c r="AX386" s="36">
        <v>95630.8</v>
      </c>
      <c r="AY386" s="36">
        <v>0</v>
      </c>
      <c r="AZ386" s="36">
        <v>44409.65</v>
      </c>
      <c r="BA386" s="36">
        <v>0</v>
      </c>
      <c r="BB386" s="36">
        <v>0</v>
      </c>
      <c r="BC386" s="36">
        <v>60299.75</v>
      </c>
      <c r="BD386" s="36">
        <v>845632.7</v>
      </c>
      <c r="BE386" s="36">
        <v>682722.44</v>
      </c>
      <c r="BF386" s="36">
        <v>0</v>
      </c>
      <c r="BG386" s="36">
        <v>6369.75</v>
      </c>
      <c r="BH386" s="36">
        <v>0</v>
      </c>
      <c r="BI386" s="36">
        <v>857309.48</v>
      </c>
      <c r="BJ386" s="36">
        <v>412350.35</v>
      </c>
      <c r="BK386" s="36">
        <v>164774.65</v>
      </c>
      <c r="BL386" s="36">
        <v>24723.85</v>
      </c>
      <c r="BM386" s="36">
        <v>8108.1</v>
      </c>
      <c r="BN386" s="36">
        <v>101040.1</v>
      </c>
      <c r="BO386" s="36">
        <v>0</v>
      </c>
      <c r="BP386" s="36">
        <v>4647851.25</v>
      </c>
      <c r="BQ386" s="36">
        <v>148846.70000000001</v>
      </c>
      <c r="BR386" s="36">
        <v>19429.400000000001</v>
      </c>
      <c r="BS386" s="36">
        <v>166613.18</v>
      </c>
      <c r="BT386" s="36">
        <v>395828.21</v>
      </c>
      <c r="BU386" s="36">
        <v>584523.1</v>
      </c>
      <c r="BV386" s="36">
        <v>56778.65</v>
      </c>
      <c r="BW386" s="36">
        <v>184401.65</v>
      </c>
      <c r="BX386" s="36">
        <v>56855.58</v>
      </c>
      <c r="BY386" s="37">
        <v>2797084.33</v>
      </c>
    </row>
    <row r="387" spans="1:77" x14ac:dyDescent="0.2">
      <c r="A387" s="34" t="s">
        <v>635</v>
      </c>
      <c r="B387" s="35" t="s">
        <v>918</v>
      </c>
      <c r="C387" s="34" t="s">
        <v>919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1080</v>
      </c>
      <c r="N387" s="36">
        <v>0</v>
      </c>
      <c r="O387" s="36">
        <v>17670</v>
      </c>
      <c r="P387" s="36">
        <v>36650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36315.56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234.16</v>
      </c>
      <c r="BU387" s="36">
        <v>0</v>
      </c>
      <c r="BV387" s="36">
        <v>0</v>
      </c>
      <c r="BW387" s="36">
        <v>0</v>
      </c>
      <c r="BX387" s="36">
        <v>0</v>
      </c>
      <c r="BY387" s="37">
        <v>47148.78</v>
      </c>
    </row>
    <row r="388" spans="1:77" x14ac:dyDescent="0.2">
      <c r="A388" s="34" t="s">
        <v>635</v>
      </c>
      <c r="B388" s="35" t="s">
        <v>920</v>
      </c>
      <c r="C388" s="34" t="s">
        <v>921</v>
      </c>
      <c r="D388" s="36">
        <v>9203371.5</v>
      </c>
      <c r="E388" s="36">
        <v>6050758.0099999998</v>
      </c>
      <c r="F388" s="36">
        <v>11091472.949999999</v>
      </c>
      <c r="G388" s="36">
        <v>11048215</v>
      </c>
      <c r="H388" s="36">
        <v>14723946.65</v>
      </c>
      <c r="I388" s="36">
        <v>6528411.25</v>
      </c>
      <c r="J388" s="36">
        <v>626460.4</v>
      </c>
      <c r="K388" s="36">
        <v>16862255.5</v>
      </c>
      <c r="L388" s="36">
        <v>2831165.75</v>
      </c>
      <c r="M388" s="36">
        <v>18001705.66</v>
      </c>
      <c r="N388" s="36">
        <v>4620600.3499999996</v>
      </c>
      <c r="O388" s="36">
        <v>12997284.75</v>
      </c>
      <c r="P388" s="36">
        <v>19229621.350000001</v>
      </c>
      <c r="Q388" s="36">
        <v>6731229.25</v>
      </c>
      <c r="R388" s="36">
        <v>314076</v>
      </c>
      <c r="S388" s="36">
        <v>7546897.1200000001</v>
      </c>
      <c r="T388" s="36">
        <v>9838827.5</v>
      </c>
      <c r="U388" s="36">
        <v>3792482.8</v>
      </c>
      <c r="V388" s="36">
        <v>684922.65</v>
      </c>
      <c r="W388" s="36">
        <v>4649408.67</v>
      </c>
      <c r="X388" s="36">
        <v>6317917.6500000004</v>
      </c>
      <c r="Y388" s="36">
        <v>2715075.55</v>
      </c>
      <c r="Z388" s="36">
        <v>5121755.45</v>
      </c>
      <c r="AA388" s="36">
        <v>15946885.27</v>
      </c>
      <c r="AB388" s="36">
        <v>10298289.92</v>
      </c>
      <c r="AC388" s="36">
        <v>164688.75</v>
      </c>
      <c r="AD388" s="36">
        <v>4851081.0199999996</v>
      </c>
      <c r="AE388" s="36">
        <v>1325771.95</v>
      </c>
      <c r="AF388" s="36">
        <v>14245840</v>
      </c>
      <c r="AG388" s="36">
        <v>11310186</v>
      </c>
      <c r="AH388" s="36">
        <v>5179047</v>
      </c>
      <c r="AI388" s="36">
        <v>7075875</v>
      </c>
      <c r="AJ388" s="36">
        <v>10097080</v>
      </c>
      <c r="AK388" s="36">
        <v>8938857</v>
      </c>
      <c r="AL388" s="36">
        <v>8063435</v>
      </c>
      <c r="AM388" s="36">
        <v>10350513</v>
      </c>
      <c r="AN388" s="36">
        <v>8939149.5</v>
      </c>
      <c r="AO388" s="36">
        <v>10054113</v>
      </c>
      <c r="AP388" s="36">
        <v>6172983</v>
      </c>
      <c r="AQ388" s="36">
        <v>6454915.1600000001</v>
      </c>
      <c r="AR388" s="36">
        <v>3135459.61</v>
      </c>
      <c r="AS388" s="36">
        <v>11422109.68</v>
      </c>
      <c r="AT388" s="36">
        <v>4812272.08</v>
      </c>
      <c r="AU388" s="36">
        <v>6405025.25</v>
      </c>
      <c r="AV388" s="36">
        <v>604344.5</v>
      </c>
      <c r="AW388" s="36">
        <v>1718390.8</v>
      </c>
      <c r="AX388" s="36">
        <v>3709996</v>
      </c>
      <c r="AY388" s="36">
        <v>5745286</v>
      </c>
      <c r="AZ388" s="36">
        <v>9730054.75</v>
      </c>
      <c r="BA388" s="36">
        <v>6195947.25</v>
      </c>
      <c r="BB388" s="36">
        <v>9983611.4499999993</v>
      </c>
      <c r="BC388" s="36">
        <v>798951.5</v>
      </c>
      <c r="BD388" s="36">
        <v>15831236.060000001</v>
      </c>
      <c r="BE388" s="36">
        <v>7397493.25</v>
      </c>
      <c r="BF388" s="36">
        <v>2495586.75</v>
      </c>
      <c r="BG388" s="36">
        <v>2859193</v>
      </c>
      <c r="BH388" s="36">
        <v>4215283.25</v>
      </c>
      <c r="BI388" s="36">
        <v>282796</v>
      </c>
      <c r="BJ388" s="36">
        <v>10677959</v>
      </c>
      <c r="BK388" s="36">
        <v>6572073.1799999997</v>
      </c>
      <c r="BL388" s="36">
        <v>8694190.6300000008</v>
      </c>
      <c r="BM388" s="36">
        <v>12753243.52</v>
      </c>
      <c r="BN388" s="36">
        <v>15322718.210000001</v>
      </c>
      <c r="BO388" s="36">
        <v>4895234.78</v>
      </c>
      <c r="BP388" s="36">
        <v>2045426.01</v>
      </c>
      <c r="BQ388" s="36">
        <v>5018864.79</v>
      </c>
      <c r="BR388" s="36">
        <v>6559413.5</v>
      </c>
      <c r="BS388" s="36">
        <v>5864685.46</v>
      </c>
      <c r="BT388" s="36">
        <v>15845851.75</v>
      </c>
      <c r="BU388" s="36">
        <v>5784302.5</v>
      </c>
      <c r="BV388" s="36">
        <v>7153104.8899999997</v>
      </c>
      <c r="BW388" s="36">
        <v>3905062.1</v>
      </c>
      <c r="BX388" s="36">
        <v>2639175.9</v>
      </c>
      <c r="BY388" s="37">
        <v>480</v>
      </c>
    </row>
    <row r="389" spans="1:77" x14ac:dyDescent="0.2">
      <c r="A389" s="34" t="s">
        <v>635</v>
      </c>
      <c r="B389" s="35" t="s">
        <v>922</v>
      </c>
      <c r="C389" s="34" t="s">
        <v>923</v>
      </c>
      <c r="D389" s="36">
        <v>67171638.75</v>
      </c>
      <c r="E389" s="36">
        <v>2432540.69</v>
      </c>
      <c r="F389" s="36">
        <v>10379978.960000001</v>
      </c>
      <c r="G389" s="36">
        <v>11008230.25</v>
      </c>
      <c r="H389" s="36">
        <v>4457347.8</v>
      </c>
      <c r="I389" s="36">
        <v>4064718.75</v>
      </c>
      <c r="J389" s="36">
        <v>3175068</v>
      </c>
      <c r="K389" s="36">
        <v>1705514.6</v>
      </c>
      <c r="L389" s="36">
        <v>347311.25</v>
      </c>
      <c r="M389" s="36">
        <v>18540418.890000001</v>
      </c>
      <c r="N389" s="36">
        <v>258882</v>
      </c>
      <c r="O389" s="36">
        <v>1227852.25</v>
      </c>
      <c r="P389" s="36">
        <v>2397076.75</v>
      </c>
      <c r="Q389" s="36">
        <v>5051771.5999999996</v>
      </c>
      <c r="R389" s="36">
        <v>1003656.5</v>
      </c>
      <c r="S389" s="36">
        <v>4758261.68</v>
      </c>
      <c r="T389" s="36">
        <v>492059.75</v>
      </c>
      <c r="U389" s="36">
        <v>638164</v>
      </c>
      <c r="V389" s="36">
        <v>1659754.25</v>
      </c>
      <c r="W389" s="36">
        <v>13180.5</v>
      </c>
      <c r="X389" s="36">
        <v>0</v>
      </c>
      <c r="Y389" s="36">
        <v>93876</v>
      </c>
      <c r="Z389" s="36">
        <v>220140.75</v>
      </c>
      <c r="AA389" s="36">
        <v>0</v>
      </c>
      <c r="AB389" s="36">
        <v>0</v>
      </c>
      <c r="AC389" s="36">
        <v>0</v>
      </c>
      <c r="AD389" s="36">
        <v>3088</v>
      </c>
      <c r="AE389" s="36">
        <v>4103508.95</v>
      </c>
      <c r="AF389" s="36">
        <v>0</v>
      </c>
      <c r="AG389" s="36">
        <v>0</v>
      </c>
      <c r="AH389" s="36">
        <v>380081.5</v>
      </c>
      <c r="AI389" s="36">
        <v>0</v>
      </c>
      <c r="AJ389" s="36">
        <v>253740</v>
      </c>
      <c r="AK389" s="36">
        <v>0</v>
      </c>
      <c r="AL389" s="36">
        <v>556422</v>
      </c>
      <c r="AM389" s="36">
        <v>823517.55</v>
      </c>
      <c r="AN389" s="36">
        <v>764596.9</v>
      </c>
      <c r="AO389" s="36">
        <v>466093.75</v>
      </c>
      <c r="AP389" s="36">
        <v>0</v>
      </c>
      <c r="AQ389" s="36">
        <v>191418.5</v>
      </c>
      <c r="AR389" s="36">
        <v>0</v>
      </c>
      <c r="AS389" s="36">
        <v>0</v>
      </c>
      <c r="AT389" s="36">
        <v>0</v>
      </c>
      <c r="AU389" s="36">
        <v>706336.26</v>
      </c>
      <c r="AV389" s="36">
        <v>0</v>
      </c>
      <c r="AW389" s="36">
        <v>0</v>
      </c>
      <c r="AX389" s="36">
        <v>7461017.75</v>
      </c>
      <c r="AY389" s="36">
        <v>0</v>
      </c>
      <c r="AZ389" s="36">
        <v>2133732.25</v>
      </c>
      <c r="BA389" s="36">
        <v>1606392.81</v>
      </c>
      <c r="BB389" s="36">
        <v>3126608.85</v>
      </c>
      <c r="BC389" s="36">
        <v>1696392.75</v>
      </c>
      <c r="BD389" s="36">
        <v>105955.74</v>
      </c>
      <c r="BE389" s="36">
        <v>1803137.9</v>
      </c>
      <c r="BF389" s="36">
        <v>950599.5</v>
      </c>
      <c r="BG389" s="36">
        <v>0</v>
      </c>
      <c r="BH389" s="36">
        <v>458343.8</v>
      </c>
      <c r="BI389" s="36">
        <v>5282223.4800000004</v>
      </c>
      <c r="BJ389" s="36">
        <v>7186</v>
      </c>
      <c r="BK389" s="36">
        <v>893347.9</v>
      </c>
      <c r="BL389" s="36">
        <v>252354</v>
      </c>
      <c r="BM389" s="36">
        <v>0</v>
      </c>
      <c r="BN389" s="36">
        <v>67464</v>
      </c>
      <c r="BO389" s="36">
        <v>407621.5</v>
      </c>
      <c r="BP389" s="36">
        <v>3125205.15</v>
      </c>
      <c r="BQ389" s="36">
        <v>6957</v>
      </c>
      <c r="BR389" s="36">
        <v>20332</v>
      </c>
      <c r="BS389" s="36">
        <v>106301.15</v>
      </c>
      <c r="BT389" s="36">
        <v>2593177.25</v>
      </c>
      <c r="BU389" s="36">
        <v>43426</v>
      </c>
      <c r="BV389" s="36">
        <v>485783.2</v>
      </c>
      <c r="BW389" s="36">
        <v>6870</v>
      </c>
      <c r="BX389" s="36">
        <v>5337</v>
      </c>
      <c r="BY389" s="37">
        <v>2500</v>
      </c>
    </row>
    <row r="390" spans="1:77" x14ac:dyDescent="0.2">
      <c r="A390" s="34" t="s">
        <v>635</v>
      </c>
      <c r="B390" s="35" t="s">
        <v>924</v>
      </c>
      <c r="C390" s="34" t="s">
        <v>925</v>
      </c>
      <c r="D390" s="36">
        <v>0</v>
      </c>
      <c r="E390" s="36">
        <v>0</v>
      </c>
      <c r="F390" s="36">
        <v>0</v>
      </c>
      <c r="G390" s="36">
        <v>0</v>
      </c>
      <c r="H390" s="36">
        <v>2296.6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311380</v>
      </c>
      <c r="Q390" s="36">
        <v>25680</v>
      </c>
      <c r="R390" s="36">
        <v>0</v>
      </c>
      <c r="S390" s="36">
        <v>0</v>
      </c>
      <c r="T390" s="36">
        <v>0</v>
      </c>
      <c r="U390" s="36">
        <v>0</v>
      </c>
      <c r="V390" s="36">
        <v>44807.8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169740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256080.24</v>
      </c>
      <c r="AZ390" s="36">
        <v>0</v>
      </c>
      <c r="BA390" s="36">
        <v>0</v>
      </c>
      <c r="BB390" s="36">
        <v>0</v>
      </c>
      <c r="BC390" s="36">
        <v>46065</v>
      </c>
      <c r="BD390" s="36">
        <v>0</v>
      </c>
      <c r="BE390" s="36">
        <v>1700</v>
      </c>
      <c r="BF390" s="36">
        <v>74455</v>
      </c>
      <c r="BG390" s="36">
        <v>0</v>
      </c>
      <c r="BH390" s="36">
        <v>0</v>
      </c>
      <c r="BI390" s="36">
        <v>0</v>
      </c>
      <c r="BJ390" s="36">
        <v>0</v>
      </c>
      <c r="BK390" s="36">
        <v>73296</v>
      </c>
      <c r="BL390" s="36">
        <v>0</v>
      </c>
      <c r="BM390" s="36">
        <v>36083.75</v>
      </c>
      <c r="BN390" s="36">
        <v>134997.43</v>
      </c>
      <c r="BO390" s="36">
        <v>0</v>
      </c>
      <c r="BP390" s="36">
        <v>0</v>
      </c>
      <c r="BQ390" s="36">
        <v>94962.48</v>
      </c>
      <c r="BR390" s="36">
        <v>0</v>
      </c>
      <c r="BS390" s="36">
        <v>0</v>
      </c>
      <c r="BT390" s="36">
        <v>0</v>
      </c>
      <c r="BU390" s="36">
        <v>0</v>
      </c>
      <c r="BV390" s="36">
        <v>0</v>
      </c>
      <c r="BW390" s="36">
        <v>0</v>
      </c>
      <c r="BX390" s="36">
        <v>0</v>
      </c>
      <c r="BY390" s="37">
        <v>142649.99000000002</v>
      </c>
    </row>
    <row r="391" spans="1:77" x14ac:dyDescent="0.2">
      <c r="A391" s="34" t="s">
        <v>635</v>
      </c>
      <c r="B391" s="35" t="s">
        <v>926</v>
      </c>
      <c r="C391" s="34" t="s">
        <v>927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3993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7">
        <v>189557.25</v>
      </c>
    </row>
    <row r="392" spans="1:77" x14ac:dyDescent="0.2">
      <c r="A392" s="34" t="s">
        <v>635</v>
      </c>
      <c r="B392" s="35" t="s">
        <v>928</v>
      </c>
      <c r="C392" s="34" t="s">
        <v>929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860</v>
      </c>
      <c r="K392" s="36">
        <v>0</v>
      </c>
      <c r="L392" s="36">
        <v>0</v>
      </c>
      <c r="M392" s="36">
        <v>0</v>
      </c>
      <c r="N392" s="36">
        <v>15615.5</v>
      </c>
      <c r="O392" s="36">
        <v>0</v>
      </c>
      <c r="P392" s="36">
        <v>4100</v>
      </c>
      <c r="Q392" s="36">
        <v>6819</v>
      </c>
      <c r="R392" s="36">
        <v>0</v>
      </c>
      <c r="S392" s="36">
        <v>0</v>
      </c>
      <c r="T392" s="36">
        <v>2649</v>
      </c>
      <c r="U392" s="36">
        <v>3088</v>
      </c>
      <c r="V392" s="36">
        <v>7867</v>
      </c>
      <c r="W392" s="36">
        <v>1018.5</v>
      </c>
      <c r="X392" s="36">
        <v>35249.699999999997</v>
      </c>
      <c r="Y392" s="36">
        <v>0</v>
      </c>
      <c r="Z392" s="36">
        <v>2430</v>
      </c>
      <c r="AA392" s="36">
        <v>0</v>
      </c>
      <c r="AB392" s="36">
        <v>0</v>
      </c>
      <c r="AC392" s="36">
        <v>0</v>
      </c>
      <c r="AD392" s="36">
        <v>0</v>
      </c>
      <c r="AE392" s="36">
        <v>700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230902.5</v>
      </c>
      <c r="AR392" s="36">
        <v>419124.75</v>
      </c>
      <c r="AS392" s="36">
        <v>14708.5</v>
      </c>
      <c r="AT392" s="36">
        <v>51929.75</v>
      </c>
      <c r="AU392" s="36">
        <v>20980</v>
      </c>
      <c r="AV392" s="36">
        <v>6038</v>
      </c>
      <c r="AW392" s="36">
        <v>15170.25</v>
      </c>
      <c r="AX392" s="36">
        <v>18021</v>
      </c>
      <c r="AY392" s="36">
        <v>0</v>
      </c>
      <c r="AZ392" s="36">
        <v>4420</v>
      </c>
      <c r="BA392" s="36">
        <v>0</v>
      </c>
      <c r="BB392" s="36">
        <v>0</v>
      </c>
      <c r="BC392" s="36">
        <v>11700</v>
      </c>
      <c r="BD392" s="36">
        <v>0</v>
      </c>
      <c r="BE392" s="36">
        <v>590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1675</v>
      </c>
      <c r="BS392" s="36">
        <v>42738.8</v>
      </c>
      <c r="BT392" s="36">
        <v>0</v>
      </c>
      <c r="BU392" s="36">
        <v>21130</v>
      </c>
      <c r="BV392" s="36">
        <v>0</v>
      </c>
      <c r="BW392" s="36">
        <v>0</v>
      </c>
      <c r="BX392" s="36">
        <v>0</v>
      </c>
      <c r="BY392" s="37">
        <v>528510.18000000005</v>
      </c>
    </row>
    <row r="393" spans="1:77" x14ac:dyDescent="0.2">
      <c r="A393" s="34" t="s">
        <v>635</v>
      </c>
      <c r="B393" s="35" t="s">
        <v>930</v>
      </c>
      <c r="C393" s="34" t="s">
        <v>931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17199000</v>
      </c>
      <c r="K393" s="36">
        <v>0</v>
      </c>
      <c r="L393" s="36">
        <v>525000</v>
      </c>
      <c r="M393" s="36">
        <v>12376011</v>
      </c>
      <c r="N393" s="36">
        <v>0</v>
      </c>
      <c r="O393" s="36">
        <v>1056000</v>
      </c>
      <c r="P393" s="36">
        <v>1725000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15000</v>
      </c>
      <c r="W393" s="36">
        <v>295320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167100</v>
      </c>
      <c r="AV393" s="36">
        <v>0</v>
      </c>
      <c r="AW393" s="36">
        <v>0</v>
      </c>
      <c r="AX393" s="36">
        <v>13083000</v>
      </c>
      <c r="AY393" s="36">
        <v>2744167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818372.55</v>
      </c>
      <c r="BK393" s="36">
        <v>0</v>
      </c>
      <c r="BL393" s="36">
        <v>35000</v>
      </c>
      <c r="BM393" s="36">
        <v>152000</v>
      </c>
      <c r="BN393" s="36">
        <v>0</v>
      </c>
      <c r="BO393" s="36">
        <v>0</v>
      </c>
      <c r="BP393" s="36">
        <v>35000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7">
        <v>7368293.5</v>
      </c>
    </row>
    <row r="394" spans="1:77" x14ac:dyDescent="0.2">
      <c r="A394" s="34" t="s">
        <v>635</v>
      </c>
      <c r="B394" s="35" t="s">
        <v>932</v>
      </c>
      <c r="C394" s="34" t="s">
        <v>933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1311800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0</v>
      </c>
      <c r="BX394" s="36">
        <v>0</v>
      </c>
      <c r="BY394" s="37">
        <v>1820237.01</v>
      </c>
    </row>
    <row r="395" spans="1:77" x14ac:dyDescent="0.2">
      <c r="A395" s="34" t="s">
        <v>635</v>
      </c>
      <c r="B395" s="35" t="s">
        <v>934</v>
      </c>
      <c r="C395" s="34" t="s">
        <v>935</v>
      </c>
      <c r="D395" s="36">
        <v>3723542.75</v>
      </c>
      <c r="E395" s="36">
        <v>0</v>
      </c>
      <c r="F395" s="36">
        <v>2826663</v>
      </c>
      <c r="G395" s="36">
        <v>1656567</v>
      </c>
      <c r="H395" s="36">
        <v>9629</v>
      </c>
      <c r="I395" s="36">
        <v>0</v>
      </c>
      <c r="J395" s="36">
        <v>0</v>
      </c>
      <c r="K395" s="36">
        <v>0</v>
      </c>
      <c r="L395" s="36">
        <v>0</v>
      </c>
      <c r="M395" s="36">
        <v>1254732</v>
      </c>
      <c r="N395" s="36">
        <v>31206</v>
      </c>
      <c r="O395" s="36">
        <v>0</v>
      </c>
      <c r="P395" s="36">
        <v>0</v>
      </c>
      <c r="Q395" s="36">
        <v>1647910.5</v>
      </c>
      <c r="R395" s="36">
        <v>0</v>
      </c>
      <c r="S395" s="36">
        <v>0</v>
      </c>
      <c r="T395" s="36">
        <v>0</v>
      </c>
      <c r="U395" s="36">
        <v>6737</v>
      </c>
      <c r="V395" s="36">
        <v>2241157.79</v>
      </c>
      <c r="W395" s="36">
        <v>40769.300000000003</v>
      </c>
      <c r="X395" s="36">
        <v>14687.75</v>
      </c>
      <c r="Y395" s="36">
        <v>6945.75</v>
      </c>
      <c r="Z395" s="36">
        <v>0</v>
      </c>
      <c r="AA395" s="36">
        <v>327450</v>
      </c>
      <c r="AB395" s="36">
        <v>0</v>
      </c>
      <c r="AC395" s="36">
        <v>0</v>
      </c>
      <c r="AD395" s="36">
        <v>0</v>
      </c>
      <c r="AE395" s="36">
        <v>4893045.5</v>
      </c>
      <c r="AF395" s="36">
        <v>71178</v>
      </c>
      <c r="AG395" s="36">
        <v>49350</v>
      </c>
      <c r="AH395" s="36">
        <v>89049</v>
      </c>
      <c r="AI395" s="36">
        <v>0</v>
      </c>
      <c r="AJ395" s="36">
        <v>0</v>
      </c>
      <c r="AK395" s="36">
        <v>0</v>
      </c>
      <c r="AL395" s="36">
        <v>0</v>
      </c>
      <c r="AM395" s="36">
        <v>330192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43316</v>
      </c>
      <c r="AU395" s="36">
        <v>541100</v>
      </c>
      <c r="AV395" s="36">
        <v>0</v>
      </c>
      <c r="AW395" s="36">
        <v>74514</v>
      </c>
      <c r="AX395" s="36">
        <v>2975108</v>
      </c>
      <c r="AY395" s="36">
        <v>0</v>
      </c>
      <c r="AZ395" s="36">
        <v>0</v>
      </c>
      <c r="BA395" s="36">
        <v>0</v>
      </c>
      <c r="BB395" s="36">
        <v>750780</v>
      </c>
      <c r="BC395" s="36">
        <v>0</v>
      </c>
      <c r="BD395" s="36">
        <v>0</v>
      </c>
      <c r="BE395" s="36">
        <v>325511</v>
      </c>
      <c r="BF395" s="36">
        <v>0</v>
      </c>
      <c r="BG395" s="36">
        <v>0</v>
      </c>
      <c r="BH395" s="36">
        <v>0</v>
      </c>
      <c r="BI395" s="36">
        <v>883073.59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2000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0</v>
      </c>
      <c r="BW395" s="36">
        <v>0</v>
      </c>
      <c r="BX395" s="36">
        <v>0</v>
      </c>
      <c r="BY395" s="37">
        <v>125040.40000000001</v>
      </c>
    </row>
    <row r="396" spans="1:77" x14ac:dyDescent="0.2">
      <c r="A396" s="34" t="s">
        <v>635</v>
      </c>
      <c r="B396" s="35" t="s">
        <v>936</v>
      </c>
      <c r="C396" s="34" t="s">
        <v>937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1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0</v>
      </c>
      <c r="BH396" s="36">
        <v>0</v>
      </c>
      <c r="BI396" s="36">
        <v>0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1</v>
      </c>
      <c r="BV396" s="36">
        <v>0</v>
      </c>
      <c r="BW396" s="36">
        <v>0</v>
      </c>
      <c r="BX396" s="36">
        <v>0</v>
      </c>
      <c r="BY396" s="37">
        <v>1858</v>
      </c>
    </row>
    <row r="397" spans="1:77" x14ac:dyDescent="0.2">
      <c r="A397" s="34" t="s">
        <v>635</v>
      </c>
      <c r="B397" s="35" t="s">
        <v>938</v>
      </c>
      <c r="C397" s="34" t="s">
        <v>939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7">
        <v>103463</v>
      </c>
    </row>
    <row r="398" spans="1:77" x14ac:dyDescent="0.2">
      <c r="A398" s="34" t="s">
        <v>635</v>
      </c>
      <c r="B398" s="35" t="s">
        <v>940</v>
      </c>
      <c r="C398" s="34" t="s">
        <v>941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2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1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6">
        <v>0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7">
        <v>507044.72000000003</v>
      </c>
    </row>
    <row r="399" spans="1:77" x14ac:dyDescent="0.2">
      <c r="A399" s="34" t="s">
        <v>635</v>
      </c>
      <c r="B399" s="35" t="s">
        <v>942</v>
      </c>
      <c r="C399" s="34" t="s">
        <v>943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6">
        <v>0</v>
      </c>
      <c r="BH399" s="36">
        <v>0</v>
      </c>
      <c r="BI399" s="36">
        <v>0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0</v>
      </c>
      <c r="BW399" s="36">
        <v>0</v>
      </c>
      <c r="BX399" s="36">
        <v>0</v>
      </c>
      <c r="BY399" s="37">
        <v>148233.04999999999</v>
      </c>
    </row>
    <row r="400" spans="1:77" x14ac:dyDescent="0.2">
      <c r="A400" s="34" t="s">
        <v>635</v>
      </c>
      <c r="B400" s="35" t="s">
        <v>944</v>
      </c>
      <c r="C400" s="34" t="s">
        <v>945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6">
        <v>0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0</v>
      </c>
      <c r="BW400" s="36">
        <v>0</v>
      </c>
      <c r="BX400" s="36">
        <v>0</v>
      </c>
      <c r="BY400" s="37">
        <v>35108793.569999993</v>
      </c>
    </row>
    <row r="401" spans="1:77" x14ac:dyDescent="0.2">
      <c r="A401" s="34" t="s">
        <v>635</v>
      </c>
      <c r="B401" s="35" t="s">
        <v>946</v>
      </c>
      <c r="C401" s="34" t="s">
        <v>947</v>
      </c>
      <c r="D401" s="36">
        <v>50625.03</v>
      </c>
      <c r="E401" s="36">
        <v>0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1</v>
      </c>
      <c r="L401" s="36">
        <v>0</v>
      </c>
      <c r="M401" s="36">
        <v>22829.919999999998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10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1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1286.5899999999999</v>
      </c>
      <c r="BB401" s="36">
        <v>0</v>
      </c>
      <c r="BC401" s="36">
        <v>0</v>
      </c>
      <c r="BD401" s="36">
        <v>7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0</v>
      </c>
      <c r="BW401" s="36">
        <v>0</v>
      </c>
      <c r="BX401" s="36">
        <v>0</v>
      </c>
      <c r="BY401" s="37">
        <v>16597618.369999999</v>
      </c>
    </row>
    <row r="402" spans="1:77" x14ac:dyDescent="0.2">
      <c r="A402" s="34" t="s">
        <v>635</v>
      </c>
      <c r="B402" s="35" t="s">
        <v>948</v>
      </c>
      <c r="C402" s="34" t="s">
        <v>949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2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1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1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0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3</v>
      </c>
      <c r="BV402" s="36">
        <v>0</v>
      </c>
      <c r="BW402" s="36">
        <v>0</v>
      </c>
      <c r="BX402" s="36">
        <v>0</v>
      </c>
      <c r="BY402" s="37">
        <v>14145130.109999999</v>
      </c>
    </row>
    <row r="403" spans="1:77" x14ac:dyDescent="0.2">
      <c r="A403" s="34" t="s">
        <v>635</v>
      </c>
      <c r="B403" s="35" t="s">
        <v>950</v>
      </c>
      <c r="C403" s="34" t="s">
        <v>951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1</v>
      </c>
      <c r="L403" s="36">
        <v>0</v>
      </c>
      <c r="M403" s="36">
        <v>15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1</v>
      </c>
      <c r="BB403" s="36">
        <v>0</v>
      </c>
      <c r="BC403" s="36">
        <v>0</v>
      </c>
      <c r="BD403" s="36">
        <v>2</v>
      </c>
      <c r="BE403" s="36">
        <v>0</v>
      </c>
      <c r="BF403" s="36">
        <v>0</v>
      </c>
      <c r="BG403" s="36">
        <v>0</v>
      </c>
      <c r="BH403" s="36">
        <v>0</v>
      </c>
      <c r="BI403" s="36">
        <v>0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6">
        <v>0</v>
      </c>
      <c r="BP403" s="36">
        <v>0</v>
      </c>
      <c r="BQ403" s="36">
        <v>1</v>
      </c>
      <c r="BR403" s="36">
        <v>0</v>
      </c>
      <c r="BS403" s="36">
        <v>0</v>
      </c>
      <c r="BT403" s="36">
        <v>0</v>
      </c>
      <c r="BU403" s="36">
        <v>19</v>
      </c>
      <c r="BV403" s="36">
        <v>0</v>
      </c>
      <c r="BW403" s="36">
        <v>0</v>
      </c>
      <c r="BX403" s="36">
        <v>0</v>
      </c>
      <c r="BY403" s="37">
        <v>371004.76999999996</v>
      </c>
    </row>
    <row r="404" spans="1:77" x14ac:dyDescent="0.2">
      <c r="A404" s="34" t="s">
        <v>635</v>
      </c>
      <c r="B404" s="35" t="s">
        <v>952</v>
      </c>
      <c r="C404" s="34" t="s">
        <v>953</v>
      </c>
      <c r="D404" s="36">
        <v>3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4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3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10838.84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3</v>
      </c>
      <c r="BB404" s="36">
        <v>0</v>
      </c>
      <c r="BC404" s="36">
        <v>0</v>
      </c>
      <c r="BD404" s="36">
        <v>1</v>
      </c>
      <c r="BE404" s="36">
        <v>0</v>
      </c>
      <c r="BF404" s="36">
        <v>0</v>
      </c>
      <c r="BG404" s="36">
        <v>0</v>
      </c>
      <c r="BH404" s="36">
        <v>0</v>
      </c>
      <c r="BI404" s="36">
        <v>0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7">
        <v>981601.4800000001</v>
      </c>
    </row>
    <row r="405" spans="1:77" x14ac:dyDescent="0.2">
      <c r="A405" s="34" t="s">
        <v>635</v>
      </c>
      <c r="B405" s="35" t="s">
        <v>954</v>
      </c>
      <c r="C405" s="34" t="s">
        <v>955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1</v>
      </c>
      <c r="BB405" s="36">
        <v>0</v>
      </c>
      <c r="BC405" s="36">
        <v>0</v>
      </c>
      <c r="BD405" s="36">
        <v>1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0</v>
      </c>
      <c r="BW405" s="36">
        <v>0</v>
      </c>
      <c r="BX405" s="36">
        <v>0</v>
      </c>
      <c r="BY405" s="37">
        <v>123363.77</v>
      </c>
    </row>
    <row r="406" spans="1:77" x14ac:dyDescent="0.2">
      <c r="A406" s="34" t="s">
        <v>635</v>
      </c>
      <c r="B406" s="35" t="s">
        <v>956</v>
      </c>
      <c r="C406" s="34" t="s">
        <v>957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0</v>
      </c>
      <c r="BW406" s="36">
        <v>0</v>
      </c>
      <c r="BX406" s="36">
        <v>0</v>
      </c>
      <c r="BY406" s="37">
        <v>28470</v>
      </c>
    </row>
    <row r="407" spans="1:77" x14ac:dyDescent="0.2">
      <c r="A407" s="34" t="s">
        <v>635</v>
      </c>
      <c r="B407" s="35" t="s">
        <v>958</v>
      </c>
      <c r="C407" s="34" t="s">
        <v>959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3</v>
      </c>
      <c r="L407" s="36">
        <v>0</v>
      </c>
      <c r="M407" s="36">
        <v>331190.45</v>
      </c>
      <c r="N407" s="36">
        <v>0</v>
      </c>
      <c r="O407" s="36">
        <v>2</v>
      </c>
      <c r="P407" s="36">
        <v>0</v>
      </c>
      <c r="Q407" s="36">
        <v>0</v>
      </c>
      <c r="R407" s="36">
        <v>0</v>
      </c>
      <c r="S407" s="36">
        <v>2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6</v>
      </c>
      <c r="AF407" s="36">
        <v>0</v>
      </c>
      <c r="AG407" s="36">
        <v>2401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8333.74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3911.04</v>
      </c>
      <c r="BB407" s="36">
        <v>0</v>
      </c>
      <c r="BC407" s="36">
        <v>0</v>
      </c>
      <c r="BD407" s="36">
        <v>24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2</v>
      </c>
      <c r="BR407" s="36">
        <v>0</v>
      </c>
      <c r="BS407" s="36">
        <v>0</v>
      </c>
      <c r="BT407" s="36">
        <v>0</v>
      </c>
      <c r="BU407" s="36">
        <v>60</v>
      </c>
      <c r="BV407" s="36">
        <v>0</v>
      </c>
      <c r="BW407" s="36">
        <v>0</v>
      </c>
      <c r="BX407" s="36">
        <v>4</v>
      </c>
      <c r="BY407" s="37">
        <v>120424.1</v>
      </c>
    </row>
    <row r="408" spans="1:77" x14ac:dyDescent="0.2">
      <c r="A408" s="34" t="s">
        <v>635</v>
      </c>
      <c r="B408" s="35" t="s">
        <v>960</v>
      </c>
      <c r="C408" s="34" t="s">
        <v>961</v>
      </c>
      <c r="D408" s="36">
        <v>1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29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1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13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12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7">
        <v>0</v>
      </c>
    </row>
    <row r="409" spans="1:77" x14ac:dyDescent="0.2">
      <c r="A409" s="34" t="s">
        <v>635</v>
      </c>
      <c r="B409" s="35" t="s">
        <v>962</v>
      </c>
      <c r="C409" s="34" t="s">
        <v>963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3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3</v>
      </c>
      <c r="BB409" s="36">
        <v>0</v>
      </c>
      <c r="BC409" s="36">
        <v>0</v>
      </c>
      <c r="BD409" s="36">
        <v>2</v>
      </c>
      <c r="BE409" s="36">
        <v>0</v>
      </c>
      <c r="BF409" s="36">
        <v>0</v>
      </c>
      <c r="BG409" s="36">
        <v>0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2</v>
      </c>
      <c r="BR409" s="36">
        <v>0</v>
      </c>
      <c r="BS409" s="36">
        <v>0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7"/>
    </row>
    <row r="410" spans="1:77" x14ac:dyDescent="0.2">
      <c r="A410" s="34" t="s">
        <v>635</v>
      </c>
      <c r="B410" s="35" t="s">
        <v>964</v>
      </c>
      <c r="C410" s="34" t="s">
        <v>965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400008.4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1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6">
        <v>0</v>
      </c>
      <c r="BP410" s="36">
        <v>0</v>
      </c>
      <c r="BQ410" s="36">
        <v>1</v>
      </c>
      <c r="BR410" s="36">
        <v>0</v>
      </c>
      <c r="BS410" s="36">
        <v>0</v>
      </c>
      <c r="BT410" s="36">
        <v>0</v>
      </c>
      <c r="BU410" s="36">
        <v>0</v>
      </c>
      <c r="BV410" s="36">
        <v>0</v>
      </c>
      <c r="BW410" s="36">
        <v>0</v>
      </c>
      <c r="BX410" s="36">
        <v>0</v>
      </c>
      <c r="BY410" s="37"/>
    </row>
    <row r="411" spans="1:77" x14ac:dyDescent="0.2">
      <c r="A411" s="34" t="s">
        <v>635</v>
      </c>
      <c r="B411" s="35" t="s">
        <v>966</v>
      </c>
      <c r="C411" s="34" t="s">
        <v>967</v>
      </c>
      <c r="D411" s="36">
        <v>100362.68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251137.52</v>
      </c>
      <c r="K411" s="36">
        <v>94</v>
      </c>
      <c r="L411" s="36">
        <v>45</v>
      </c>
      <c r="M411" s="36">
        <v>1</v>
      </c>
      <c r="N411" s="36">
        <v>0</v>
      </c>
      <c r="O411" s="36">
        <v>7787.46</v>
      </c>
      <c r="P411" s="36">
        <v>31</v>
      </c>
      <c r="Q411" s="36">
        <v>0</v>
      </c>
      <c r="R411" s="36">
        <v>0</v>
      </c>
      <c r="S411" s="36">
        <v>42</v>
      </c>
      <c r="T411" s="36">
        <v>2565.6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164428.20000000001</v>
      </c>
      <c r="AF411" s="36">
        <v>0</v>
      </c>
      <c r="AG411" s="36">
        <v>17</v>
      </c>
      <c r="AH411" s="36">
        <v>0</v>
      </c>
      <c r="AI411" s="36">
        <v>0</v>
      </c>
      <c r="AJ411" s="36">
        <v>0</v>
      </c>
      <c r="AK411" s="36">
        <v>0</v>
      </c>
      <c r="AL411" s="36">
        <v>7015.9</v>
      </c>
      <c r="AM411" s="36">
        <v>0</v>
      </c>
      <c r="AN411" s="36">
        <v>0</v>
      </c>
      <c r="AO411" s="36">
        <v>0</v>
      </c>
      <c r="AP411" s="36">
        <v>2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9604.75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70279.88</v>
      </c>
      <c r="BM411" s="36">
        <v>0</v>
      </c>
      <c r="BN411" s="36">
        <v>0</v>
      </c>
      <c r="BO411" s="36">
        <v>0</v>
      </c>
      <c r="BP411" s="36">
        <v>0</v>
      </c>
      <c r="BQ411" s="36">
        <v>8</v>
      </c>
      <c r="BR411" s="36">
        <v>0</v>
      </c>
      <c r="BS411" s="36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7</v>
      </c>
      <c r="BY411" s="37"/>
    </row>
    <row r="412" spans="1:77" x14ac:dyDescent="0.2">
      <c r="A412" s="34" t="s">
        <v>635</v>
      </c>
      <c r="B412" s="35" t="s">
        <v>968</v>
      </c>
      <c r="C412" s="34" t="s">
        <v>969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7"/>
    </row>
    <row r="413" spans="1:77" x14ac:dyDescent="0.2">
      <c r="A413" s="34" t="s">
        <v>635</v>
      </c>
      <c r="B413" s="35" t="s">
        <v>970</v>
      </c>
      <c r="C413" s="34" t="s">
        <v>971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0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0</v>
      </c>
      <c r="BW413" s="36">
        <v>0</v>
      </c>
      <c r="BX413" s="36">
        <v>0</v>
      </c>
      <c r="BY413" s="37">
        <v>1</v>
      </c>
    </row>
    <row r="414" spans="1:77" x14ac:dyDescent="0.2">
      <c r="A414" s="34" t="s">
        <v>635</v>
      </c>
      <c r="B414" s="35" t="s">
        <v>972</v>
      </c>
      <c r="C414" s="34" t="s">
        <v>973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0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0</v>
      </c>
      <c r="BM414" s="36">
        <v>0</v>
      </c>
      <c r="BN414" s="36">
        <v>0</v>
      </c>
      <c r="BO414" s="36">
        <v>0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0</v>
      </c>
      <c r="BW414" s="36">
        <v>0</v>
      </c>
      <c r="BX414" s="36">
        <v>0</v>
      </c>
      <c r="BY414" s="37">
        <v>4357.32</v>
      </c>
    </row>
    <row r="415" spans="1:77" x14ac:dyDescent="0.2">
      <c r="A415" s="34" t="s">
        <v>635</v>
      </c>
      <c r="B415" s="35" t="s">
        <v>974</v>
      </c>
      <c r="C415" s="34" t="s">
        <v>975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6">
        <v>0</v>
      </c>
      <c r="BH415" s="36">
        <v>0</v>
      </c>
      <c r="BI415" s="36">
        <v>0</v>
      </c>
      <c r="BJ415" s="36">
        <v>0</v>
      </c>
      <c r="BK415" s="36">
        <v>0</v>
      </c>
      <c r="BL415" s="36">
        <v>0</v>
      </c>
      <c r="BM415" s="36">
        <v>0</v>
      </c>
      <c r="BN415" s="36">
        <v>0</v>
      </c>
      <c r="BO415" s="36">
        <v>0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7">
        <v>4</v>
      </c>
    </row>
    <row r="416" spans="1:77" x14ac:dyDescent="0.2">
      <c r="A416" s="34" t="s">
        <v>635</v>
      </c>
      <c r="B416" s="35" t="s">
        <v>976</v>
      </c>
      <c r="C416" s="34" t="s">
        <v>977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0</v>
      </c>
      <c r="BH416" s="36">
        <v>0</v>
      </c>
      <c r="BI416" s="36">
        <v>0</v>
      </c>
      <c r="BJ416" s="36">
        <v>0</v>
      </c>
      <c r="BK416" s="36">
        <v>0</v>
      </c>
      <c r="BL416" s="36">
        <v>0</v>
      </c>
      <c r="BM416" s="36">
        <v>0</v>
      </c>
      <c r="BN416" s="36">
        <v>0</v>
      </c>
      <c r="BO416" s="36">
        <v>0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7">
        <v>2709.31</v>
      </c>
    </row>
    <row r="417" spans="1:77" x14ac:dyDescent="0.2">
      <c r="A417" s="34" t="s">
        <v>635</v>
      </c>
      <c r="B417" s="35" t="s">
        <v>978</v>
      </c>
      <c r="C417" s="34" t="s">
        <v>979</v>
      </c>
      <c r="D417" s="36">
        <v>2000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6">
        <v>25958619.93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25046074.09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0</v>
      </c>
      <c r="BH417" s="36">
        <v>0</v>
      </c>
      <c r="BI417" s="36">
        <v>0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600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0</v>
      </c>
      <c r="BX417" s="36">
        <v>0</v>
      </c>
      <c r="BY417" s="37">
        <v>3</v>
      </c>
    </row>
    <row r="418" spans="1:77" x14ac:dyDescent="0.2">
      <c r="A418" s="34" t="s">
        <v>635</v>
      </c>
      <c r="B418" s="35" t="s">
        <v>980</v>
      </c>
      <c r="C418" s="34" t="s">
        <v>981</v>
      </c>
      <c r="D418" s="36">
        <v>0</v>
      </c>
      <c r="E418" s="36">
        <v>990000</v>
      </c>
      <c r="F418" s="36">
        <v>2250000</v>
      </c>
      <c r="G418" s="36">
        <v>810000</v>
      </c>
      <c r="H418" s="36">
        <v>390000</v>
      </c>
      <c r="I418" s="36">
        <v>900000</v>
      </c>
      <c r="J418" s="36">
        <v>0</v>
      </c>
      <c r="K418" s="36">
        <v>120000</v>
      </c>
      <c r="L418" s="36">
        <v>0</v>
      </c>
      <c r="M418" s="36">
        <v>4020000</v>
      </c>
      <c r="N418" s="36">
        <v>0</v>
      </c>
      <c r="O418" s="36">
        <v>60000</v>
      </c>
      <c r="P418" s="36">
        <v>1200000</v>
      </c>
      <c r="Q418" s="36">
        <v>840000</v>
      </c>
      <c r="R418" s="36">
        <v>90000</v>
      </c>
      <c r="S418" s="36">
        <v>0</v>
      </c>
      <c r="T418" s="36">
        <v>0</v>
      </c>
      <c r="U418" s="36">
        <v>180000</v>
      </c>
      <c r="V418" s="36">
        <v>30000</v>
      </c>
      <c r="W418" s="36">
        <v>0</v>
      </c>
      <c r="X418" s="36">
        <v>0</v>
      </c>
      <c r="Y418" s="36">
        <v>900000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60000</v>
      </c>
      <c r="AH418" s="36">
        <v>60000</v>
      </c>
      <c r="AI418" s="36">
        <v>60000</v>
      </c>
      <c r="AJ418" s="36">
        <v>90000</v>
      </c>
      <c r="AK418" s="36">
        <v>0</v>
      </c>
      <c r="AL418" s="36">
        <v>0</v>
      </c>
      <c r="AM418" s="36">
        <v>60000</v>
      </c>
      <c r="AN418" s="36">
        <v>150000</v>
      </c>
      <c r="AO418" s="36">
        <v>0</v>
      </c>
      <c r="AP418" s="36">
        <v>0</v>
      </c>
      <c r="AQ418" s="36">
        <v>690000</v>
      </c>
      <c r="AR418" s="36">
        <v>60000</v>
      </c>
      <c r="AS418" s="36">
        <v>0</v>
      </c>
      <c r="AT418" s="36">
        <v>60000</v>
      </c>
      <c r="AU418" s="36">
        <v>60000</v>
      </c>
      <c r="AV418" s="36">
        <v>120000</v>
      </c>
      <c r="AW418" s="36">
        <v>90000</v>
      </c>
      <c r="AX418" s="36">
        <v>2569600</v>
      </c>
      <c r="AY418" s="36">
        <v>0</v>
      </c>
      <c r="AZ418" s="36">
        <v>60000</v>
      </c>
      <c r="BA418" s="36">
        <v>300000</v>
      </c>
      <c r="BB418" s="36">
        <v>330000</v>
      </c>
      <c r="BC418" s="36">
        <v>0</v>
      </c>
      <c r="BD418" s="36">
        <v>330000</v>
      </c>
      <c r="BE418" s="36">
        <v>300000</v>
      </c>
      <c r="BF418" s="36">
        <v>300000</v>
      </c>
      <c r="BG418" s="36">
        <v>120000</v>
      </c>
      <c r="BH418" s="36">
        <v>0</v>
      </c>
      <c r="BI418" s="36">
        <v>2412000</v>
      </c>
      <c r="BJ418" s="36">
        <v>0</v>
      </c>
      <c r="BK418" s="36">
        <v>0</v>
      </c>
      <c r="BL418" s="36">
        <v>30000</v>
      </c>
      <c r="BM418" s="36">
        <v>0</v>
      </c>
      <c r="BN418" s="36">
        <v>90000</v>
      </c>
      <c r="BO418" s="36">
        <v>0</v>
      </c>
      <c r="BP418" s="36">
        <v>1920000</v>
      </c>
      <c r="BQ418" s="36">
        <v>60000</v>
      </c>
      <c r="BR418" s="36">
        <v>450000</v>
      </c>
      <c r="BS418" s="36">
        <v>270000</v>
      </c>
      <c r="BT418" s="36">
        <v>180000</v>
      </c>
      <c r="BU418" s="36">
        <v>510000</v>
      </c>
      <c r="BV418" s="36">
        <v>0</v>
      </c>
      <c r="BW418" s="36">
        <v>240000</v>
      </c>
      <c r="BX418" s="36">
        <v>120000</v>
      </c>
      <c r="BY418" s="37">
        <v>4</v>
      </c>
    </row>
    <row r="419" spans="1:77" x14ac:dyDescent="0.2">
      <c r="A419" s="34" t="s">
        <v>635</v>
      </c>
      <c r="B419" s="35" t="s">
        <v>982</v>
      </c>
      <c r="C419" s="34" t="s">
        <v>983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0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6">
        <v>0</v>
      </c>
      <c r="BH419" s="36">
        <v>0</v>
      </c>
      <c r="BI419" s="36">
        <v>0</v>
      </c>
      <c r="BJ419" s="36">
        <v>0</v>
      </c>
      <c r="BK419" s="36">
        <v>0</v>
      </c>
      <c r="BL419" s="36">
        <v>0</v>
      </c>
      <c r="BM419" s="36">
        <v>0</v>
      </c>
      <c r="BN419" s="36">
        <v>0</v>
      </c>
      <c r="BO419" s="36">
        <v>0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0</v>
      </c>
      <c r="BW419" s="36">
        <v>0</v>
      </c>
      <c r="BX419" s="36">
        <v>0</v>
      </c>
      <c r="BY419" s="37">
        <v>1</v>
      </c>
    </row>
    <row r="420" spans="1:77" x14ac:dyDescent="0.2">
      <c r="A420" s="34" t="s">
        <v>635</v>
      </c>
      <c r="B420" s="35" t="s">
        <v>984</v>
      </c>
      <c r="C420" s="34" t="s">
        <v>985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0</v>
      </c>
      <c r="BH420" s="36">
        <v>0</v>
      </c>
      <c r="BI420" s="36">
        <v>0</v>
      </c>
      <c r="BJ420" s="36">
        <v>0</v>
      </c>
      <c r="BK420" s="36">
        <v>0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0</v>
      </c>
      <c r="BW420" s="36">
        <v>0</v>
      </c>
      <c r="BX420" s="36">
        <v>0</v>
      </c>
      <c r="BY420" s="37">
        <v>189646.47</v>
      </c>
    </row>
    <row r="421" spans="1:77" x14ac:dyDescent="0.2">
      <c r="A421" s="34" t="s">
        <v>635</v>
      </c>
      <c r="B421" s="35" t="s">
        <v>986</v>
      </c>
      <c r="C421" s="34" t="s">
        <v>987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10100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0</v>
      </c>
      <c r="AQ421" s="36">
        <v>89719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0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0</v>
      </c>
      <c r="BH421" s="36">
        <v>0</v>
      </c>
      <c r="BI421" s="36">
        <v>0</v>
      </c>
      <c r="BJ421" s="36">
        <v>0</v>
      </c>
      <c r="BK421" s="36">
        <v>0</v>
      </c>
      <c r="BL421" s="36">
        <v>0</v>
      </c>
      <c r="BM421" s="36">
        <v>0</v>
      </c>
      <c r="BN421" s="36">
        <v>1177</v>
      </c>
      <c r="BO421" s="36">
        <v>0</v>
      </c>
      <c r="BP421" s="36">
        <v>0</v>
      </c>
      <c r="BQ421" s="36">
        <v>75963.240000000005</v>
      </c>
      <c r="BR421" s="36">
        <v>0</v>
      </c>
      <c r="BS421" s="36">
        <v>0</v>
      </c>
      <c r="BT421" s="36">
        <v>0</v>
      </c>
      <c r="BU421" s="36">
        <v>0</v>
      </c>
      <c r="BV421" s="36">
        <v>0</v>
      </c>
      <c r="BW421" s="36">
        <v>0</v>
      </c>
      <c r="BX421" s="36">
        <v>0</v>
      </c>
      <c r="BY421" s="37">
        <v>26</v>
      </c>
    </row>
    <row r="422" spans="1:77" x14ac:dyDescent="0.2">
      <c r="A422" s="34" t="s">
        <v>635</v>
      </c>
      <c r="B422" s="35" t="s">
        <v>988</v>
      </c>
      <c r="C422" s="34" t="s">
        <v>989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499500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1</v>
      </c>
      <c r="AM422" s="36">
        <v>0</v>
      </c>
      <c r="AN422" s="36">
        <v>1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0</v>
      </c>
      <c r="BJ422" s="36">
        <v>0</v>
      </c>
      <c r="BK422" s="36">
        <v>0</v>
      </c>
      <c r="BL422" s="36">
        <v>0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0</v>
      </c>
      <c r="BX422" s="36">
        <v>0</v>
      </c>
      <c r="BY422" s="37">
        <v>4</v>
      </c>
    </row>
    <row r="423" spans="1:77" x14ac:dyDescent="0.2">
      <c r="A423" s="34" t="s">
        <v>635</v>
      </c>
      <c r="B423" s="35" t="s">
        <v>990</v>
      </c>
      <c r="C423" s="34" t="s">
        <v>991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0</v>
      </c>
      <c r="BJ423" s="36">
        <v>0</v>
      </c>
      <c r="BK423" s="36">
        <v>380000</v>
      </c>
      <c r="BL423" s="36">
        <v>0</v>
      </c>
      <c r="BM423" s="36">
        <v>0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0</v>
      </c>
      <c r="BW423" s="36">
        <v>0</v>
      </c>
      <c r="BX423" s="36">
        <v>0</v>
      </c>
      <c r="BY423" s="37"/>
    </row>
    <row r="424" spans="1:77" x14ac:dyDescent="0.2">
      <c r="A424" s="34" t="s">
        <v>635</v>
      </c>
      <c r="B424" s="35" t="s">
        <v>992</v>
      </c>
      <c r="C424" s="34" t="s">
        <v>993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400200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0</v>
      </c>
      <c r="BH424" s="36">
        <v>0</v>
      </c>
      <c r="BI424" s="36">
        <v>0</v>
      </c>
      <c r="BJ424" s="36">
        <v>24440</v>
      </c>
      <c r="BK424" s="36">
        <v>894453.31</v>
      </c>
      <c r="BL424" s="36">
        <v>0</v>
      </c>
      <c r="BM424" s="36">
        <v>0</v>
      </c>
      <c r="BN424" s="36">
        <v>0</v>
      </c>
      <c r="BO424" s="36">
        <v>0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0</v>
      </c>
      <c r="BW424" s="36">
        <v>0</v>
      </c>
      <c r="BX424" s="36">
        <v>0</v>
      </c>
      <c r="BY424" s="37">
        <v>119299.43000000002</v>
      </c>
    </row>
    <row r="425" spans="1:77" x14ac:dyDescent="0.2">
      <c r="A425" s="34" t="s">
        <v>635</v>
      </c>
      <c r="B425" s="35" t="s">
        <v>994</v>
      </c>
      <c r="C425" s="34" t="s">
        <v>995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0</v>
      </c>
      <c r="BH425" s="36">
        <v>0</v>
      </c>
      <c r="BI425" s="36">
        <v>0</v>
      </c>
      <c r="BJ425" s="36">
        <v>0</v>
      </c>
      <c r="BK425" s="36">
        <v>0</v>
      </c>
      <c r="BL425" s="36">
        <v>0</v>
      </c>
      <c r="BM425" s="36">
        <v>0</v>
      </c>
      <c r="BN425" s="36">
        <v>0</v>
      </c>
      <c r="BO425" s="36">
        <v>0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0</v>
      </c>
      <c r="BX425" s="36">
        <v>0</v>
      </c>
      <c r="BY425" s="37"/>
    </row>
    <row r="426" spans="1:77" x14ac:dyDescent="0.2">
      <c r="A426" s="34" t="s">
        <v>635</v>
      </c>
      <c r="B426" s="35" t="s">
        <v>996</v>
      </c>
      <c r="C426" s="34" t="s">
        <v>997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61590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1000</v>
      </c>
      <c r="BL426" s="36">
        <v>0</v>
      </c>
      <c r="BM426" s="36">
        <v>0</v>
      </c>
      <c r="BN426" s="36">
        <v>0</v>
      </c>
      <c r="BO426" s="36">
        <v>0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0</v>
      </c>
      <c r="BW426" s="36">
        <v>0</v>
      </c>
      <c r="BX426" s="36">
        <v>0</v>
      </c>
      <c r="BY426" s="37"/>
    </row>
    <row r="427" spans="1:77" x14ac:dyDescent="0.2">
      <c r="A427" s="34" t="s">
        <v>635</v>
      </c>
      <c r="B427" s="35" t="s">
        <v>998</v>
      </c>
      <c r="C427" s="34" t="s">
        <v>999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0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0</v>
      </c>
      <c r="BW427" s="36">
        <v>0</v>
      </c>
      <c r="BX427" s="36">
        <v>0</v>
      </c>
      <c r="BY427" s="37"/>
    </row>
    <row r="428" spans="1:77" x14ac:dyDescent="0.2">
      <c r="A428" s="34" t="s">
        <v>635</v>
      </c>
      <c r="B428" s="35" t="s">
        <v>1000</v>
      </c>
      <c r="C428" s="34" t="s">
        <v>1001</v>
      </c>
      <c r="D428" s="36">
        <v>642880</v>
      </c>
      <c r="E428" s="36">
        <v>0</v>
      </c>
      <c r="F428" s="36">
        <v>0</v>
      </c>
      <c r="G428" s="36">
        <v>0</v>
      </c>
      <c r="H428" s="36">
        <v>662166.92000000004</v>
      </c>
      <c r="I428" s="36">
        <v>0</v>
      </c>
      <c r="J428" s="36">
        <v>385540</v>
      </c>
      <c r="K428" s="36">
        <v>2989204.54</v>
      </c>
      <c r="L428" s="36">
        <v>0</v>
      </c>
      <c r="M428" s="36">
        <v>0</v>
      </c>
      <c r="N428" s="36">
        <v>0</v>
      </c>
      <c r="O428" s="36">
        <v>0</v>
      </c>
      <c r="P428" s="36">
        <v>59000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10879545.279999999</v>
      </c>
      <c r="W428" s="36">
        <v>0</v>
      </c>
      <c r="X428" s="36">
        <v>1055038</v>
      </c>
      <c r="Y428" s="36">
        <v>0</v>
      </c>
      <c r="Z428" s="36">
        <v>238400</v>
      </c>
      <c r="AA428" s="36">
        <v>0</v>
      </c>
      <c r="AB428" s="36">
        <v>0</v>
      </c>
      <c r="AC428" s="36">
        <v>219550</v>
      </c>
      <c r="AD428" s="36">
        <v>1731100</v>
      </c>
      <c r="AE428" s="36">
        <v>0</v>
      </c>
      <c r="AF428" s="36">
        <v>68957.23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103600</v>
      </c>
      <c r="AP428" s="36">
        <v>0</v>
      </c>
      <c r="AQ428" s="36">
        <v>0</v>
      </c>
      <c r="AR428" s="36">
        <v>0</v>
      </c>
      <c r="AS428" s="36">
        <v>0</v>
      </c>
      <c r="AT428" s="36">
        <v>425235.43</v>
      </c>
      <c r="AU428" s="36">
        <v>0</v>
      </c>
      <c r="AV428" s="36">
        <v>0</v>
      </c>
      <c r="AW428" s="36">
        <v>0</v>
      </c>
      <c r="AX428" s="36">
        <v>9534290.8699999992</v>
      </c>
      <c r="AY428" s="36">
        <v>0</v>
      </c>
      <c r="AZ428" s="36">
        <v>2933639.74</v>
      </c>
      <c r="BA428" s="36">
        <v>0</v>
      </c>
      <c r="BB428" s="36">
        <v>900000</v>
      </c>
      <c r="BC428" s="36">
        <v>0</v>
      </c>
      <c r="BD428" s="36">
        <v>2461244</v>
      </c>
      <c r="BE428" s="36">
        <v>0</v>
      </c>
      <c r="BF428" s="36">
        <v>100000</v>
      </c>
      <c r="BG428" s="36">
        <v>101763.92</v>
      </c>
      <c r="BH428" s="36">
        <v>200000</v>
      </c>
      <c r="BI428" s="36">
        <v>13948530.689999999</v>
      </c>
      <c r="BJ428" s="36">
        <v>868643.64</v>
      </c>
      <c r="BK428" s="36">
        <v>180000</v>
      </c>
      <c r="BL428" s="36">
        <v>167490</v>
      </c>
      <c r="BM428" s="36">
        <v>0</v>
      </c>
      <c r="BN428" s="36">
        <v>1149338.97</v>
      </c>
      <c r="BO428" s="36">
        <v>37840</v>
      </c>
      <c r="BP428" s="36">
        <v>0</v>
      </c>
      <c r="BQ428" s="36">
        <v>975761.45</v>
      </c>
      <c r="BR428" s="36">
        <v>1590000</v>
      </c>
      <c r="BS428" s="36">
        <v>0</v>
      </c>
      <c r="BT428" s="36">
        <v>379350</v>
      </c>
      <c r="BU428" s="36">
        <v>300000</v>
      </c>
      <c r="BV428" s="36">
        <v>2127938.44</v>
      </c>
      <c r="BW428" s="36">
        <v>647000</v>
      </c>
      <c r="BX428" s="36">
        <v>0</v>
      </c>
      <c r="BY428" s="37"/>
    </row>
    <row r="429" spans="1:77" x14ac:dyDescent="0.2">
      <c r="A429" s="34" t="s">
        <v>635</v>
      </c>
      <c r="B429" s="35" t="s">
        <v>1002</v>
      </c>
      <c r="C429" s="34" t="s">
        <v>1003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7">
        <v>85779</v>
      </c>
    </row>
    <row r="430" spans="1:77" x14ac:dyDescent="0.2">
      <c r="A430" s="34" t="s">
        <v>635</v>
      </c>
      <c r="B430" s="35" t="s">
        <v>1004</v>
      </c>
      <c r="C430" s="34" t="s">
        <v>1005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17199000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15729000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6762000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145000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7">
        <v>1628585</v>
      </c>
    </row>
    <row r="431" spans="1:77" x14ac:dyDescent="0.2">
      <c r="A431" s="34" t="s">
        <v>635</v>
      </c>
      <c r="B431" s="35" t="s">
        <v>1006</v>
      </c>
      <c r="C431" s="34" t="s">
        <v>1007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7"/>
    </row>
    <row r="432" spans="1:77" x14ac:dyDescent="0.2">
      <c r="A432" s="34" t="s">
        <v>635</v>
      </c>
      <c r="B432" s="35" t="s">
        <v>1008</v>
      </c>
      <c r="C432" s="34" t="s">
        <v>1009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7">
        <v>7096857.6399999997</v>
      </c>
    </row>
    <row r="433" spans="1:77" x14ac:dyDescent="0.2">
      <c r="A433" s="34" t="s">
        <v>635</v>
      </c>
      <c r="B433" s="35" t="s">
        <v>1010</v>
      </c>
      <c r="C433" s="34" t="s">
        <v>1011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0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7">
        <v>724895990.70000005</v>
      </c>
    </row>
    <row r="434" spans="1:77" x14ac:dyDescent="0.2">
      <c r="A434" s="34" t="s">
        <v>635</v>
      </c>
      <c r="B434" s="35" t="s">
        <v>1012</v>
      </c>
      <c r="C434" s="34" t="s">
        <v>1013</v>
      </c>
      <c r="D434" s="36">
        <v>3863869.88</v>
      </c>
      <c r="E434" s="36"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71633.11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1397874.43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8211647.5199999996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1713385.51</v>
      </c>
      <c r="AY434" s="36">
        <v>0</v>
      </c>
      <c r="AZ434" s="36">
        <v>0</v>
      </c>
      <c r="BA434" s="36">
        <v>0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0</v>
      </c>
      <c r="BH434" s="36">
        <v>0</v>
      </c>
      <c r="BI434" s="36">
        <v>4060910.07</v>
      </c>
      <c r="BJ434" s="36">
        <v>0</v>
      </c>
      <c r="BK434" s="36">
        <v>0</v>
      </c>
      <c r="BL434" s="36">
        <v>0</v>
      </c>
      <c r="BM434" s="36">
        <v>0</v>
      </c>
      <c r="BN434" s="36">
        <v>0</v>
      </c>
      <c r="BO434" s="36">
        <v>0</v>
      </c>
      <c r="BP434" s="36">
        <v>1163499.45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0</v>
      </c>
      <c r="BX434" s="36">
        <v>0</v>
      </c>
      <c r="BY434" s="37">
        <v>450</v>
      </c>
    </row>
    <row r="435" spans="1:77" x14ac:dyDescent="0.2">
      <c r="A435" s="34" t="s">
        <v>635</v>
      </c>
      <c r="B435" s="35" t="s">
        <v>1014</v>
      </c>
      <c r="C435" s="34" t="s">
        <v>1015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930094514.97000003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213500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424323607.41000003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4489064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7"/>
    </row>
    <row r="436" spans="1:77" x14ac:dyDescent="0.2">
      <c r="A436" s="34" t="s">
        <v>635</v>
      </c>
      <c r="B436" s="35" t="s">
        <v>1016</v>
      </c>
      <c r="C436" s="34" t="s">
        <v>1017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56333.18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0</v>
      </c>
      <c r="BH436" s="36">
        <v>0</v>
      </c>
      <c r="BI436" s="36">
        <v>0</v>
      </c>
      <c r="BJ436" s="36">
        <v>0</v>
      </c>
      <c r="BK436" s="36">
        <v>0</v>
      </c>
      <c r="BL436" s="36">
        <v>0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7"/>
    </row>
    <row r="437" spans="1:77" x14ac:dyDescent="0.2">
      <c r="A437" s="34" t="s">
        <v>635</v>
      </c>
      <c r="B437" s="35" t="s">
        <v>1018</v>
      </c>
      <c r="C437" s="34" t="s">
        <v>1019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6">
        <v>0</v>
      </c>
      <c r="BP437" s="36">
        <v>10000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0</v>
      </c>
      <c r="BW437" s="36">
        <v>0</v>
      </c>
      <c r="BX437" s="36">
        <v>0</v>
      </c>
      <c r="BY437" s="37">
        <v>20972461.759999998</v>
      </c>
    </row>
    <row r="438" spans="1:77" x14ac:dyDescent="0.2">
      <c r="A438" s="42" t="s">
        <v>1020</v>
      </c>
      <c r="B438" s="43"/>
      <c r="C438" s="44"/>
      <c r="D438" s="40">
        <f>SUM(D244:D437)</f>
        <v>227653392.94000003</v>
      </c>
      <c r="E438" s="40">
        <f t="shared" ref="E438:BP438" si="10">SUM(E244:E437)</f>
        <v>116952063.65000001</v>
      </c>
      <c r="F438" s="40">
        <f t="shared" si="10"/>
        <v>111802485.42000002</v>
      </c>
      <c r="G438" s="40">
        <f t="shared" si="10"/>
        <v>106718917.49000001</v>
      </c>
      <c r="H438" s="40">
        <f t="shared" si="10"/>
        <v>79917111.299999982</v>
      </c>
      <c r="I438" s="40">
        <f t="shared" si="10"/>
        <v>54562122.469999999</v>
      </c>
      <c r="J438" s="40">
        <f t="shared" si="10"/>
        <v>2268967747.8699999</v>
      </c>
      <c r="K438" s="40">
        <f t="shared" si="10"/>
        <v>105009021.36</v>
      </c>
      <c r="L438" s="40">
        <f t="shared" si="10"/>
        <v>44135055.409999989</v>
      </c>
      <c r="M438" s="40">
        <f t="shared" si="10"/>
        <v>274193593.85999995</v>
      </c>
      <c r="N438" s="40">
        <f t="shared" si="10"/>
        <v>38233469.279999994</v>
      </c>
      <c r="O438" s="40">
        <f t="shared" si="10"/>
        <v>81290041.979999989</v>
      </c>
      <c r="P438" s="40">
        <f t="shared" si="10"/>
        <v>109775293.95999998</v>
      </c>
      <c r="Q438" s="40">
        <f t="shared" si="10"/>
        <v>97023909.529999971</v>
      </c>
      <c r="R438" s="40">
        <f t="shared" si="10"/>
        <v>28101058.309999995</v>
      </c>
      <c r="S438" s="40">
        <f t="shared" si="10"/>
        <v>98135613.600000024</v>
      </c>
      <c r="T438" s="40">
        <f t="shared" si="10"/>
        <v>73857749.850000024</v>
      </c>
      <c r="U438" s="40">
        <f t="shared" si="10"/>
        <v>29770970.57</v>
      </c>
      <c r="V438" s="40">
        <f t="shared" si="10"/>
        <v>127674368.4600002</v>
      </c>
      <c r="W438" s="40">
        <f t="shared" si="10"/>
        <v>172760943.46000004</v>
      </c>
      <c r="X438" s="40">
        <f t="shared" si="10"/>
        <v>61324919.159999989</v>
      </c>
      <c r="Y438" s="40">
        <f t="shared" si="10"/>
        <v>117111829.55000003</v>
      </c>
      <c r="Z438" s="40">
        <f t="shared" si="10"/>
        <v>50558307.82</v>
      </c>
      <c r="AA438" s="40">
        <f t="shared" si="10"/>
        <v>72568049.559999987</v>
      </c>
      <c r="AB438" s="40">
        <f t="shared" si="10"/>
        <v>49852551.910000004</v>
      </c>
      <c r="AC438" s="40">
        <f t="shared" si="10"/>
        <v>25471360.329999994</v>
      </c>
      <c r="AD438" s="40">
        <f t="shared" si="10"/>
        <v>43238283.25999999</v>
      </c>
      <c r="AE438" s="40">
        <f t="shared" si="10"/>
        <v>244025212.86000007</v>
      </c>
      <c r="AF438" s="40">
        <f t="shared" si="10"/>
        <v>68950295.872400001</v>
      </c>
      <c r="AG438" s="40">
        <f t="shared" si="10"/>
        <v>44711888.049999997</v>
      </c>
      <c r="AH438" s="40">
        <f t="shared" si="10"/>
        <v>41137781.189999998</v>
      </c>
      <c r="AI438" s="40">
        <f t="shared" si="10"/>
        <v>39485185.079999998</v>
      </c>
      <c r="AJ438" s="40">
        <f t="shared" si="10"/>
        <v>68661968.210000008</v>
      </c>
      <c r="AK438" s="40">
        <f t="shared" si="10"/>
        <v>48681671</v>
      </c>
      <c r="AL438" s="40">
        <f t="shared" si="10"/>
        <v>49761618.159999996</v>
      </c>
      <c r="AM438" s="40">
        <f t="shared" si="10"/>
        <v>77330130.209999993</v>
      </c>
      <c r="AN438" s="40">
        <f t="shared" si="10"/>
        <v>39827716.189999998</v>
      </c>
      <c r="AO438" s="40">
        <f t="shared" si="10"/>
        <v>39020733.370000005</v>
      </c>
      <c r="AP438" s="40">
        <f t="shared" si="10"/>
        <v>43708740.259999998</v>
      </c>
      <c r="AQ438" s="40">
        <f t="shared" si="10"/>
        <v>192112040.38000003</v>
      </c>
      <c r="AR438" s="40">
        <f t="shared" si="10"/>
        <v>44685352.869999997</v>
      </c>
      <c r="AS438" s="40">
        <f t="shared" si="10"/>
        <v>57084700.11999999</v>
      </c>
      <c r="AT438" s="40">
        <f t="shared" si="10"/>
        <v>38173962.549999997</v>
      </c>
      <c r="AU438" s="40">
        <f t="shared" si="10"/>
        <v>40138125.160000004</v>
      </c>
      <c r="AV438" s="40">
        <f t="shared" si="10"/>
        <v>29838123.440000001</v>
      </c>
      <c r="AW438" s="40">
        <f t="shared" si="10"/>
        <v>34432951.849999994</v>
      </c>
      <c r="AX438" s="40">
        <f t="shared" si="10"/>
        <v>918676917.19000006</v>
      </c>
      <c r="AY438" s="40">
        <f t="shared" si="10"/>
        <v>51178321.750000007</v>
      </c>
      <c r="AZ438" s="40">
        <f t="shared" si="10"/>
        <v>64892839.629999995</v>
      </c>
      <c r="BA438" s="40">
        <f t="shared" si="10"/>
        <v>62814601.759999998</v>
      </c>
      <c r="BB438" s="40">
        <f t="shared" si="10"/>
        <v>54632157.710000001</v>
      </c>
      <c r="BC438" s="40">
        <f t="shared" si="10"/>
        <v>36610573.359999992</v>
      </c>
      <c r="BD438" s="40">
        <f t="shared" si="10"/>
        <v>71136612.169899985</v>
      </c>
      <c r="BE438" s="40">
        <f t="shared" si="10"/>
        <v>67448937.829999983</v>
      </c>
      <c r="BF438" s="40">
        <f t="shared" si="10"/>
        <v>45008775.460000008</v>
      </c>
      <c r="BG438" s="40">
        <f t="shared" si="10"/>
        <v>27896377.010000002</v>
      </c>
      <c r="BH438" s="40">
        <f t="shared" si="10"/>
        <v>22949085.319999997</v>
      </c>
      <c r="BI438" s="40">
        <f t="shared" si="10"/>
        <v>306109174.41000009</v>
      </c>
      <c r="BJ438" s="40">
        <f t="shared" si="10"/>
        <v>115490879.41999999</v>
      </c>
      <c r="BK438" s="40">
        <f t="shared" si="10"/>
        <v>57361489.57</v>
      </c>
      <c r="BL438" s="40">
        <f t="shared" si="10"/>
        <v>42787689.070000008</v>
      </c>
      <c r="BM438" s="40">
        <f t="shared" si="10"/>
        <v>69039495.560000002</v>
      </c>
      <c r="BN438" s="40">
        <f t="shared" si="10"/>
        <v>91041411.140000015</v>
      </c>
      <c r="BO438" s="40">
        <f t="shared" si="10"/>
        <v>42273242.790000007</v>
      </c>
      <c r="BP438" s="40">
        <f t="shared" si="10"/>
        <v>-25107130.43</v>
      </c>
      <c r="BQ438" s="40">
        <f t="shared" ref="BQ438:BX438" si="11">SUM(BQ244:BQ437)</f>
        <v>33684645.560000002</v>
      </c>
      <c r="BR438" s="40">
        <f t="shared" si="11"/>
        <v>45773496.939999998</v>
      </c>
      <c r="BS438" s="40">
        <f t="shared" si="11"/>
        <v>67249814.829999998</v>
      </c>
      <c r="BT438" s="40">
        <f t="shared" si="11"/>
        <v>59783308.549999997</v>
      </c>
      <c r="BU438" s="40">
        <f t="shared" si="11"/>
        <v>74250508.169999987</v>
      </c>
      <c r="BV438" s="40">
        <f t="shared" si="11"/>
        <v>53766788.249999993</v>
      </c>
      <c r="BW438" s="40">
        <f t="shared" si="11"/>
        <v>29524966.560000006</v>
      </c>
      <c r="BX438" s="40">
        <f t="shared" si="11"/>
        <v>23970439.059999999</v>
      </c>
      <c r="BY438" s="41">
        <f>SUM(BY244:BY437)</f>
        <v>6285042303.1801033</v>
      </c>
    </row>
    <row r="439" spans="1:77" x14ac:dyDescent="0.2">
      <c r="A439" s="34"/>
      <c r="B439" s="35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</row>
    <row r="440" spans="1:77" s="52" customFormat="1" x14ac:dyDescent="0.2">
      <c r="A440" s="49"/>
      <c r="B440" s="39" t="s">
        <v>1021</v>
      </c>
      <c r="C440" s="38"/>
      <c r="D440" s="50">
        <f>SUM(D244:D363)</f>
        <v>142706948.65000004</v>
      </c>
      <c r="E440" s="50">
        <f t="shared" ref="E440:BP440" si="12">SUM(E244:E363)</f>
        <v>82215508.450000003</v>
      </c>
      <c r="F440" s="50">
        <f t="shared" si="12"/>
        <v>85254370.51000002</v>
      </c>
      <c r="G440" s="50">
        <f t="shared" si="12"/>
        <v>81984742.090000004</v>
      </c>
      <c r="H440" s="50">
        <f t="shared" si="12"/>
        <v>59602999.429999992</v>
      </c>
      <c r="I440" s="50">
        <f t="shared" si="12"/>
        <v>43066392.469999999</v>
      </c>
      <c r="J440" s="50">
        <f t="shared" si="12"/>
        <v>1267477136.46</v>
      </c>
      <c r="K440" s="50">
        <f t="shared" si="12"/>
        <v>82017089.870000005</v>
      </c>
      <c r="L440" s="50">
        <f t="shared" si="12"/>
        <v>40012693.359999992</v>
      </c>
      <c r="M440" s="50">
        <f t="shared" si="12"/>
        <v>219245567.53999999</v>
      </c>
      <c r="N440" s="50">
        <f t="shared" si="12"/>
        <v>33004365.279999997</v>
      </c>
      <c r="O440" s="50">
        <f t="shared" si="12"/>
        <v>65180438.469999991</v>
      </c>
      <c r="P440" s="50">
        <f t="shared" si="12"/>
        <v>84812434.859999985</v>
      </c>
      <c r="Q440" s="50">
        <f t="shared" si="12"/>
        <v>82220999.179999977</v>
      </c>
      <c r="R440" s="50">
        <f t="shared" si="12"/>
        <v>26693325.809999995</v>
      </c>
      <c r="S440" s="50">
        <f t="shared" si="12"/>
        <v>84518604.800000012</v>
      </c>
      <c r="T440" s="50">
        <f t="shared" si="12"/>
        <v>63334828.000000022</v>
      </c>
      <c r="U440" s="50">
        <f t="shared" si="12"/>
        <v>24661157.370000001</v>
      </c>
      <c r="V440" s="50">
        <f t="shared" si="12"/>
        <v>108051159.2300002</v>
      </c>
      <c r="W440" s="50">
        <f t="shared" si="12"/>
        <v>167745421.41000003</v>
      </c>
      <c r="X440" s="50">
        <f t="shared" si="12"/>
        <v>53721611.929999992</v>
      </c>
      <c r="Y440" s="50">
        <f t="shared" si="12"/>
        <v>102561049.30000003</v>
      </c>
      <c r="Z440" s="50">
        <f t="shared" si="12"/>
        <v>42722154.539999999</v>
      </c>
      <c r="AA440" s="50">
        <f t="shared" si="12"/>
        <v>55596224.519999996</v>
      </c>
      <c r="AB440" s="50">
        <f t="shared" si="12"/>
        <v>39537318.990000002</v>
      </c>
      <c r="AC440" s="50">
        <f t="shared" si="12"/>
        <v>24686921.579999994</v>
      </c>
      <c r="AD440" s="50">
        <f t="shared" si="12"/>
        <v>36653014.239999995</v>
      </c>
      <c r="AE440" s="50">
        <f t="shared" si="12"/>
        <v>107591517.8600001</v>
      </c>
      <c r="AF440" s="50">
        <f t="shared" si="12"/>
        <v>54118767.142399997</v>
      </c>
      <c r="AG440" s="50">
        <f t="shared" si="12"/>
        <v>33274140.300000001</v>
      </c>
      <c r="AH440" s="50">
        <f t="shared" si="12"/>
        <v>35370697.039999999</v>
      </c>
      <c r="AI440" s="50">
        <f t="shared" si="12"/>
        <v>32170797.830000002</v>
      </c>
      <c r="AJ440" s="50">
        <f t="shared" si="12"/>
        <v>57640709.910000004</v>
      </c>
      <c r="AK440" s="50">
        <f t="shared" si="12"/>
        <v>39377088.5</v>
      </c>
      <c r="AL440" s="50">
        <f t="shared" si="12"/>
        <v>41089868.160000004</v>
      </c>
      <c r="AM440" s="50">
        <f t="shared" si="12"/>
        <v>65147579.260000005</v>
      </c>
      <c r="AN440" s="50">
        <f t="shared" si="12"/>
        <v>29738652.84</v>
      </c>
      <c r="AO440" s="50">
        <f t="shared" si="12"/>
        <v>27968365.950000003</v>
      </c>
      <c r="AP440" s="50">
        <f t="shared" si="12"/>
        <v>37451165.359999999</v>
      </c>
      <c r="AQ440" s="50">
        <f t="shared" si="12"/>
        <v>165706949.49000001</v>
      </c>
      <c r="AR440" s="50">
        <f t="shared" si="12"/>
        <v>41070768.509999998</v>
      </c>
      <c r="AS440" s="50">
        <f t="shared" si="12"/>
        <v>45267570.239999987</v>
      </c>
      <c r="AT440" s="50">
        <f t="shared" si="12"/>
        <v>31595338.059999999</v>
      </c>
      <c r="AU440" s="50">
        <f t="shared" si="12"/>
        <v>31985673.100000005</v>
      </c>
      <c r="AV440" s="50">
        <f t="shared" si="12"/>
        <v>29107740.940000001</v>
      </c>
      <c r="AW440" s="50">
        <f t="shared" si="12"/>
        <v>31638578.399999999</v>
      </c>
      <c r="AX440" s="50">
        <f t="shared" si="12"/>
        <v>452745767.24999994</v>
      </c>
      <c r="AY440" s="50">
        <f t="shared" si="12"/>
        <v>42427109.510000005</v>
      </c>
      <c r="AZ440" s="50">
        <f t="shared" si="12"/>
        <v>48766293.839999996</v>
      </c>
      <c r="BA440" s="50">
        <f t="shared" si="12"/>
        <v>54707055.069999993</v>
      </c>
      <c r="BB440" s="50">
        <f t="shared" si="12"/>
        <v>39541157.410000004</v>
      </c>
      <c r="BC440" s="50">
        <f t="shared" si="12"/>
        <v>33489561.009999994</v>
      </c>
      <c r="BD440" s="50">
        <f t="shared" si="12"/>
        <v>50410048.419899993</v>
      </c>
      <c r="BE440" s="50">
        <f t="shared" si="12"/>
        <v>56037494.769999988</v>
      </c>
      <c r="BF440" s="50">
        <f t="shared" si="12"/>
        <v>41088134.210000008</v>
      </c>
      <c r="BG440" s="50">
        <f t="shared" si="12"/>
        <v>24721874.539999999</v>
      </c>
      <c r="BH440" s="50">
        <f t="shared" si="12"/>
        <v>18075458.269999996</v>
      </c>
      <c r="BI440" s="50">
        <f t="shared" si="12"/>
        <v>255132217.06000012</v>
      </c>
      <c r="BJ440" s="50">
        <f t="shared" si="12"/>
        <v>101781035.02</v>
      </c>
      <c r="BK440" s="50">
        <f t="shared" si="12"/>
        <v>47581942.68</v>
      </c>
      <c r="BL440" s="50">
        <f t="shared" si="12"/>
        <v>33337565.310000002</v>
      </c>
      <c r="BM440" s="50">
        <f t="shared" si="12"/>
        <v>55787374.589999996</v>
      </c>
      <c r="BN440" s="50">
        <f t="shared" si="12"/>
        <v>73786130.180000007</v>
      </c>
      <c r="BO440" s="50">
        <f t="shared" si="12"/>
        <v>36864276.980000004</v>
      </c>
      <c r="BP440" s="50">
        <f t="shared" si="12"/>
        <v>-43439911.859999992</v>
      </c>
      <c r="BQ440" s="50">
        <f t="shared" ref="BQ440:BX440" si="13">SUM(BQ244:BQ363)</f>
        <v>26700835.580000002</v>
      </c>
      <c r="BR440" s="50">
        <f t="shared" si="13"/>
        <v>37101246.689999998</v>
      </c>
      <c r="BS440" s="50">
        <f t="shared" si="13"/>
        <v>59889816.810000002</v>
      </c>
      <c r="BT440" s="50">
        <f t="shared" si="13"/>
        <v>39643659.850000001</v>
      </c>
      <c r="BU440" s="50">
        <f t="shared" si="13"/>
        <v>60861018.769999996</v>
      </c>
      <c r="BV440" s="50">
        <f t="shared" si="13"/>
        <v>43736326.269999996</v>
      </c>
      <c r="BW440" s="50">
        <f t="shared" si="13"/>
        <v>23750472.330000006</v>
      </c>
      <c r="BX440" s="50">
        <f t="shared" si="13"/>
        <v>21002396.040000003</v>
      </c>
      <c r="BY440" s="51">
        <f>SUM(BY244:BY365)</f>
        <v>5016301360.8701</v>
      </c>
    </row>
    <row r="441" spans="1:77" s="58" customFormat="1" x14ac:dyDescent="0.2">
      <c r="A441" s="53"/>
      <c r="B441" s="54" t="s">
        <v>1022</v>
      </c>
      <c r="C441" s="55"/>
      <c r="D441" s="56">
        <f>SUM(D364:D437)</f>
        <v>84946444.290000007</v>
      </c>
      <c r="E441" s="56">
        <f t="shared" ref="E441:BP441" si="14">SUM(E364:E437)</f>
        <v>34736555.199999996</v>
      </c>
      <c r="F441" s="56">
        <f t="shared" si="14"/>
        <v>26548114.91</v>
      </c>
      <c r="G441" s="56">
        <f t="shared" si="14"/>
        <v>24734175.399999999</v>
      </c>
      <c r="H441" s="56">
        <f t="shared" si="14"/>
        <v>20314111.870000005</v>
      </c>
      <c r="I441" s="56">
        <f t="shared" si="14"/>
        <v>11495730</v>
      </c>
      <c r="J441" s="56">
        <f t="shared" si="14"/>
        <v>1001490611.4100001</v>
      </c>
      <c r="K441" s="56">
        <f t="shared" si="14"/>
        <v>22991931.490000002</v>
      </c>
      <c r="L441" s="56">
        <f t="shared" si="14"/>
        <v>4122362.05</v>
      </c>
      <c r="M441" s="56">
        <f t="shared" si="14"/>
        <v>54948026.32</v>
      </c>
      <c r="N441" s="56">
        <f t="shared" si="14"/>
        <v>5229104</v>
      </c>
      <c r="O441" s="56">
        <f t="shared" si="14"/>
        <v>16109603.510000002</v>
      </c>
      <c r="P441" s="56">
        <f t="shared" si="14"/>
        <v>24962859.100000001</v>
      </c>
      <c r="Q441" s="56">
        <f t="shared" si="14"/>
        <v>14802910.35</v>
      </c>
      <c r="R441" s="56">
        <f t="shared" si="14"/>
        <v>1407732.5</v>
      </c>
      <c r="S441" s="56">
        <f t="shared" si="14"/>
        <v>13617008.800000001</v>
      </c>
      <c r="T441" s="56">
        <f t="shared" si="14"/>
        <v>10522921.85</v>
      </c>
      <c r="U441" s="56">
        <f t="shared" si="14"/>
        <v>5109813.2</v>
      </c>
      <c r="V441" s="56">
        <f t="shared" si="14"/>
        <v>19623209.229999997</v>
      </c>
      <c r="W441" s="56">
        <f t="shared" si="14"/>
        <v>5015522.05</v>
      </c>
      <c r="X441" s="56">
        <f t="shared" si="14"/>
        <v>7603307.2300000004</v>
      </c>
      <c r="Y441" s="56">
        <f t="shared" si="14"/>
        <v>14550780.25</v>
      </c>
      <c r="Z441" s="56">
        <f t="shared" si="14"/>
        <v>7836153.2800000003</v>
      </c>
      <c r="AA441" s="56">
        <f t="shared" si="14"/>
        <v>16971825.039999999</v>
      </c>
      <c r="AB441" s="56">
        <f t="shared" si="14"/>
        <v>10315232.92</v>
      </c>
      <c r="AC441" s="56">
        <f t="shared" si="14"/>
        <v>784438.75</v>
      </c>
      <c r="AD441" s="56">
        <f t="shared" si="14"/>
        <v>6585269.0199999996</v>
      </c>
      <c r="AE441" s="56">
        <f t="shared" si="14"/>
        <v>136433695.00000003</v>
      </c>
      <c r="AF441" s="56">
        <f t="shared" si="14"/>
        <v>14831528.73</v>
      </c>
      <c r="AG441" s="56">
        <f t="shared" si="14"/>
        <v>11437747.75</v>
      </c>
      <c r="AH441" s="56">
        <f t="shared" si="14"/>
        <v>5767084.1500000004</v>
      </c>
      <c r="AI441" s="56">
        <f t="shared" si="14"/>
        <v>7314387.25</v>
      </c>
      <c r="AJ441" s="56">
        <f t="shared" si="14"/>
        <v>11021258.300000001</v>
      </c>
      <c r="AK441" s="56">
        <f t="shared" si="14"/>
        <v>9304582.5</v>
      </c>
      <c r="AL441" s="56">
        <f t="shared" si="14"/>
        <v>8671750</v>
      </c>
      <c r="AM441" s="56">
        <f t="shared" si="14"/>
        <v>12182550.950000001</v>
      </c>
      <c r="AN441" s="56">
        <f t="shared" si="14"/>
        <v>10089063.35</v>
      </c>
      <c r="AO441" s="56">
        <f t="shared" si="14"/>
        <v>11052367.42</v>
      </c>
      <c r="AP441" s="56">
        <f t="shared" si="14"/>
        <v>6257574.9000000004</v>
      </c>
      <c r="AQ441" s="56">
        <f t="shared" si="14"/>
        <v>26405090.889999997</v>
      </c>
      <c r="AR441" s="56">
        <f t="shared" si="14"/>
        <v>3614584.36</v>
      </c>
      <c r="AS441" s="56">
        <f t="shared" si="14"/>
        <v>11817129.879999999</v>
      </c>
      <c r="AT441" s="56">
        <f t="shared" si="14"/>
        <v>6578624.4900000002</v>
      </c>
      <c r="AU441" s="56">
        <f t="shared" si="14"/>
        <v>8152452.0599999996</v>
      </c>
      <c r="AV441" s="56">
        <f t="shared" si="14"/>
        <v>730382.5</v>
      </c>
      <c r="AW441" s="56">
        <f t="shared" si="14"/>
        <v>2794373.45</v>
      </c>
      <c r="AX441" s="56">
        <f t="shared" si="14"/>
        <v>465931149.94</v>
      </c>
      <c r="AY441" s="56">
        <f t="shared" si="14"/>
        <v>8751212.2400000002</v>
      </c>
      <c r="AZ441" s="56">
        <f t="shared" si="14"/>
        <v>16126545.790000001</v>
      </c>
      <c r="BA441" s="56">
        <f t="shared" si="14"/>
        <v>8107546.6900000004</v>
      </c>
      <c r="BB441" s="56">
        <f t="shared" si="14"/>
        <v>15091000.299999999</v>
      </c>
      <c r="BC441" s="56">
        <f t="shared" si="14"/>
        <v>3121012.35</v>
      </c>
      <c r="BD441" s="56">
        <f t="shared" si="14"/>
        <v>20726563.75</v>
      </c>
      <c r="BE441" s="56">
        <f t="shared" si="14"/>
        <v>11411443.060000001</v>
      </c>
      <c r="BF441" s="56">
        <f t="shared" si="14"/>
        <v>3920641.25</v>
      </c>
      <c r="BG441" s="56">
        <f t="shared" si="14"/>
        <v>3174502.4699999997</v>
      </c>
      <c r="BH441" s="56">
        <f t="shared" si="14"/>
        <v>4873627.05</v>
      </c>
      <c r="BI441" s="56">
        <f t="shared" si="14"/>
        <v>50976957.350000001</v>
      </c>
      <c r="BJ441" s="56">
        <f t="shared" si="14"/>
        <v>13709844.400000002</v>
      </c>
      <c r="BK441" s="56">
        <f t="shared" si="14"/>
        <v>9779546.8900000006</v>
      </c>
      <c r="BL441" s="56">
        <f t="shared" si="14"/>
        <v>9450123.7600000016</v>
      </c>
      <c r="BM441" s="56">
        <f t="shared" si="14"/>
        <v>13252120.969999999</v>
      </c>
      <c r="BN441" s="56">
        <f t="shared" si="14"/>
        <v>17255280.960000001</v>
      </c>
      <c r="BO441" s="56">
        <f t="shared" si="14"/>
        <v>5408965.8100000005</v>
      </c>
      <c r="BP441" s="56">
        <f t="shared" si="14"/>
        <v>18332781.43</v>
      </c>
      <c r="BQ441" s="56">
        <f t="shared" ref="BQ441:BX441" si="15">SUM(BQ364:BQ437)</f>
        <v>6983809.9800000014</v>
      </c>
      <c r="BR441" s="56">
        <f t="shared" si="15"/>
        <v>8672250.25</v>
      </c>
      <c r="BS441" s="56">
        <f t="shared" si="15"/>
        <v>7359998.0200000005</v>
      </c>
      <c r="BT441" s="56">
        <f t="shared" si="15"/>
        <v>20139648.699999999</v>
      </c>
      <c r="BU441" s="56">
        <f t="shared" si="15"/>
        <v>13389489.399999999</v>
      </c>
      <c r="BV441" s="56">
        <f t="shared" si="15"/>
        <v>10030461.98</v>
      </c>
      <c r="BW441" s="56">
        <f t="shared" si="15"/>
        <v>5774494.2300000004</v>
      </c>
      <c r="BX441" s="56">
        <f t="shared" si="15"/>
        <v>2968043.02</v>
      </c>
      <c r="BY441" s="57">
        <f>SUM(BY366:BY437)</f>
        <v>1268740942.3099999</v>
      </c>
    </row>
    <row r="442" spans="1:77" s="52" customFormat="1" x14ac:dyDescent="0.2">
      <c r="A442" s="49"/>
      <c r="B442" s="39" t="s">
        <v>1023</v>
      </c>
      <c r="C442" s="38"/>
      <c r="D442" s="50">
        <f>SUM(D29,D47,D440)</f>
        <v>1353934563.2900002</v>
      </c>
      <c r="E442" s="50">
        <f t="shared" ref="E442:BP442" si="16">SUM(E29,E47,E440)</f>
        <v>338152093.27000004</v>
      </c>
      <c r="F442" s="50">
        <f t="shared" si="16"/>
        <v>476001332</v>
      </c>
      <c r="G442" s="50">
        <f t="shared" si="16"/>
        <v>165617521.74000001</v>
      </c>
      <c r="H442" s="50">
        <f t="shared" si="16"/>
        <v>131767471.53999999</v>
      </c>
      <c r="I442" s="50">
        <f t="shared" si="16"/>
        <v>62240440.5</v>
      </c>
      <c r="J442" s="50">
        <f t="shared" si="16"/>
        <v>3326217659</v>
      </c>
      <c r="K442" s="50">
        <f t="shared" si="16"/>
        <v>290108963.44</v>
      </c>
      <c r="L442" s="50">
        <f t="shared" si="16"/>
        <v>75910357.459999979</v>
      </c>
      <c r="M442" s="50">
        <f t="shared" si="16"/>
        <v>680400316.15999997</v>
      </c>
      <c r="N442" s="50">
        <f t="shared" si="16"/>
        <v>70380156.890000001</v>
      </c>
      <c r="O442" s="50">
        <f t="shared" si="16"/>
        <v>188979866.54999998</v>
      </c>
      <c r="P442" s="50">
        <f t="shared" si="16"/>
        <v>423460523.70000005</v>
      </c>
      <c r="Q442" s="50">
        <f t="shared" si="16"/>
        <v>333466712.28999996</v>
      </c>
      <c r="R442" s="50">
        <f t="shared" si="16"/>
        <v>35928586.469999999</v>
      </c>
      <c r="S442" s="50">
        <f t="shared" si="16"/>
        <v>152634854.58000001</v>
      </c>
      <c r="T442" s="50">
        <f t="shared" si="16"/>
        <v>125683612.21000004</v>
      </c>
      <c r="U442" s="50">
        <f t="shared" si="16"/>
        <v>64269267.140000001</v>
      </c>
      <c r="V442" s="50">
        <f t="shared" si="16"/>
        <v>1390774384.9200003</v>
      </c>
      <c r="W442" s="50">
        <f t="shared" si="16"/>
        <v>328811051.30000007</v>
      </c>
      <c r="X442" s="50">
        <f t="shared" si="16"/>
        <v>133231842.13999999</v>
      </c>
      <c r="Y442" s="50">
        <f t="shared" si="16"/>
        <v>379799251.29000002</v>
      </c>
      <c r="Z442" s="50">
        <f t="shared" si="16"/>
        <v>97287155.24000001</v>
      </c>
      <c r="AA442" s="50">
        <f t="shared" si="16"/>
        <v>135337609.34</v>
      </c>
      <c r="AB442" s="50">
        <f t="shared" si="16"/>
        <v>153674305.55000001</v>
      </c>
      <c r="AC442" s="50">
        <f t="shared" si="16"/>
        <v>58894494.549999997</v>
      </c>
      <c r="AD442" s="50">
        <f t="shared" si="16"/>
        <v>71888811.719999999</v>
      </c>
      <c r="AE442" s="50">
        <f t="shared" si="16"/>
        <v>1689722140.0600002</v>
      </c>
      <c r="AF442" s="50">
        <f t="shared" si="16"/>
        <v>104893621.60239999</v>
      </c>
      <c r="AG442" s="50">
        <f t="shared" si="16"/>
        <v>69037487.819999993</v>
      </c>
      <c r="AH442" s="50">
        <f t="shared" si="16"/>
        <v>65027200.039999999</v>
      </c>
      <c r="AI442" s="50">
        <f t="shared" si="16"/>
        <v>64703475.040000007</v>
      </c>
      <c r="AJ442" s="50">
        <f t="shared" si="16"/>
        <v>105257803.87</v>
      </c>
      <c r="AK442" s="50">
        <f t="shared" si="16"/>
        <v>86672767.769999981</v>
      </c>
      <c r="AL442" s="50">
        <f t="shared" si="16"/>
        <v>83248891.719999999</v>
      </c>
      <c r="AM442" s="50">
        <f t="shared" si="16"/>
        <v>133660869.44000001</v>
      </c>
      <c r="AN442" s="50">
        <f t="shared" si="16"/>
        <v>74898537.140000001</v>
      </c>
      <c r="AO442" s="50">
        <f t="shared" si="16"/>
        <v>79718807.860000014</v>
      </c>
      <c r="AP442" s="50">
        <f t="shared" si="16"/>
        <v>78502610.680000007</v>
      </c>
      <c r="AQ442" s="50">
        <f t="shared" si="16"/>
        <v>619772067.21000004</v>
      </c>
      <c r="AR442" s="50">
        <f t="shared" si="16"/>
        <v>80584342.849999994</v>
      </c>
      <c r="AS442" s="50">
        <f t="shared" si="16"/>
        <v>80659348.889999986</v>
      </c>
      <c r="AT442" s="50">
        <f t="shared" si="16"/>
        <v>76087751.079999998</v>
      </c>
      <c r="AU442" s="50">
        <f t="shared" si="16"/>
        <v>70507357.950000003</v>
      </c>
      <c r="AV442" s="50">
        <f t="shared" si="16"/>
        <v>35065261.120000005</v>
      </c>
      <c r="AW442" s="50">
        <f t="shared" si="16"/>
        <v>52349873.969999999</v>
      </c>
      <c r="AX442" s="50">
        <f t="shared" si="16"/>
        <v>1568909061.02</v>
      </c>
      <c r="AY442" s="50">
        <f t="shared" si="16"/>
        <v>100444093.38000001</v>
      </c>
      <c r="AZ442" s="50">
        <f t="shared" si="16"/>
        <v>115336383.8</v>
      </c>
      <c r="BA442" s="50">
        <f t="shared" si="16"/>
        <v>150587180.81999999</v>
      </c>
      <c r="BB442" s="50">
        <f t="shared" si="16"/>
        <v>159028663.74000001</v>
      </c>
      <c r="BC442" s="50">
        <f t="shared" si="16"/>
        <v>119285228.30999999</v>
      </c>
      <c r="BD442" s="50">
        <f t="shared" si="16"/>
        <v>238138565.4499</v>
      </c>
      <c r="BE442" s="50">
        <f t="shared" si="16"/>
        <v>173121058.71999997</v>
      </c>
      <c r="BF442" s="50">
        <f t="shared" si="16"/>
        <v>103869307.14000002</v>
      </c>
      <c r="BG442" s="50">
        <f t="shared" si="16"/>
        <v>42021537.729999997</v>
      </c>
      <c r="BH442" s="50">
        <f t="shared" si="16"/>
        <v>31669130.469999995</v>
      </c>
      <c r="BI442" s="50">
        <f t="shared" si="16"/>
        <v>1218787806.1460001</v>
      </c>
      <c r="BJ442" s="50">
        <f t="shared" si="16"/>
        <v>424428065.80999994</v>
      </c>
      <c r="BK442" s="50">
        <f t="shared" si="16"/>
        <v>97498327.680000007</v>
      </c>
      <c r="BL442" s="50">
        <f t="shared" si="16"/>
        <v>65955053.310000002</v>
      </c>
      <c r="BM442" s="50">
        <f t="shared" si="16"/>
        <v>92513470.359999985</v>
      </c>
      <c r="BN442" s="50">
        <f t="shared" si="16"/>
        <v>133635547.57000001</v>
      </c>
      <c r="BO442" s="50">
        <f t="shared" si="16"/>
        <v>61899954.750000007</v>
      </c>
      <c r="BP442" s="50">
        <f t="shared" si="16"/>
        <v>785330538.69999993</v>
      </c>
      <c r="BQ442" s="50">
        <f t="shared" ref="BQ442:BX442" si="17">SUM(BQ29,BQ47,BQ440)</f>
        <v>78804060.189999998</v>
      </c>
      <c r="BR442" s="50">
        <f t="shared" si="17"/>
        <v>86837185.239999995</v>
      </c>
      <c r="BS442" s="50">
        <f t="shared" si="17"/>
        <v>127588570.92</v>
      </c>
      <c r="BT442" s="50">
        <f t="shared" si="17"/>
        <v>151052485.15000001</v>
      </c>
      <c r="BU442" s="50">
        <f t="shared" si="17"/>
        <v>282259005.58999997</v>
      </c>
      <c r="BV442" s="50">
        <f t="shared" si="17"/>
        <v>95225792.50999999</v>
      </c>
      <c r="BW442" s="50">
        <f t="shared" si="17"/>
        <v>54310722.800000004</v>
      </c>
      <c r="BX442" s="50">
        <f t="shared" si="17"/>
        <v>43613033.850000001</v>
      </c>
      <c r="BY442" s="51">
        <f>SUM(BY29,BY47,BY440)</f>
        <v>13610195569.640299</v>
      </c>
    </row>
    <row r="443" spans="1:77" s="58" customFormat="1" x14ac:dyDescent="0.2">
      <c r="A443" s="53"/>
      <c r="B443" s="54" t="s">
        <v>1024</v>
      </c>
      <c r="C443" s="55"/>
      <c r="D443" s="56">
        <f>SUM(D129,D179,D243,D441)</f>
        <v>1303518601.5299997</v>
      </c>
      <c r="E443" s="56">
        <f t="shared" ref="E443:BP443" si="18">SUM(E129,E179,E243,E441)</f>
        <v>307998672.69999999</v>
      </c>
      <c r="F443" s="56">
        <f t="shared" si="18"/>
        <v>539448209.33999991</v>
      </c>
      <c r="G443" s="56">
        <f t="shared" si="18"/>
        <v>172214443.83000001</v>
      </c>
      <c r="H443" s="56">
        <f t="shared" si="18"/>
        <v>146816068.50000003</v>
      </c>
      <c r="I443" s="56">
        <f t="shared" si="18"/>
        <v>60467942.479999989</v>
      </c>
      <c r="J443" s="56">
        <f t="shared" si="18"/>
        <v>3407298783.3000002</v>
      </c>
      <c r="K443" s="56">
        <f t="shared" si="18"/>
        <v>290938374.43000001</v>
      </c>
      <c r="L443" s="56">
        <f t="shared" si="18"/>
        <v>81043033.149999991</v>
      </c>
      <c r="M443" s="56">
        <f t="shared" si="18"/>
        <v>723424357.24000001</v>
      </c>
      <c r="N443" s="56">
        <f t="shared" si="18"/>
        <v>72405869.579999998</v>
      </c>
      <c r="O443" s="56">
        <f t="shared" si="18"/>
        <v>199334014.89000002</v>
      </c>
      <c r="P443" s="56">
        <f t="shared" si="18"/>
        <v>408276145.85000008</v>
      </c>
      <c r="Q443" s="56">
        <f t="shared" si="18"/>
        <v>353246193.64000005</v>
      </c>
      <c r="R443" s="56">
        <f t="shared" si="18"/>
        <v>34612793.540000007</v>
      </c>
      <c r="S443" s="56">
        <f t="shared" si="18"/>
        <v>134347159.21850002</v>
      </c>
      <c r="T443" s="56">
        <f t="shared" si="18"/>
        <v>111953464.47</v>
      </c>
      <c r="U443" s="56">
        <f t="shared" si="18"/>
        <v>67490071.400000006</v>
      </c>
      <c r="V443" s="56">
        <f t="shared" si="18"/>
        <v>1456376576.2400002</v>
      </c>
      <c r="W443" s="56">
        <f t="shared" si="18"/>
        <v>274851235.78000003</v>
      </c>
      <c r="X443" s="56">
        <f t="shared" si="18"/>
        <v>140892519.21999997</v>
      </c>
      <c r="Y443" s="56">
        <f t="shared" si="18"/>
        <v>353517105.21999997</v>
      </c>
      <c r="Z443" s="56">
        <f t="shared" si="18"/>
        <v>92859818.379999995</v>
      </c>
      <c r="AA443" s="56">
        <f t="shared" si="18"/>
        <v>131052597.93000001</v>
      </c>
      <c r="AB443" s="56">
        <f t="shared" si="18"/>
        <v>131406127.03</v>
      </c>
      <c r="AC443" s="56">
        <f t="shared" si="18"/>
        <v>53230446.81000001</v>
      </c>
      <c r="AD443" s="56">
        <f t="shared" si="18"/>
        <v>60510378.700000003</v>
      </c>
      <c r="AE443" s="56">
        <f t="shared" si="18"/>
        <v>1779847466.9499998</v>
      </c>
      <c r="AF443" s="56">
        <f t="shared" si="18"/>
        <v>110335589.18000002</v>
      </c>
      <c r="AG443" s="56">
        <f t="shared" si="18"/>
        <v>65841225.97200001</v>
      </c>
      <c r="AH443" s="56">
        <f t="shared" si="18"/>
        <v>61495270.04999999</v>
      </c>
      <c r="AI443" s="56">
        <f t="shared" si="18"/>
        <v>58895703.360000007</v>
      </c>
      <c r="AJ443" s="56">
        <f t="shared" si="18"/>
        <v>101758918.49000001</v>
      </c>
      <c r="AK443" s="56">
        <f t="shared" si="18"/>
        <v>82241074.459999993</v>
      </c>
      <c r="AL443" s="56">
        <f t="shared" si="18"/>
        <v>80810125.420000002</v>
      </c>
      <c r="AM443" s="56">
        <f t="shared" si="18"/>
        <v>128195535.15000001</v>
      </c>
      <c r="AN443" s="56">
        <f t="shared" si="18"/>
        <v>74761448.299999997</v>
      </c>
      <c r="AO443" s="56">
        <f t="shared" si="18"/>
        <v>80052077.150000006</v>
      </c>
      <c r="AP443" s="56">
        <f t="shared" si="18"/>
        <v>69043524.470000014</v>
      </c>
      <c r="AQ443" s="56">
        <f t="shared" si="18"/>
        <v>580503515.99999988</v>
      </c>
      <c r="AR443" s="56">
        <f t="shared" si="18"/>
        <v>80718408.060000002</v>
      </c>
      <c r="AS443" s="56">
        <f t="shared" si="18"/>
        <v>80693568.499999985</v>
      </c>
      <c r="AT443" s="56">
        <f t="shared" si="18"/>
        <v>75862504.030000001</v>
      </c>
      <c r="AU443" s="56">
        <f t="shared" si="18"/>
        <v>71605604.320000008</v>
      </c>
      <c r="AV443" s="56">
        <f t="shared" si="18"/>
        <v>27065403.539999999</v>
      </c>
      <c r="AW443" s="56">
        <f t="shared" si="18"/>
        <v>45370867.350000009</v>
      </c>
      <c r="AX443" s="56">
        <f t="shared" si="18"/>
        <v>1646573115.5200002</v>
      </c>
      <c r="AY443" s="56">
        <f t="shared" si="18"/>
        <v>96287123.840000004</v>
      </c>
      <c r="AZ443" s="56">
        <f t="shared" si="18"/>
        <v>114005588.83</v>
      </c>
      <c r="BA443" s="56">
        <f t="shared" si="18"/>
        <v>151861333.35999998</v>
      </c>
      <c r="BB443" s="56">
        <f t="shared" si="18"/>
        <v>146375195.46000001</v>
      </c>
      <c r="BC443" s="56">
        <f t="shared" si="18"/>
        <v>111426069.34999999</v>
      </c>
      <c r="BD443" s="56">
        <f t="shared" si="18"/>
        <v>242074962.53240001</v>
      </c>
      <c r="BE443" s="56">
        <f t="shared" si="18"/>
        <v>163347506.99000001</v>
      </c>
      <c r="BF443" s="56">
        <f t="shared" si="18"/>
        <v>88646575.859999999</v>
      </c>
      <c r="BG443" s="56">
        <f t="shared" si="18"/>
        <v>43842181.18</v>
      </c>
      <c r="BH443" s="56">
        <f t="shared" si="18"/>
        <v>31550142.750000004</v>
      </c>
      <c r="BI443" s="56">
        <f t="shared" si="18"/>
        <v>1091200919.5899999</v>
      </c>
      <c r="BJ443" s="56">
        <f t="shared" si="18"/>
        <v>397411476.40999997</v>
      </c>
      <c r="BK443" s="56">
        <f t="shared" si="18"/>
        <v>90024112.170000002</v>
      </c>
      <c r="BL443" s="56">
        <f t="shared" si="18"/>
        <v>64452136.239999995</v>
      </c>
      <c r="BM443" s="56">
        <f t="shared" si="18"/>
        <v>87794947.899999991</v>
      </c>
      <c r="BN443" s="56">
        <f t="shared" si="18"/>
        <v>131954877.47</v>
      </c>
      <c r="BO443" s="56">
        <f t="shared" si="18"/>
        <v>58482588.850000009</v>
      </c>
      <c r="BP443" s="56">
        <f t="shared" si="18"/>
        <v>718017861.20000017</v>
      </c>
      <c r="BQ443" s="56">
        <f t="shared" ref="BQ443:BX443" si="19">SUM(BQ129,BQ179,BQ243,BQ441)</f>
        <v>73011850.99000001</v>
      </c>
      <c r="BR443" s="56">
        <f t="shared" si="19"/>
        <v>77200948.000000015</v>
      </c>
      <c r="BS443" s="56">
        <f t="shared" si="19"/>
        <v>115868723.75000001</v>
      </c>
      <c r="BT443" s="56">
        <f t="shared" si="19"/>
        <v>128823562.02</v>
      </c>
      <c r="BU443" s="56">
        <f t="shared" si="19"/>
        <v>250569675.95000002</v>
      </c>
      <c r="BV443" s="56">
        <f t="shared" si="19"/>
        <v>85666815.419999987</v>
      </c>
      <c r="BW443" s="56">
        <f t="shared" si="19"/>
        <v>46278496.230000004</v>
      </c>
      <c r="BX443" s="56">
        <f t="shared" si="19"/>
        <v>41629511.960000001</v>
      </c>
      <c r="BY443" s="57">
        <f>SUM(BY129,BY179,BY243,BY441)</f>
        <v>11526859009.255198</v>
      </c>
    </row>
    <row r="444" spans="1:77" x14ac:dyDescent="0.2">
      <c r="B444" s="59"/>
      <c r="C444" s="60"/>
    </row>
    <row r="445" spans="1:77" x14ac:dyDescent="0.2">
      <c r="B445" s="59"/>
      <c r="C445" s="61" t="s">
        <v>1025</v>
      </c>
      <c r="D445" s="62">
        <f t="shared" ref="D445:BO445" si="20">SUM(D29)</f>
        <v>563708061.62</v>
      </c>
      <c r="E445" s="62">
        <f t="shared" si="20"/>
        <v>124955143.80000001</v>
      </c>
      <c r="F445" s="62">
        <f t="shared" si="20"/>
        <v>150086571.32999998</v>
      </c>
      <c r="G445" s="62">
        <f t="shared" si="20"/>
        <v>49626636.969999999</v>
      </c>
      <c r="H445" s="62">
        <f t="shared" si="20"/>
        <v>51553181.479999997</v>
      </c>
      <c r="I445" s="62">
        <f t="shared" si="20"/>
        <v>14875446.860000001</v>
      </c>
      <c r="J445" s="62">
        <f t="shared" si="20"/>
        <v>837084941.79999995</v>
      </c>
      <c r="K445" s="62">
        <f t="shared" si="20"/>
        <v>116572108.77</v>
      </c>
      <c r="L445" s="62">
        <f t="shared" si="20"/>
        <v>27173759.809999999</v>
      </c>
      <c r="M445" s="62">
        <f t="shared" si="20"/>
        <v>215847083.99000001</v>
      </c>
      <c r="N445" s="62">
        <f t="shared" si="20"/>
        <v>28649921.030000001</v>
      </c>
      <c r="O445" s="62">
        <f t="shared" si="20"/>
        <v>89507528.829999998</v>
      </c>
      <c r="P445" s="62">
        <f t="shared" si="20"/>
        <v>169836677.45000002</v>
      </c>
      <c r="Q445" s="62">
        <f t="shared" si="20"/>
        <v>128499624.71000001</v>
      </c>
      <c r="R445" s="62">
        <f t="shared" si="20"/>
        <v>7699347.1500000004</v>
      </c>
      <c r="S445" s="62">
        <f t="shared" si="20"/>
        <v>49921040.430000007</v>
      </c>
      <c r="T445" s="62">
        <f t="shared" si="20"/>
        <v>44534874.260000005</v>
      </c>
      <c r="U445" s="62">
        <f t="shared" si="20"/>
        <v>31607629.010000002</v>
      </c>
      <c r="V445" s="62">
        <f t="shared" si="20"/>
        <v>554563506.5</v>
      </c>
      <c r="W445" s="62">
        <f t="shared" si="20"/>
        <v>82935215.360000014</v>
      </c>
      <c r="X445" s="62">
        <f t="shared" si="20"/>
        <v>55364683.399999991</v>
      </c>
      <c r="Y445" s="62">
        <f t="shared" si="20"/>
        <v>129489430.13999999</v>
      </c>
      <c r="Z445" s="62">
        <f t="shared" si="20"/>
        <v>46938635.68</v>
      </c>
      <c r="AA445" s="62">
        <f t="shared" si="20"/>
        <v>59852042.210000001</v>
      </c>
      <c r="AB445" s="62">
        <f t="shared" si="20"/>
        <v>75511054.230000004</v>
      </c>
      <c r="AC445" s="62">
        <f t="shared" si="20"/>
        <v>25445200.52</v>
      </c>
      <c r="AD445" s="62">
        <f t="shared" si="20"/>
        <v>27748119.5</v>
      </c>
      <c r="AE445" s="62">
        <f t="shared" si="20"/>
        <v>542958559.08000004</v>
      </c>
      <c r="AF445" s="62">
        <f t="shared" si="20"/>
        <v>40891618.979999997</v>
      </c>
      <c r="AG445" s="62">
        <f t="shared" si="20"/>
        <v>29621013.34</v>
      </c>
      <c r="AH445" s="62">
        <f t="shared" si="20"/>
        <v>21300207</v>
      </c>
      <c r="AI445" s="62">
        <f t="shared" si="20"/>
        <v>25111742.260000002</v>
      </c>
      <c r="AJ445" s="62">
        <f t="shared" si="20"/>
        <v>29112385.900000002</v>
      </c>
      <c r="AK445" s="62">
        <f t="shared" si="20"/>
        <v>35083135.539999992</v>
      </c>
      <c r="AL445" s="62">
        <f t="shared" si="20"/>
        <v>33053574.560000002</v>
      </c>
      <c r="AM445" s="62">
        <f t="shared" si="20"/>
        <v>45496788.350000001</v>
      </c>
      <c r="AN445" s="62">
        <f t="shared" si="20"/>
        <v>33688913.299999997</v>
      </c>
      <c r="AO445" s="62">
        <f t="shared" si="20"/>
        <v>38796282.420000002</v>
      </c>
      <c r="AP445" s="62">
        <f t="shared" si="20"/>
        <v>32817289.300000001</v>
      </c>
      <c r="AQ445" s="62">
        <f t="shared" si="20"/>
        <v>178137508.65000001</v>
      </c>
      <c r="AR445" s="62">
        <f t="shared" si="20"/>
        <v>34516078.970000006</v>
      </c>
      <c r="AS445" s="62">
        <f t="shared" si="20"/>
        <v>29138070.949999999</v>
      </c>
      <c r="AT445" s="62">
        <f t="shared" si="20"/>
        <v>31829359.699999999</v>
      </c>
      <c r="AU445" s="62">
        <f t="shared" si="20"/>
        <v>31714300.48</v>
      </c>
      <c r="AV445" s="62">
        <f t="shared" si="20"/>
        <v>5413730.5199999996</v>
      </c>
      <c r="AW445" s="62">
        <f t="shared" si="20"/>
        <v>14384338.84</v>
      </c>
      <c r="AX445" s="62">
        <f t="shared" si="20"/>
        <v>409973271.84000003</v>
      </c>
      <c r="AY445" s="62">
        <f t="shared" si="20"/>
        <v>42213032.940000005</v>
      </c>
      <c r="AZ445" s="62">
        <f t="shared" si="20"/>
        <v>49709424.880000003</v>
      </c>
      <c r="BA445" s="62">
        <f t="shared" si="20"/>
        <v>67564203.429999992</v>
      </c>
      <c r="BB445" s="62">
        <f t="shared" si="20"/>
        <v>66257919.49000001</v>
      </c>
      <c r="BC445" s="62">
        <f t="shared" si="20"/>
        <v>65983558.519999996</v>
      </c>
      <c r="BD445" s="62">
        <f t="shared" si="20"/>
        <v>94169286.030000001</v>
      </c>
      <c r="BE445" s="62">
        <f t="shared" si="20"/>
        <v>49194467.259999998</v>
      </c>
      <c r="BF445" s="62">
        <f t="shared" si="20"/>
        <v>40243927.860000007</v>
      </c>
      <c r="BG445" s="62">
        <f t="shared" si="20"/>
        <v>13294288.689999999</v>
      </c>
      <c r="BH445" s="62">
        <f t="shared" si="20"/>
        <v>10739691</v>
      </c>
      <c r="BI445" s="62">
        <f t="shared" si="20"/>
        <v>376807357.17599994</v>
      </c>
      <c r="BJ445" s="62">
        <f t="shared" si="20"/>
        <v>163173336.97</v>
      </c>
      <c r="BK445" s="62">
        <f t="shared" si="20"/>
        <v>36185926</v>
      </c>
      <c r="BL445" s="62">
        <f t="shared" si="20"/>
        <v>25611013</v>
      </c>
      <c r="BM445" s="62">
        <f t="shared" si="20"/>
        <v>31776774.209999997</v>
      </c>
      <c r="BN445" s="62">
        <f t="shared" si="20"/>
        <v>45811427.390000001</v>
      </c>
      <c r="BO445" s="62">
        <f t="shared" si="20"/>
        <v>18369852.600000001</v>
      </c>
      <c r="BP445" s="62">
        <f t="shared" ref="BP445:BY445" si="21">SUM(BP29)</f>
        <v>270648213.01999998</v>
      </c>
      <c r="BQ445" s="62">
        <f t="shared" si="21"/>
        <v>36705355.189999998</v>
      </c>
      <c r="BR445" s="62">
        <f t="shared" si="21"/>
        <v>35959700.25</v>
      </c>
      <c r="BS445" s="62">
        <f t="shared" si="21"/>
        <v>45336855.229999997</v>
      </c>
      <c r="BT445" s="62">
        <f t="shared" si="21"/>
        <v>74695023.770000011</v>
      </c>
      <c r="BU445" s="62">
        <f t="shared" si="21"/>
        <v>116575987.93999998</v>
      </c>
      <c r="BV445" s="62">
        <f t="shared" si="21"/>
        <v>36672657.879999995</v>
      </c>
      <c r="BW445" s="62">
        <f t="shared" si="21"/>
        <v>20442019.300000001</v>
      </c>
      <c r="BX445" s="62">
        <f t="shared" si="21"/>
        <v>17475552.009999998</v>
      </c>
      <c r="BY445" s="62">
        <f t="shared" si="21"/>
        <v>4213953052.7898993</v>
      </c>
    </row>
    <row r="446" spans="1:77" x14ac:dyDescent="0.2">
      <c r="B446" s="59"/>
      <c r="C446" s="61" t="s">
        <v>1026</v>
      </c>
      <c r="D446" s="62">
        <f t="shared" ref="D446:BO446" si="22">SUM(D47)</f>
        <v>647519553.0200001</v>
      </c>
      <c r="E446" s="62">
        <f t="shared" si="22"/>
        <v>130981441.02000001</v>
      </c>
      <c r="F446" s="62">
        <f t="shared" si="22"/>
        <v>240660390.16000003</v>
      </c>
      <c r="G446" s="62">
        <f t="shared" si="22"/>
        <v>34006142.680000007</v>
      </c>
      <c r="H446" s="62">
        <f t="shared" si="22"/>
        <v>20611290.629999999</v>
      </c>
      <c r="I446" s="62">
        <f t="shared" si="22"/>
        <v>4298601.17</v>
      </c>
      <c r="J446" s="62">
        <f t="shared" si="22"/>
        <v>1221655580.74</v>
      </c>
      <c r="K446" s="62">
        <f t="shared" si="22"/>
        <v>91519764.799999997</v>
      </c>
      <c r="L446" s="62">
        <f t="shared" si="22"/>
        <v>8723904.2899999991</v>
      </c>
      <c r="M446" s="62">
        <f t="shared" si="22"/>
        <v>245307664.63</v>
      </c>
      <c r="N446" s="62">
        <f t="shared" si="22"/>
        <v>8725870.5800000001</v>
      </c>
      <c r="O446" s="62">
        <f t="shared" si="22"/>
        <v>34291899.25</v>
      </c>
      <c r="P446" s="62">
        <f t="shared" si="22"/>
        <v>168811411.38999999</v>
      </c>
      <c r="Q446" s="62">
        <f t="shared" si="22"/>
        <v>122746088.40000001</v>
      </c>
      <c r="R446" s="62">
        <f t="shared" si="22"/>
        <v>1535913.51</v>
      </c>
      <c r="S446" s="62">
        <f t="shared" si="22"/>
        <v>18195209.350000001</v>
      </c>
      <c r="T446" s="62">
        <f t="shared" si="22"/>
        <v>17813909.949999999</v>
      </c>
      <c r="U446" s="62">
        <f t="shared" si="22"/>
        <v>8000480.7600000007</v>
      </c>
      <c r="V446" s="62">
        <f t="shared" si="22"/>
        <v>728159719.19000006</v>
      </c>
      <c r="W446" s="62">
        <f t="shared" si="22"/>
        <v>78130414.530000016</v>
      </c>
      <c r="X446" s="62">
        <f t="shared" si="22"/>
        <v>24145546.810000002</v>
      </c>
      <c r="Y446" s="62">
        <f t="shared" si="22"/>
        <v>147748771.84999999</v>
      </c>
      <c r="Z446" s="62">
        <f t="shared" si="22"/>
        <v>7626365.0199999996</v>
      </c>
      <c r="AA446" s="62">
        <f t="shared" si="22"/>
        <v>19889342.610000003</v>
      </c>
      <c r="AB446" s="62">
        <f t="shared" si="22"/>
        <v>38625932.329999998</v>
      </c>
      <c r="AC446" s="62">
        <f t="shared" si="22"/>
        <v>8762372.4499999993</v>
      </c>
      <c r="AD446" s="62">
        <f t="shared" si="22"/>
        <v>7487677.9800000004</v>
      </c>
      <c r="AE446" s="62">
        <f t="shared" si="22"/>
        <v>1039172063.12</v>
      </c>
      <c r="AF446" s="62">
        <f t="shared" si="22"/>
        <v>9883235.4799999986</v>
      </c>
      <c r="AG446" s="62">
        <f t="shared" si="22"/>
        <v>6142334.1799999997</v>
      </c>
      <c r="AH446" s="62">
        <f t="shared" si="22"/>
        <v>8356296</v>
      </c>
      <c r="AI446" s="62">
        <f t="shared" si="22"/>
        <v>7420934.9499999993</v>
      </c>
      <c r="AJ446" s="62">
        <f t="shared" si="22"/>
        <v>18504708.060000002</v>
      </c>
      <c r="AK446" s="62">
        <f t="shared" si="22"/>
        <v>12212543.729999999</v>
      </c>
      <c r="AL446" s="62">
        <f t="shared" si="22"/>
        <v>9105449</v>
      </c>
      <c r="AM446" s="62">
        <f t="shared" si="22"/>
        <v>23016501.829999998</v>
      </c>
      <c r="AN446" s="62">
        <f t="shared" si="22"/>
        <v>11470971</v>
      </c>
      <c r="AO446" s="62">
        <f t="shared" si="22"/>
        <v>12954159.49</v>
      </c>
      <c r="AP446" s="62">
        <f t="shared" si="22"/>
        <v>8234156.0199999996</v>
      </c>
      <c r="AQ446" s="62">
        <f t="shared" si="22"/>
        <v>275927609.06999999</v>
      </c>
      <c r="AR446" s="62">
        <f t="shared" si="22"/>
        <v>4997495.37</v>
      </c>
      <c r="AS446" s="62">
        <f t="shared" si="22"/>
        <v>6253707.7000000002</v>
      </c>
      <c r="AT446" s="62">
        <f t="shared" si="22"/>
        <v>12663053.32</v>
      </c>
      <c r="AU446" s="62">
        <f t="shared" si="22"/>
        <v>6807384.3699999992</v>
      </c>
      <c r="AV446" s="62">
        <f t="shared" si="22"/>
        <v>543789.65999999992</v>
      </c>
      <c r="AW446" s="62">
        <f t="shared" si="22"/>
        <v>6326956.7300000004</v>
      </c>
      <c r="AX446" s="62">
        <f t="shared" si="22"/>
        <v>706190021.92999995</v>
      </c>
      <c r="AY446" s="62">
        <f t="shared" si="22"/>
        <v>15803950.93</v>
      </c>
      <c r="AZ446" s="62">
        <f t="shared" si="22"/>
        <v>16860665.079999998</v>
      </c>
      <c r="BA446" s="62">
        <f t="shared" si="22"/>
        <v>28315922.32</v>
      </c>
      <c r="BB446" s="62">
        <f t="shared" si="22"/>
        <v>53229586.840000004</v>
      </c>
      <c r="BC446" s="62">
        <f t="shared" si="22"/>
        <v>19812108.780000001</v>
      </c>
      <c r="BD446" s="62">
        <f t="shared" si="22"/>
        <v>93559231</v>
      </c>
      <c r="BE446" s="62">
        <f t="shared" si="22"/>
        <v>67889096.689999998</v>
      </c>
      <c r="BF446" s="62">
        <f t="shared" si="22"/>
        <v>22537245.07</v>
      </c>
      <c r="BG446" s="62">
        <f t="shared" si="22"/>
        <v>4005374.5</v>
      </c>
      <c r="BH446" s="62">
        <f t="shared" si="22"/>
        <v>2853981.2</v>
      </c>
      <c r="BI446" s="62">
        <f t="shared" si="22"/>
        <v>586848231.90999997</v>
      </c>
      <c r="BJ446" s="62">
        <f t="shared" si="22"/>
        <v>159473693.81999996</v>
      </c>
      <c r="BK446" s="62">
        <f t="shared" si="22"/>
        <v>13730459</v>
      </c>
      <c r="BL446" s="62">
        <f t="shared" si="22"/>
        <v>7006475</v>
      </c>
      <c r="BM446" s="62">
        <f t="shared" si="22"/>
        <v>4949321.5599999996</v>
      </c>
      <c r="BN446" s="62">
        <f t="shared" si="22"/>
        <v>14037990</v>
      </c>
      <c r="BO446" s="62">
        <f t="shared" si="22"/>
        <v>6665825.1699999999</v>
      </c>
      <c r="BP446" s="62">
        <f t="shared" ref="BP446:BY446" si="23">SUM(BP47)</f>
        <v>558122237.53999996</v>
      </c>
      <c r="BQ446" s="62">
        <f t="shared" si="23"/>
        <v>15397869.42</v>
      </c>
      <c r="BR446" s="62">
        <f t="shared" si="23"/>
        <v>13776238.299999999</v>
      </c>
      <c r="BS446" s="62">
        <f t="shared" si="23"/>
        <v>22361898.880000003</v>
      </c>
      <c r="BT446" s="62">
        <f t="shared" si="23"/>
        <v>36713801.530000001</v>
      </c>
      <c r="BU446" s="62">
        <f t="shared" si="23"/>
        <v>104821998.88</v>
      </c>
      <c r="BV446" s="62">
        <f t="shared" si="23"/>
        <v>14816808.359999999</v>
      </c>
      <c r="BW446" s="62">
        <f t="shared" si="23"/>
        <v>10118231.17</v>
      </c>
      <c r="BX446" s="62">
        <f t="shared" si="23"/>
        <v>5135085.8000000007</v>
      </c>
      <c r="BY446" s="62">
        <f t="shared" si="23"/>
        <v>4379941155.9802999</v>
      </c>
    </row>
    <row r="447" spans="1:77" ht="22.5" thickBot="1" x14ac:dyDescent="0.25">
      <c r="B447" s="59"/>
      <c r="C447" s="63" t="s">
        <v>1027</v>
      </c>
      <c r="D447" s="64">
        <f>SUM(D445:D446)</f>
        <v>1211227614.6400001</v>
      </c>
      <c r="E447" s="64">
        <f t="shared" ref="E447:BP447" si="24">SUM(E445:E446)</f>
        <v>255936584.82000002</v>
      </c>
      <c r="F447" s="64">
        <f t="shared" si="24"/>
        <v>390746961.49000001</v>
      </c>
      <c r="G447" s="64">
        <f t="shared" si="24"/>
        <v>83632779.650000006</v>
      </c>
      <c r="H447" s="64">
        <f t="shared" si="24"/>
        <v>72164472.109999999</v>
      </c>
      <c r="I447" s="64">
        <f t="shared" si="24"/>
        <v>19174048.030000001</v>
      </c>
      <c r="J447" s="64">
        <f t="shared" si="24"/>
        <v>2058740522.54</v>
      </c>
      <c r="K447" s="64">
        <f t="shared" si="24"/>
        <v>208091873.56999999</v>
      </c>
      <c r="L447" s="64">
        <f t="shared" si="24"/>
        <v>35897664.099999994</v>
      </c>
      <c r="M447" s="64">
        <f t="shared" si="24"/>
        <v>461154748.62</v>
      </c>
      <c r="N447" s="64">
        <f t="shared" si="24"/>
        <v>37375791.609999999</v>
      </c>
      <c r="O447" s="64">
        <f t="shared" si="24"/>
        <v>123799428.08</v>
      </c>
      <c r="P447" s="64">
        <f t="shared" si="24"/>
        <v>338648088.84000003</v>
      </c>
      <c r="Q447" s="64">
        <f t="shared" si="24"/>
        <v>251245713.11000001</v>
      </c>
      <c r="R447" s="64">
        <f t="shared" si="24"/>
        <v>9235260.6600000001</v>
      </c>
      <c r="S447" s="64">
        <f t="shared" si="24"/>
        <v>68116249.780000001</v>
      </c>
      <c r="T447" s="64">
        <f t="shared" si="24"/>
        <v>62348784.210000008</v>
      </c>
      <c r="U447" s="64">
        <f t="shared" si="24"/>
        <v>39608109.770000003</v>
      </c>
      <c r="V447" s="64">
        <f t="shared" si="24"/>
        <v>1282723225.6900001</v>
      </c>
      <c r="W447" s="64">
        <f t="shared" si="24"/>
        <v>161065629.89000005</v>
      </c>
      <c r="X447" s="64">
        <f t="shared" si="24"/>
        <v>79510230.209999993</v>
      </c>
      <c r="Y447" s="64">
        <f t="shared" si="24"/>
        <v>277238201.99000001</v>
      </c>
      <c r="Z447" s="64">
        <f t="shared" si="24"/>
        <v>54565000.700000003</v>
      </c>
      <c r="AA447" s="64">
        <f t="shared" si="24"/>
        <v>79741384.820000008</v>
      </c>
      <c r="AB447" s="64">
        <f t="shared" si="24"/>
        <v>114136986.56</v>
      </c>
      <c r="AC447" s="64">
        <f t="shared" si="24"/>
        <v>34207572.969999999</v>
      </c>
      <c r="AD447" s="64">
        <f t="shared" si="24"/>
        <v>35235797.480000004</v>
      </c>
      <c r="AE447" s="64">
        <f t="shared" si="24"/>
        <v>1582130622.2</v>
      </c>
      <c r="AF447" s="64">
        <f t="shared" si="24"/>
        <v>50774854.459999993</v>
      </c>
      <c r="AG447" s="64">
        <f t="shared" si="24"/>
        <v>35763347.519999996</v>
      </c>
      <c r="AH447" s="64">
        <f t="shared" si="24"/>
        <v>29656503</v>
      </c>
      <c r="AI447" s="64">
        <f t="shared" si="24"/>
        <v>32532677.210000001</v>
      </c>
      <c r="AJ447" s="64">
        <f t="shared" si="24"/>
        <v>47617093.960000008</v>
      </c>
      <c r="AK447" s="64">
        <f t="shared" si="24"/>
        <v>47295679.269999988</v>
      </c>
      <c r="AL447" s="64">
        <f t="shared" si="24"/>
        <v>42159023.560000002</v>
      </c>
      <c r="AM447" s="64">
        <f t="shared" si="24"/>
        <v>68513290.180000007</v>
      </c>
      <c r="AN447" s="64">
        <f t="shared" si="24"/>
        <v>45159884.299999997</v>
      </c>
      <c r="AO447" s="64">
        <f t="shared" si="24"/>
        <v>51750441.910000004</v>
      </c>
      <c r="AP447" s="64">
        <f t="shared" si="24"/>
        <v>41051445.32</v>
      </c>
      <c r="AQ447" s="64">
        <f t="shared" si="24"/>
        <v>454065117.72000003</v>
      </c>
      <c r="AR447" s="64">
        <f t="shared" si="24"/>
        <v>39513574.340000004</v>
      </c>
      <c r="AS447" s="64">
        <f t="shared" si="24"/>
        <v>35391778.649999999</v>
      </c>
      <c r="AT447" s="64">
        <f t="shared" si="24"/>
        <v>44492413.019999996</v>
      </c>
      <c r="AU447" s="64">
        <f t="shared" si="24"/>
        <v>38521684.850000001</v>
      </c>
      <c r="AV447" s="64">
        <f t="shared" si="24"/>
        <v>5957520.1799999997</v>
      </c>
      <c r="AW447" s="64">
        <f t="shared" si="24"/>
        <v>20711295.57</v>
      </c>
      <c r="AX447" s="64">
        <f t="shared" si="24"/>
        <v>1116163293.77</v>
      </c>
      <c r="AY447" s="64">
        <f t="shared" si="24"/>
        <v>58016983.870000005</v>
      </c>
      <c r="AZ447" s="64">
        <f t="shared" si="24"/>
        <v>66570089.960000001</v>
      </c>
      <c r="BA447" s="64">
        <f t="shared" si="24"/>
        <v>95880125.75</v>
      </c>
      <c r="BB447" s="64">
        <f t="shared" si="24"/>
        <v>119487506.33000001</v>
      </c>
      <c r="BC447" s="64">
        <f t="shared" si="24"/>
        <v>85795667.299999997</v>
      </c>
      <c r="BD447" s="64">
        <f t="shared" si="24"/>
        <v>187728517.03</v>
      </c>
      <c r="BE447" s="64">
        <f t="shared" si="24"/>
        <v>117083563.94999999</v>
      </c>
      <c r="BF447" s="64">
        <f t="shared" si="24"/>
        <v>62781172.930000007</v>
      </c>
      <c r="BG447" s="64">
        <f t="shared" si="24"/>
        <v>17299663.189999998</v>
      </c>
      <c r="BH447" s="64">
        <f t="shared" si="24"/>
        <v>13593672.199999999</v>
      </c>
      <c r="BI447" s="64">
        <f t="shared" si="24"/>
        <v>963655589.08599997</v>
      </c>
      <c r="BJ447" s="64">
        <f t="shared" si="24"/>
        <v>322647030.78999996</v>
      </c>
      <c r="BK447" s="64">
        <f t="shared" si="24"/>
        <v>49916385</v>
      </c>
      <c r="BL447" s="64">
        <f t="shared" si="24"/>
        <v>32617488</v>
      </c>
      <c r="BM447" s="64">
        <f t="shared" si="24"/>
        <v>36726095.769999996</v>
      </c>
      <c r="BN447" s="64">
        <f t="shared" si="24"/>
        <v>59849417.390000001</v>
      </c>
      <c r="BO447" s="64">
        <f t="shared" si="24"/>
        <v>25035677.770000003</v>
      </c>
      <c r="BP447" s="64">
        <f t="shared" si="24"/>
        <v>828770450.55999994</v>
      </c>
      <c r="BQ447" s="64">
        <f t="shared" ref="BQ447:BY447" si="25">SUM(BQ445:BQ446)</f>
        <v>52103224.609999999</v>
      </c>
      <c r="BR447" s="64">
        <f t="shared" si="25"/>
        <v>49735938.549999997</v>
      </c>
      <c r="BS447" s="64">
        <f t="shared" si="25"/>
        <v>67698754.109999999</v>
      </c>
      <c r="BT447" s="64">
        <f t="shared" si="25"/>
        <v>111408825.30000001</v>
      </c>
      <c r="BU447" s="64">
        <f t="shared" si="25"/>
        <v>221397986.81999999</v>
      </c>
      <c r="BV447" s="64">
        <f t="shared" si="25"/>
        <v>51489466.239999995</v>
      </c>
      <c r="BW447" s="64">
        <f t="shared" si="25"/>
        <v>30560250.469999999</v>
      </c>
      <c r="BX447" s="64">
        <f t="shared" si="25"/>
        <v>22610637.809999999</v>
      </c>
      <c r="BY447" s="64">
        <f t="shared" si="25"/>
        <v>8593894208.7701988</v>
      </c>
    </row>
    <row r="448" spans="1:77" ht="22.5" thickTop="1" x14ac:dyDescent="0.2">
      <c r="B448" s="59"/>
      <c r="C448" s="60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</row>
    <row r="449" spans="2:77" x14ac:dyDescent="0.2">
      <c r="B449" s="59"/>
      <c r="C449" s="66" t="s">
        <v>245</v>
      </c>
      <c r="D449" s="67">
        <f t="shared" ref="D449:AI449" si="26">SUM(D129)</f>
        <v>573675056.49000001</v>
      </c>
      <c r="E449" s="67">
        <f t="shared" si="26"/>
        <v>162767798.41</v>
      </c>
      <c r="F449" s="67">
        <f t="shared" si="26"/>
        <v>190482920.71999997</v>
      </c>
      <c r="G449" s="67">
        <f t="shared" si="26"/>
        <v>95109951.039999992</v>
      </c>
      <c r="H449" s="67">
        <f t="shared" si="26"/>
        <v>74288075.770000011</v>
      </c>
      <c r="I449" s="67">
        <f t="shared" si="26"/>
        <v>28558496.339999996</v>
      </c>
      <c r="J449" s="67">
        <f t="shared" si="26"/>
        <v>1022833084.13</v>
      </c>
      <c r="K449" s="67">
        <f t="shared" si="26"/>
        <v>140515232.79999998</v>
      </c>
      <c r="L449" s="67">
        <f t="shared" si="26"/>
        <v>47551498.600000001</v>
      </c>
      <c r="M449" s="67">
        <f t="shared" si="26"/>
        <v>331611209.79999995</v>
      </c>
      <c r="N449" s="67">
        <f t="shared" si="26"/>
        <v>44380089.830000006</v>
      </c>
      <c r="O449" s="67">
        <f t="shared" si="26"/>
        <v>111261868.24000001</v>
      </c>
      <c r="P449" s="67">
        <f t="shared" si="26"/>
        <v>211404470.03000003</v>
      </c>
      <c r="Q449" s="67">
        <f t="shared" si="26"/>
        <v>175729571.34999996</v>
      </c>
      <c r="R449" s="67">
        <f t="shared" si="26"/>
        <v>24660777.750000004</v>
      </c>
      <c r="S449" s="67">
        <f t="shared" si="26"/>
        <v>78496882.280000016</v>
      </c>
      <c r="T449" s="67">
        <f t="shared" si="26"/>
        <v>63052714.180000007</v>
      </c>
      <c r="U449" s="67">
        <f t="shared" si="26"/>
        <v>32385931.48</v>
      </c>
      <c r="V449" s="67">
        <f t="shared" si="26"/>
        <v>619217581.30000019</v>
      </c>
      <c r="W449" s="67">
        <f t="shared" si="26"/>
        <v>174309309.13999999</v>
      </c>
      <c r="X449" s="67">
        <f t="shared" si="26"/>
        <v>77890932.23999998</v>
      </c>
      <c r="Y449" s="67">
        <f t="shared" si="26"/>
        <v>182351559.87999997</v>
      </c>
      <c r="Z449" s="67">
        <f t="shared" si="26"/>
        <v>47655333.879999995</v>
      </c>
      <c r="AA449" s="67">
        <f t="shared" si="26"/>
        <v>73188416.530000001</v>
      </c>
      <c r="AB449" s="67">
        <f t="shared" si="26"/>
        <v>65953332.090000004</v>
      </c>
      <c r="AC449" s="67">
        <f t="shared" si="26"/>
        <v>35265364.800000004</v>
      </c>
      <c r="AD449" s="67">
        <f t="shared" si="26"/>
        <v>27595062.350000001</v>
      </c>
      <c r="AE449" s="67">
        <f t="shared" si="26"/>
        <v>823877160.92999995</v>
      </c>
      <c r="AF449" s="67">
        <f t="shared" si="26"/>
        <v>56767038.81000001</v>
      </c>
      <c r="AG449" s="67">
        <f t="shared" si="26"/>
        <v>37630651.430000007</v>
      </c>
      <c r="AH449" s="67">
        <f t="shared" si="26"/>
        <v>37405559.839999996</v>
      </c>
      <c r="AI449" s="67">
        <f t="shared" si="26"/>
        <v>34266786.510000005</v>
      </c>
      <c r="AJ449" s="67">
        <f t="shared" ref="AJ449:BY449" si="27">SUM(AJ129)</f>
        <v>61711745.56000001</v>
      </c>
      <c r="AK449" s="67">
        <f t="shared" si="27"/>
        <v>46888358.769999988</v>
      </c>
      <c r="AL449" s="67">
        <f t="shared" si="27"/>
        <v>48235466.509999998</v>
      </c>
      <c r="AM449" s="67">
        <f t="shared" si="27"/>
        <v>70294839.299999997</v>
      </c>
      <c r="AN449" s="67">
        <f t="shared" si="27"/>
        <v>39095456.530000001</v>
      </c>
      <c r="AO449" s="67">
        <f t="shared" si="27"/>
        <v>45945682.620000005</v>
      </c>
      <c r="AP449" s="67">
        <f t="shared" si="27"/>
        <v>40836696.860000007</v>
      </c>
      <c r="AQ449" s="67">
        <f t="shared" si="27"/>
        <v>323612511.94999999</v>
      </c>
      <c r="AR449" s="67">
        <f t="shared" si="27"/>
        <v>54049818.339999996</v>
      </c>
      <c r="AS449" s="67">
        <f t="shared" si="27"/>
        <v>48476245.319999993</v>
      </c>
      <c r="AT449" s="67">
        <f t="shared" si="27"/>
        <v>46279181.950000003</v>
      </c>
      <c r="AU449" s="67">
        <f t="shared" si="27"/>
        <v>46025827.49000001</v>
      </c>
      <c r="AV449" s="67">
        <f t="shared" si="27"/>
        <v>20851279.899999999</v>
      </c>
      <c r="AW449" s="67">
        <f t="shared" si="27"/>
        <v>30568887.430000003</v>
      </c>
      <c r="AX449" s="67">
        <f t="shared" si="27"/>
        <v>584251927.45000005</v>
      </c>
      <c r="AY449" s="67">
        <f t="shared" si="27"/>
        <v>53147725.310000002</v>
      </c>
      <c r="AZ449" s="67">
        <f t="shared" si="27"/>
        <v>62003518.399999999</v>
      </c>
      <c r="BA449" s="67">
        <f t="shared" si="27"/>
        <v>96850181.589999989</v>
      </c>
      <c r="BB449" s="67">
        <f t="shared" si="27"/>
        <v>84480749.280000016</v>
      </c>
      <c r="BC449" s="67">
        <f t="shared" si="27"/>
        <v>63004585.130000003</v>
      </c>
      <c r="BD449" s="67">
        <f t="shared" si="27"/>
        <v>124198310.2299</v>
      </c>
      <c r="BE449" s="67">
        <f t="shared" si="27"/>
        <v>97564882.260000005</v>
      </c>
      <c r="BF449" s="67">
        <f t="shared" si="27"/>
        <v>54645709.980000004</v>
      </c>
      <c r="BG449" s="67">
        <f t="shared" si="27"/>
        <v>29751025.75</v>
      </c>
      <c r="BH449" s="67">
        <f t="shared" si="27"/>
        <v>15355514.870000001</v>
      </c>
      <c r="BI449" s="67">
        <f t="shared" si="27"/>
        <v>510613596.97000003</v>
      </c>
      <c r="BJ449" s="67">
        <f t="shared" si="27"/>
        <v>215659954.45999998</v>
      </c>
      <c r="BK449" s="67">
        <f t="shared" si="27"/>
        <v>52232272.109999999</v>
      </c>
      <c r="BL449" s="67">
        <f t="shared" si="27"/>
        <v>37392784.36999999</v>
      </c>
      <c r="BM449" s="67">
        <f t="shared" si="27"/>
        <v>52794615.239999995</v>
      </c>
      <c r="BN449" s="67">
        <f t="shared" si="27"/>
        <v>75101929.959999993</v>
      </c>
      <c r="BO449" s="67">
        <f t="shared" si="27"/>
        <v>38071862.400000006</v>
      </c>
      <c r="BP449" s="67">
        <f t="shared" si="27"/>
        <v>359127517.76000023</v>
      </c>
      <c r="BQ449" s="67">
        <f t="shared" si="27"/>
        <v>45900403.390000001</v>
      </c>
      <c r="BR449" s="67">
        <f t="shared" si="27"/>
        <v>45853567.340000011</v>
      </c>
      <c r="BS449" s="67">
        <f t="shared" si="27"/>
        <v>70735574.550000012</v>
      </c>
      <c r="BT449" s="67">
        <f t="shared" si="27"/>
        <v>74680615.729999989</v>
      </c>
      <c r="BU449" s="67">
        <f t="shared" si="27"/>
        <v>132012254.85000001</v>
      </c>
      <c r="BV449" s="67">
        <f t="shared" si="27"/>
        <v>47544816.109999992</v>
      </c>
      <c r="BW449" s="67">
        <f t="shared" si="27"/>
        <v>24613820.989999998</v>
      </c>
      <c r="BX449" s="67">
        <f t="shared" si="27"/>
        <v>20725784.510000002</v>
      </c>
      <c r="BY449" s="67">
        <f t="shared" si="27"/>
        <v>5401952933.6599989</v>
      </c>
    </row>
    <row r="450" spans="2:77" x14ac:dyDescent="0.2">
      <c r="B450" s="59"/>
      <c r="C450" s="66" t="s">
        <v>507</v>
      </c>
      <c r="D450" s="67">
        <f>SUM(D243)</f>
        <v>553674672.49999988</v>
      </c>
      <c r="E450" s="67">
        <f t="shared" ref="E450:BP450" si="28">SUM(E243)</f>
        <v>87141272.929999992</v>
      </c>
      <c r="F450" s="67">
        <f t="shared" si="28"/>
        <v>297572220.12</v>
      </c>
      <c r="G450" s="67">
        <f t="shared" si="28"/>
        <v>42184356.390000001</v>
      </c>
      <c r="H450" s="67">
        <f t="shared" si="28"/>
        <v>44251141.880000003</v>
      </c>
      <c r="I450" s="67">
        <f t="shared" si="28"/>
        <v>13147172.689999998</v>
      </c>
      <c r="J450" s="67">
        <f t="shared" si="28"/>
        <v>1213811811.54</v>
      </c>
      <c r="K450" s="67">
        <f t="shared" si="28"/>
        <v>94989864.459999993</v>
      </c>
      <c r="L450" s="67">
        <f t="shared" si="28"/>
        <v>23924479.859999996</v>
      </c>
      <c r="M450" s="67">
        <f t="shared" si="28"/>
        <v>272751862.67000002</v>
      </c>
      <c r="N450" s="67">
        <f t="shared" si="28"/>
        <v>19601285.319999997</v>
      </c>
      <c r="O450" s="67">
        <f t="shared" si="28"/>
        <v>59423742.100000009</v>
      </c>
      <c r="P450" s="67">
        <f t="shared" si="28"/>
        <v>134427172.71000004</v>
      </c>
      <c r="Q450" s="67">
        <f t="shared" si="28"/>
        <v>135752192.28000006</v>
      </c>
      <c r="R450" s="67">
        <f t="shared" si="28"/>
        <v>6424725.7899999991</v>
      </c>
      <c r="S450" s="67">
        <f t="shared" si="28"/>
        <v>33939803.100000001</v>
      </c>
      <c r="T450" s="67">
        <f t="shared" si="28"/>
        <v>31066466.27</v>
      </c>
      <c r="U450" s="67">
        <f t="shared" si="28"/>
        <v>22940328.500000004</v>
      </c>
      <c r="V450" s="67">
        <f t="shared" si="28"/>
        <v>709190759.08000004</v>
      </c>
      <c r="W450" s="67">
        <f t="shared" si="28"/>
        <v>83492778.960000023</v>
      </c>
      <c r="X450" s="67">
        <f t="shared" si="28"/>
        <v>40215008.149999999</v>
      </c>
      <c r="Y450" s="67">
        <f t="shared" si="28"/>
        <v>122338580.24000002</v>
      </c>
      <c r="Z450" s="67">
        <f t="shared" si="28"/>
        <v>33290208.150000002</v>
      </c>
      <c r="AA450" s="67">
        <f t="shared" si="28"/>
        <v>36525682.250000007</v>
      </c>
      <c r="AB450" s="67">
        <f t="shared" si="28"/>
        <v>51820847.170000002</v>
      </c>
      <c r="AC450" s="67">
        <f t="shared" si="28"/>
        <v>14246581.760000004</v>
      </c>
      <c r="AD450" s="67">
        <f t="shared" si="28"/>
        <v>22766261.93</v>
      </c>
      <c r="AE450" s="67">
        <f t="shared" si="28"/>
        <v>683445102.76999974</v>
      </c>
      <c r="AF450" s="67">
        <f t="shared" si="28"/>
        <v>32034674.089999996</v>
      </c>
      <c r="AG450" s="67">
        <f t="shared" si="28"/>
        <v>13190935.192000004</v>
      </c>
      <c r="AH450" s="67">
        <f t="shared" si="28"/>
        <v>14950359.769999998</v>
      </c>
      <c r="AI450" s="67">
        <f t="shared" si="28"/>
        <v>13757102.24</v>
      </c>
      <c r="AJ450" s="67">
        <f t="shared" si="28"/>
        <v>23388314.269999992</v>
      </c>
      <c r="AK450" s="67">
        <f t="shared" si="28"/>
        <v>21268190.879999999</v>
      </c>
      <c r="AL450" s="67">
        <f t="shared" si="28"/>
        <v>19079224.710000005</v>
      </c>
      <c r="AM450" s="67">
        <f t="shared" si="28"/>
        <v>37039330.25</v>
      </c>
      <c r="AN450" s="67">
        <f t="shared" si="28"/>
        <v>20562461.259999998</v>
      </c>
      <c r="AO450" s="67">
        <f t="shared" si="28"/>
        <v>19358510.960000005</v>
      </c>
      <c r="AP450" s="67">
        <f t="shared" si="28"/>
        <v>17816192.439999998</v>
      </c>
      <c r="AQ450" s="67">
        <f t="shared" si="28"/>
        <v>181091129.44999999</v>
      </c>
      <c r="AR450" s="67">
        <f t="shared" si="28"/>
        <v>19722690.400000006</v>
      </c>
      <c r="AS450" s="67">
        <f t="shared" si="28"/>
        <v>16096246.859999999</v>
      </c>
      <c r="AT450" s="67">
        <f t="shared" si="28"/>
        <v>19184104.5</v>
      </c>
      <c r="AU450" s="67">
        <f t="shared" si="28"/>
        <v>14851395.65</v>
      </c>
      <c r="AV450" s="67">
        <f t="shared" si="28"/>
        <v>4603053.1400000006</v>
      </c>
      <c r="AW450" s="67">
        <f t="shared" si="28"/>
        <v>9085961.25</v>
      </c>
      <c r="AX450" s="67">
        <f t="shared" si="28"/>
        <v>504247868.56000006</v>
      </c>
      <c r="AY450" s="67">
        <f t="shared" si="28"/>
        <v>27275877.110000003</v>
      </c>
      <c r="AZ450" s="67">
        <f t="shared" si="28"/>
        <v>28649530.179999992</v>
      </c>
      <c r="BA450" s="67">
        <f t="shared" si="28"/>
        <v>37146665.049999997</v>
      </c>
      <c r="BB450" s="67">
        <f t="shared" si="28"/>
        <v>41393582.979999989</v>
      </c>
      <c r="BC450" s="67">
        <f t="shared" si="28"/>
        <v>43172839.139999993</v>
      </c>
      <c r="BD450" s="67">
        <f t="shared" si="28"/>
        <v>72185967.888899997</v>
      </c>
      <c r="BE450" s="67">
        <f t="shared" si="28"/>
        <v>44356566.629999988</v>
      </c>
      <c r="BF450" s="67">
        <f t="shared" si="28"/>
        <v>24918819.650000002</v>
      </c>
      <c r="BG450" s="67">
        <f t="shared" si="28"/>
        <v>9394341.5099999998</v>
      </c>
      <c r="BH450" s="67">
        <f t="shared" si="28"/>
        <v>8828895.0800000001</v>
      </c>
      <c r="BI450" s="67">
        <f t="shared" si="28"/>
        <v>433504648.92999995</v>
      </c>
      <c r="BJ450" s="67">
        <f t="shared" si="28"/>
        <v>140745781.34000003</v>
      </c>
      <c r="BK450" s="67">
        <f t="shared" si="28"/>
        <v>23884969.870000005</v>
      </c>
      <c r="BL450" s="67">
        <f t="shared" si="28"/>
        <v>14868623.299999999</v>
      </c>
      <c r="BM450" s="67">
        <f t="shared" si="28"/>
        <v>19392905.320000004</v>
      </c>
      <c r="BN450" s="67">
        <f t="shared" si="28"/>
        <v>31515345.810000002</v>
      </c>
      <c r="BO450" s="67">
        <f t="shared" si="28"/>
        <v>11638501.459999999</v>
      </c>
      <c r="BP450" s="67">
        <f t="shared" si="28"/>
        <v>276740444.41000003</v>
      </c>
      <c r="BQ450" s="67">
        <f t="shared" ref="BQ450:BY450" si="29">SUM(BQ243)</f>
        <v>15998654.580000002</v>
      </c>
      <c r="BR450" s="67">
        <f t="shared" si="29"/>
        <v>15880083.279999997</v>
      </c>
      <c r="BS450" s="67">
        <f t="shared" si="29"/>
        <v>27187831.199999996</v>
      </c>
      <c r="BT450" s="67">
        <f t="shared" si="29"/>
        <v>27501309.740000002</v>
      </c>
      <c r="BU450" s="67">
        <f t="shared" si="29"/>
        <v>93167369.719999984</v>
      </c>
      <c r="BV450" s="67">
        <f t="shared" si="29"/>
        <v>22662848.439999994</v>
      </c>
      <c r="BW450" s="67">
        <f t="shared" si="29"/>
        <v>11763947.279999999</v>
      </c>
      <c r="BX450" s="67">
        <f t="shared" si="29"/>
        <v>10529726.800000001</v>
      </c>
      <c r="BY450" s="67">
        <f t="shared" si="29"/>
        <v>3944892669.6296</v>
      </c>
    </row>
    <row r="451" spans="2:77" x14ac:dyDescent="0.2">
      <c r="B451" s="59"/>
      <c r="C451" s="66" t="s">
        <v>407</v>
      </c>
      <c r="D451" s="67">
        <f>SUM(D179)</f>
        <v>91222428.249999985</v>
      </c>
      <c r="E451" s="67">
        <f t="shared" ref="E451:BP451" si="30">SUM(E179)</f>
        <v>23353046.16</v>
      </c>
      <c r="F451" s="67">
        <f t="shared" si="30"/>
        <v>24844953.589999996</v>
      </c>
      <c r="G451" s="67">
        <f t="shared" si="30"/>
        <v>10185961</v>
      </c>
      <c r="H451" s="67">
        <f t="shared" si="30"/>
        <v>7962738.9800000004</v>
      </c>
      <c r="I451" s="67">
        <f t="shared" si="30"/>
        <v>7266543.4499999993</v>
      </c>
      <c r="J451" s="67">
        <f t="shared" si="30"/>
        <v>169163276.21999997</v>
      </c>
      <c r="K451" s="67">
        <f t="shared" si="30"/>
        <v>32441345.679999996</v>
      </c>
      <c r="L451" s="67">
        <f t="shared" si="30"/>
        <v>5444692.6399999997</v>
      </c>
      <c r="M451" s="67">
        <f t="shared" si="30"/>
        <v>64113258.449999988</v>
      </c>
      <c r="N451" s="67">
        <f t="shared" si="30"/>
        <v>3195390.4300000006</v>
      </c>
      <c r="O451" s="67">
        <f t="shared" si="30"/>
        <v>12538801.040000001</v>
      </c>
      <c r="P451" s="67">
        <f t="shared" si="30"/>
        <v>37481644.010000005</v>
      </c>
      <c r="Q451" s="67">
        <f t="shared" si="30"/>
        <v>26961519.659999996</v>
      </c>
      <c r="R451" s="67">
        <f t="shared" si="30"/>
        <v>2119557.4999999995</v>
      </c>
      <c r="S451" s="67">
        <f t="shared" si="30"/>
        <v>8293465.0385000007</v>
      </c>
      <c r="T451" s="67">
        <f t="shared" si="30"/>
        <v>7311362.1700000009</v>
      </c>
      <c r="U451" s="67">
        <f t="shared" si="30"/>
        <v>7053998.2200000007</v>
      </c>
      <c r="V451" s="67">
        <f t="shared" si="30"/>
        <v>108345026.63</v>
      </c>
      <c r="W451" s="67">
        <f t="shared" si="30"/>
        <v>12033625.629999999</v>
      </c>
      <c r="X451" s="67">
        <f t="shared" si="30"/>
        <v>15183271.599999996</v>
      </c>
      <c r="Y451" s="67">
        <f t="shared" si="30"/>
        <v>34276184.850000009</v>
      </c>
      <c r="Z451" s="67">
        <f t="shared" si="30"/>
        <v>4078123.07</v>
      </c>
      <c r="AA451" s="67">
        <f t="shared" si="30"/>
        <v>4366674.1099999994</v>
      </c>
      <c r="AB451" s="67">
        <f t="shared" si="30"/>
        <v>3316714.85</v>
      </c>
      <c r="AC451" s="67">
        <f t="shared" si="30"/>
        <v>2934061.5</v>
      </c>
      <c r="AD451" s="67">
        <f t="shared" si="30"/>
        <v>3563785.4000000004</v>
      </c>
      <c r="AE451" s="67">
        <f t="shared" si="30"/>
        <v>136091508.25</v>
      </c>
      <c r="AF451" s="67">
        <f t="shared" si="30"/>
        <v>6702347.5500000007</v>
      </c>
      <c r="AG451" s="67">
        <f t="shared" si="30"/>
        <v>3581891.6</v>
      </c>
      <c r="AH451" s="67">
        <f t="shared" si="30"/>
        <v>3372266.2900000005</v>
      </c>
      <c r="AI451" s="67">
        <f t="shared" si="30"/>
        <v>3557427.36</v>
      </c>
      <c r="AJ451" s="67">
        <f t="shared" si="30"/>
        <v>5637600.3600000003</v>
      </c>
      <c r="AK451" s="67">
        <f t="shared" si="30"/>
        <v>4779942.3099999996</v>
      </c>
      <c r="AL451" s="67">
        <f t="shared" si="30"/>
        <v>4823684.2</v>
      </c>
      <c r="AM451" s="67">
        <f t="shared" si="30"/>
        <v>8678814.6500000022</v>
      </c>
      <c r="AN451" s="67">
        <f t="shared" si="30"/>
        <v>5014467.1599999992</v>
      </c>
      <c r="AO451" s="67">
        <f t="shared" si="30"/>
        <v>3695516.1500000004</v>
      </c>
      <c r="AP451" s="67">
        <f t="shared" si="30"/>
        <v>4133060.2700000005</v>
      </c>
      <c r="AQ451" s="67">
        <f t="shared" si="30"/>
        <v>49394783.710000001</v>
      </c>
      <c r="AR451" s="67">
        <f t="shared" si="30"/>
        <v>3331314.96</v>
      </c>
      <c r="AS451" s="67">
        <f t="shared" si="30"/>
        <v>4303946.4400000004</v>
      </c>
      <c r="AT451" s="67">
        <f t="shared" si="30"/>
        <v>3820593.09</v>
      </c>
      <c r="AU451" s="67">
        <f t="shared" si="30"/>
        <v>2575929.1200000006</v>
      </c>
      <c r="AV451" s="67">
        <f t="shared" si="30"/>
        <v>880688.00000000012</v>
      </c>
      <c r="AW451" s="67">
        <f t="shared" si="30"/>
        <v>2921645.2200000007</v>
      </c>
      <c r="AX451" s="67">
        <f t="shared" si="30"/>
        <v>92142169.570000008</v>
      </c>
      <c r="AY451" s="67">
        <f t="shared" si="30"/>
        <v>7112309.1800000006</v>
      </c>
      <c r="AZ451" s="67">
        <f t="shared" si="30"/>
        <v>7225994.459999999</v>
      </c>
      <c r="BA451" s="67">
        <f t="shared" si="30"/>
        <v>9756940.0299999993</v>
      </c>
      <c r="BB451" s="67">
        <f t="shared" si="30"/>
        <v>5409862.8999999994</v>
      </c>
      <c r="BC451" s="67">
        <f t="shared" si="30"/>
        <v>2127632.73</v>
      </c>
      <c r="BD451" s="67">
        <f t="shared" si="30"/>
        <v>24964120.663600001</v>
      </c>
      <c r="BE451" s="67">
        <f t="shared" si="30"/>
        <v>10014615.039999999</v>
      </c>
      <c r="BF451" s="67">
        <f t="shared" si="30"/>
        <v>5161404.9799999995</v>
      </c>
      <c r="BG451" s="67">
        <f t="shared" si="30"/>
        <v>1522311.4499999997</v>
      </c>
      <c r="BH451" s="67">
        <f t="shared" si="30"/>
        <v>2492105.7500000009</v>
      </c>
      <c r="BI451" s="67">
        <f t="shared" si="30"/>
        <v>96105716.339999989</v>
      </c>
      <c r="BJ451" s="67">
        <f t="shared" si="30"/>
        <v>27295896.209999997</v>
      </c>
      <c r="BK451" s="67">
        <f t="shared" si="30"/>
        <v>4127323.3000000003</v>
      </c>
      <c r="BL451" s="67">
        <f t="shared" si="30"/>
        <v>2740604.81</v>
      </c>
      <c r="BM451" s="67">
        <f t="shared" si="30"/>
        <v>2355306.37</v>
      </c>
      <c r="BN451" s="67">
        <f t="shared" si="30"/>
        <v>8082320.7399999993</v>
      </c>
      <c r="BO451" s="67">
        <f t="shared" si="30"/>
        <v>3363259.18</v>
      </c>
      <c r="BP451" s="67">
        <f t="shared" si="30"/>
        <v>63817117.600000009</v>
      </c>
      <c r="BQ451" s="67">
        <f t="shared" ref="BQ451:BY451" si="31">SUM(BQ179)</f>
        <v>4128983.0400000005</v>
      </c>
      <c r="BR451" s="67">
        <f t="shared" si="31"/>
        <v>6795047.1299999999</v>
      </c>
      <c r="BS451" s="67">
        <f t="shared" si="31"/>
        <v>10585319.980000002</v>
      </c>
      <c r="BT451" s="67">
        <f t="shared" si="31"/>
        <v>6501987.8500000006</v>
      </c>
      <c r="BU451" s="67">
        <f t="shared" si="31"/>
        <v>12000561.98</v>
      </c>
      <c r="BV451" s="67">
        <f t="shared" si="31"/>
        <v>5428688.8900000006</v>
      </c>
      <c r="BW451" s="67">
        <f t="shared" si="31"/>
        <v>4126233.7300000009</v>
      </c>
      <c r="BX451" s="67">
        <f t="shared" si="31"/>
        <v>7405957.6299999999</v>
      </c>
      <c r="BY451" s="67">
        <f t="shared" si="31"/>
        <v>911272463.65559995</v>
      </c>
    </row>
    <row r="452" spans="2:77" ht="22.5" thickBot="1" x14ac:dyDescent="0.25">
      <c r="B452" s="59"/>
      <c r="C452" s="68" t="s">
        <v>1028</v>
      </c>
      <c r="D452" s="69">
        <f>SUM(D449:D451)</f>
        <v>1218572157.2399998</v>
      </c>
      <c r="E452" s="69">
        <f t="shared" ref="E452:BP452" si="32">SUM(E449:E451)</f>
        <v>273262117.5</v>
      </c>
      <c r="F452" s="69">
        <f t="shared" si="32"/>
        <v>512900094.42999995</v>
      </c>
      <c r="G452" s="69">
        <f t="shared" si="32"/>
        <v>147480268.43000001</v>
      </c>
      <c r="H452" s="69">
        <f t="shared" si="32"/>
        <v>126501956.63000001</v>
      </c>
      <c r="I452" s="69">
        <f t="shared" si="32"/>
        <v>48972212.479999989</v>
      </c>
      <c r="J452" s="69">
        <f t="shared" si="32"/>
        <v>2405808171.8899999</v>
      </c>
      <c r="K452" s="69">
        <f t="shared" si="32"/>
        <v>267946442.94</v>
      </c>
      <c r="L452" s="69">
        <f t="shared" si="32"/>
        <v>76920671.099999994</v>
      </c>
      <c r="M452" s="69">
        <f t="shared" si="32"/>
        <v>668476330.92000008</v>
      </c>
      <c r="N452" s="69">
        <f t="shared" si="32"/>
        <v>67176765.580000013</v>
      </c>
      <c r="O452" s="69">
        <f t="shared" si="32"/>
        <v>183224411.38000003</v>
      </c>
      <c r="P452" s="69">
        <f t="shared" si="32"/>
        <v>383313286.75000006</v>
      </c>
      <c r="Q452" s="69">
        <f t="shared" si="32"/>
        <v>338443283.28999996</v>
      </c>
      <c r="R452" s="69">
        <f t="shared" si="32"/>
        <v>33205061.040000003</v>
      </c>
      <c r="S452" s="69">
        <f t="shared" si="32"/>
        <v>120730150.41850002</v>
      </c>
      <c r="T452" s="69">
        <f t="shared" si="32"/>
        <v>101430542.62</v>
      </c>
      <c r="U452" s="69">
        <f t="shared" si="32"/>
        <v>62380258.200000003</v>
      </c>
      <c r="V452" s="69">
        <f t="shared" si="32"/>
        <v>1436753367.0100002</v>
      </c>
      <c r="W452" s="69">
        <f t="shared" si="32"/>
        <v>269835713.73000002</v>
      </c>
      <c r="X452" s="69">
        <f t="shared" si="32"/>
        <v>133289211.98999998</v>
      </c>
      <c r="Y452" s="69">
        <f t="shared" si="32"/>
        <v>338966324.97000003</v>
      </c>
      <c r="Z452" s="69">
        <f t="shared" si="32"/>
        <v>85023665.099999994</v>
      </c>
      <c r="AA452" s="69">
        <f t="shared" si="32"/>
        <v>114080772.89</v>
      </c>
      <c r="AB452" s="69">
        <f t="shared" si="32"/>
        <v>121090894.11</v>
      </c>
      <c r="AC452" s="69">
        <f t="shared" si="32"/>
        <v>52446008.06000001</v>
      </c>
      <c r="AD452" s="69">
        <f t="shared" si="32"/>
        <v>53925109.68</v>
      </c>
      <c r="AE452" s="69">
        <f t="shared" si="32"/>
        <v>1643413771.9499998</v>
      </c>
      <c r="AF452" s="69">
        <f t="shared" si="32"/>
        <v>95504060.450000003</v>
      </c>
      <c r="AG452" s="69">
        <f t="shared" si="32"/>
        <v>54403478.22200001</v>
      </c>
      <c r="AH452" s="69">
        <f t="shared" si="32"/>
        <v>55728185.899999991</v>
      </c>
      <c r="AI452" s="69">
        <f t="shared" si="32"/>
        <v>51581316.110000007</v>
      </c>
      <c r="AJ452" s="69">
        <f t="shared" si="32"/>
        <v>90737660.189999998</v>
      </c>
      <c r="AK452" s="69">
        <f t="shared" si="32"/>
        <v>72936491.959999993</v>
      </c>
      <c r="AL452" s="69">
        <f t="shared" si="32"/>
        <v>72138375.420000002</v>
      </c>
      <c r="AM452" s="69">
        <f t="shared" si="32"/>
        <v>116012984.2</v>
      </c>
      <c r="AN452" s="69">
        <f t="shared" si="32"/>
        <v>64672384.949999996</v>
      </c>
      <c r="AO452" s="69">
        <f t="shared" si="32"/>
        <v>68999709.730000019</v>
      </c>
      <c r="AP452" s="69">
        <f t="shared" si="32"/>
        <v>62785949.570000008</v>
      </c>
      <c r="AQ452" s="69">
        <f t="shared" si="32"/>
        <v>554098425.11000001</v>
      </c>
      <c r="AR452" s="69">
        <f t="shared" si="32"/>
        <v>77103823.700000003</v>
      </c>
      <c r="AS452" s="69">
        <f t="shared" si="32"/>
        <v>68876438.61999999</v>
      </c>
      <c r="AT452" s="69">
        <f t="shared" si="32"/>
        <v>69283879.540000007</v>
      </c>
      <c r="AU452" s="69">
        <f t="shared" si="32"/>
        <v>63453152.260000005</v>
      </c>
      <c r="AV452" s="69">
        <f t="shared" si="32"/>
        <v>26335021.039999999</v>
      </c>
      <c r="AW452" s="69">
        <f t="shared" si="32"/>
        <v>42576493.900000006</v>
      </c>
      <c r="AX452" s="69">
        <f t="shared" si="32"/>
        <v>1180641965.5800002</v>
      </c>
      <c r="AY452" s="69">
        <f t="shared" si="32"/>
        <v>87535911.600000009</v>
      </c>
      <c r="AZ452" s="69">
        <f t="shared" si="32"/>
        <v>97879043.039999977</v>
      </c>
      <c r="BA452" s="69">
        <f t="shared" si="32"/>
        <v>143753786.66999999</v>
      </c>
      <c r="BB452" s="69">
        <f t="shared" si="32"/>
        <v>131284195.16000001</v>
      </c>
      <c r="BC452" s="69">
        <f t="shared" si="32"/>
        <v>108305057</v>
      </c>
      <c r="BD452" s="69">
        <f t="shared" si="32"/>
        <v>221348398.78239998</v>
      </c>
      <c r="BE452" s="69">
        <f t="shared" si="32"/>
        <v>151936063.92999998</v>
      </c>
      <c r="BF452" s="69">
        <f t="shared" si="32"/>
        <v>84725934.610000014</v>
      </c>
      <c r="BG452" s="69">
        <f t="shared" si="32"/>
        <v>40667678.710000001</v>
      </c>
      <c r="BH452" s="69">
        <f t="shared" si="32"/>
        <v>26676515.700000003</v>
      </c>
      <c r="BI452" s="69">
        <f t="shared" si="32"/>
        <v>1040223962.24</v>
      </c>
      <c r="BJ452" s="69">
        <f t="shared" si="32"/>
        <v>383701632.00999999</v>
      </c>
      <c r="BK452" s="69">
        <f t="shared" si="32"/>
        <v>80244565.280000001</v>
      </c>
      <c r="BL452" s="69">
        <f t="shared" si="32"/>
        <v>55002012.479999989</v>
      </c>
      <c r="BM452" s="69">
        <f t="shared" si="32"/>
        <v>74542826.930000007</v>
      </c>
      <c r="BN452" s="69">
        <f t="shared" si="32"/>
        <v>114699596.50999999</v>
      </c>
      <c r="BO452" s="69">
        <f t="shared" si="32"/>
        <v>53073623.040000007</v>
      </c>
      <c r="BP452" s="69">
        <f t="shared" si="32"/>
        <v>699685079.77000034</v>
      </c>
      <c r="BQ452" s="69">
        <f t="shared" ref="BQ452:BY452" si="33">SUM(BQ449:BQ451)</f>
        <v>66028041.009999998</v>
      </c>
      <c r="BR452" s="69">
        <f t="shared" si="33"/>
        <v>68528697.75</v>
      </c>
      <c r="BS452" s="69">
        <f t="shared" si="33"/>
        <v>108508725.73</v>
      </c>
      <c r="BT452" s="69">
        <f t="shared" si="33"/>
        <v>108683913.31999999</v>
      </c>
      <c r="BU452" s="69">
        <f t="shared" si="33"/>
        <v>237180186.54999998</v>
      </c>
      <c r="BV452" s="69">
        <f t="shared" si="33"/>
        <v>75636353.439999983</v>
      </c>
      <c r="BW452" s="69">
        <f t="shared" si="33"/>
        <v>40504002</v>
      </c>
      <c r="BX452" s="69">
        <f t="shared" si="33"/>
        <v>38661468.940000005</v>
      </c>
      <c r="BY452" s="69">
        <f t="shared" si="33"/>
        <v>10258118066.945198</v>
      </c>
    </row>
    <row r="453" spans="2:77" ht="22.5" thickTop="1" x14ac:dyDescent="0.2">
      <c r="B453" s="59"/>
      <c r="C453" s="2" t="s">
        <v>1029</v>
      </c>
      <c r="D453" s="70">
        <f>SUM(D449/D443)</f>
        <v>0.44009733026951148</v>
      </c>
      <c r="E453" s="65">
        <f t="shared" ref="E453:BP453" si="34">SUM(E449/E443)</f>
        <v>0.5284691553477594</v>
      </c>
      <c r="F453" s="65">
        <f t="shared" si="34"/>
        <v>0.35310696638153755</v>
      </c>
      <c r="G453" s="65">
        <f t="shared" si="34"/>
        <v>0.55227627209879648</v>
      </c>
      <c r="H453" s="65">
        <f t="shared" si="34"/>
        <v>0.50599417712918793</v>
      </c>
      <c r="I453" s="65">
        <f t="shared" si="34"/>
        <v>0.47229151793027901</v>
      </c>
      <c r="J453" s="65">
        <f t="shared" si="34"/>
        <v>0.30018884435469928</v>
      </c>
      <c r="K453" s="65">
        <f t="shared" si="34"/>
        <v>0.48297249572282891</v>
      </c>
      <c r="L453" s="65">
        <f t="shared" si="34"/>
        <v>0.58674381685577381</v>
      </c>
      <c r="M453" s="65">
        <f t="shared" si="34"/>
        <v>0.4583909934483808</v>
      </c>
      <c r="N453" s="65">
        <f t="shared" si="34"/>
        <v>0.61293497457364565</v>
      </c>
      <c r="O453" s="65">
        <f t="shared" si="34"/>
        <v>0.5581679990813333</v>
      </c>
      <c r="P453" s="65">
        <f t="shared" si="34"/>
        <v>0.51779775080876178</v>
      </c>
      <c r="Q453" s="65">
        <f t="shared" si="34"/>
        <v>0.49747053050793616</v>
      </c>
      <c r="R453" s="65">
        <f t="shared" si="34"/>
        <v>0.71247579949017892</v>
      </c>
      <c r="S453" s="65">
        <f t="shared" si="34"/>
        <v>0.5842839010263996</v>
      </c>
      <c r="T453" s="65">
        <f t="shared" si="34"/>
        <v>0.56320467149898834</v>
      </c>
      <c r="U453" s="65">
        <f t="shared" si="34"/>
        <v>0.47986216058440856</v>
      </c>
      <c r="V453" s="65">
        <f t="shared" si="34"/>
        <v>0.42517683365841064</v>
      </c>
      <c r="W453" s="65">
        <f t="shared" si="34"/>
        <v>0.634195107929305</v>
      </c>
      <c r="X453" s="65">
        <f t="shared" si="34"/>
        <v>0.5528393748029683</v>
      </c>
      <c r="Y453" s="65">
        <f t="shared" si="34"/>
        <v>0.51582103719286609</v>
      </c>
      <c r="Z453" s="65">
        <f t="shared" si="34"/>
        <v>0.51319650104187509</v>
      </c>
      <c r="AA453" s="65">
        <f t="shared" si="34"/>
        <v>0.55846597233495987</v>
      </c>
      <c r="AB453" s="65">
        <f t="shared" si="34"/>
        <v>0.50190454266217632</v>
      </c>
      <c r="AC453" s="65">
        <f t="shared" si="34"/>
        <v>0.66250364055510735</v>
      </c>
      <c r="AD453" s="65">
        <f t="shared" si="34"/>
        <v>0.45603850021847575</v>
      </c>
      <c r="AE453" s="65">
        <f t="shared" si="34"/>
        <v>0.46289200407820374</v>
      </c>
      <c r="AF453" s="65">
        <f t="shared" si="34"/>
        <v>0.51449436425622397</v>
      </c>
      <c r="AG453" s="65">
        <f t="shared" si="34"/>
        <v>0.5715363113986216</v>
      </c>
      <c r="AH453" s="65">
        <f t="shared" si="34"/>
        <v>0.60826726689039079</v>
      </c>
      <c r="AI453" s="65">
        <f t="shared" si="34"/>
        <v>0.58182150063722404</v>
      </c>
      <c r="AJ453" s="65">
        <f t="shared" si="34"/>
        <v>0.60645048587131467</v>
      </c>
      <c r="AK453" s="65">
        <f t="shared" si="34"/>
        <v>0.57013310049597321</v>
      </c>
      <c r="AL453" s="65">
        <f t="shared" si="34"/>
        <v>0.5968987952846565</v>
      </c>
      <c r="AM453" s="65">
        <f t="shared" si="34"/>
        <v>0.54834077659373137</v>
      </c>
      <c r="AN453" s="65">
        <f t="shared" si="34"/>
        <v>0.52293605085229478</v>
      </c>
      <c r="AO453" s="65">
        <f t="shared" si="34"/>
        <v>0.57394741343073319</v>
      </c>
      <c r="AP453" s="65">
        <f t="shared" si="34"/>
        <v>0.59146309771228278</v>
      </c>
      <c r="AQ453" s="65">
        <f t="shared" si="34"/>
        <v>0.55746865097368348</v>
      </c>
      <c r="AR453" s="65">
        <f t="shared" si="34"/>
        <v>0.66960956786738679</v>
      </c>
      <c r="AS453" s="65">
        <f t="shared" si="34"/>
        <v>0.60074484523509453</v>
      </c>
      <c r="AT453" s="65">
        <f t="shared" si="34"/>
        <v>0.61004026352331842</v>
      </c>
      <c r="AU453" s="65">
        <f t="shared" si="34"/>
        <v>0.64276850851385992</v>
      </c>
      <c r="AV453" s="65">
        <f t="shared" si="34"/>
        <v>0.7704034365932827</v>
      </c>
      <c r="AW453" s="65">
        <f t="shared" si="34"/>
        <v>0.67375585293940821</v>
      </c>
      <c r="AX453" s="65">
        <f t="shared" si="34"/>
        <v>0.35482902152540541</v>
      </c>
      <c r="AY453" s="65">
        <f t="shared" si="34"/>
        <v>0.55197126251600792</v>
      </c>
      <c r="AZ453" s="65">
        <f t="shared" si="34"/>
        <v>0.54386384945089716</v>
      </c>
      <c r="BA453" s="65">
        <f t="shared" si="34"/>
        <v>0.63775405791024198</v>
      </c>
      <c r="BB453" s="65">
        <f t="shared" si="34"/>
        <v>0.57715208519114225</v>
      </c>
      <c r="BC453" s="65">
        <f t="shared" si="34"/>
        <v>0.56543846065409109</v>
      </c>
      <c r="BD453" s="65">
        <f t="shared" si="34"/>
        <v>0.51305723206825626</v>
      </c>
      <c r="BE453" s="65">
        <f t="shared" si="34"/>
        <v>0.59728418301463793</v>
      </c>
      <c r="BF453" s="65">
        <f t="shared" si="34"/>
        <v>0.61644467876911857</v>
      </c>
      <c r="BG453" s="65">
        <f t="shared" si="34"/>
        <v>0.67859364997952865</v>
      </c>
      <c r="BH453" s="65">
        <f t="shared" si="34"/>
        <v>0.48670191420924708</v>
      </c>
      <c r="BI453" s="65">
        <f t="shared" si="34"/>
        <v>0.46793728616161206</v>
      </c>
      <c r="BJ453" s="65">
        <f t="shared" si="34"/>
        <v>0.5426616171434081</v>
      </c>
      <c r="BK453" s="65">
        <f t="shared" si="34"/>
        <v>0.58020313503748266</v>
      </c>
      <c r="BL453" s="65">
        <f t="shared" si="34"/>
        <v>0.58016361522542437</v>
      </c>
      <c r="BM453" s="65">
        <f t="shared" si="34"/>
        <v>0.60134001446340624</v>
      </c>
      <c r="BN453" s="65">
        <f t="shared" si="34"/>
        <v>0.56914857108691908</v>
      </c>
      <c r="BO453" s="65">
        <f t="shared" si="34"/>
        <v>0.65099481997367148</v>
      </c>
      <c r="BP453" s="65">
        <f t="shared" si="34"/>
        <v>0.50016515906693737</v>
      </c>
      <c r="BQ453" s="65">
        <f t="shared" ref="BQ453:BZ453" si="35">SUM(BQ449/BQ443)</f>
        <v>0.62867058933058284</v>
      </c>
      <c r="BR453" s="65">
        <f t="shared" si="35"/>
        <v>0.59395083257267778</v>
      </c>
      <c r="BS453" s="65">
        <f t="shared" si="35"/>
        <v>0.61048031134458758</v>
      </c>
      <c r="BT453" s="65">
        <f t="shared" si="35"/>
        <v>0.57971239545763953</v>
      </c>
      <c r="BU453" s="65">
        <f t="shared" si="35"/>
        <v>0.52684848774894222</v>
      </c>
      <c r="BV453" s="65">
        <f t="shared" si="35"/>
        <v>0.55499688971629568</v>
      </c>
      <c r="BW453" s="65">
        <f t="shared" si="35"/>
        <v>0.53186302484141879</v>
      </c>
      <c r="BX453" s="65">
        <f t="shared" si="35"/>
        <v>0.49786277893227554</v>
      </c>
      <c r="BY453" s="65">
        <f t="shared" si="35"/>
        <v>0.46864049688840981</v>
      </c>
    </row>
    <row r="454" spans="2:77" x14ac:dyDescent="0.2">
      <c r="B454" s="59"/>
      <c r="C454" s="2" t="s">
        <v>1030</v>
      </c>
      <c r="D454" s="65">
        <f>SUM(D449/D447)</f>
        <v>0.47363109093290212</v>
      </c>
      <c r="E454" s="65">
        <f t="shared" ref="E454:BP454" si="36">SUM(E449/E447)</f>
        <v>0.63596925201011978</v>
      </c>
      <c r="F454" s="65">
        <f t="shared" si="36"/>
        <v>0.4874840740760944</v>
      </c>
      <c r="G454" s="65">
        <f t="shared" si="36"/>
        <v>1.1372329299352659</v>
      </c>
      <c r="H454" s="65">
        <f t="shared" si="36"/>
        <v>1.0294272735309837</v>
      </c>
      <c r="I454" s="65">
        <f t="shared" si="36"/>
        <v>1.4894349015563613</v>
      </c>
      <c r="J454" s="65">
        <f t="shared" si="36"/>
        <v>0.49682467165316457</v>
      </c>
      <c r="K454" s="65">
        <f t="shared" si="36"/>
        <v>0.67525574348165063</v>
      </c>
      <c r="L454" s="65">
        <f t="shared" si="36"/>
        <v>1.3246404687373519</v>
      </c>
      <c r="M454" s="65">
        <f t="shared" si="36"/>
        <v>0.71908878915882901</v>
      </c>
      <c r="N454" s="65">
        <f t="shared" si="36"/>
        <v>1.1874020032294377</v>
      </c>
      <c r="O454" s="65">
        <f t="shared" si="36"/>
        <v>0.89872683553999833</v>
      </c>
      <c r="P454" s="65">
        <f t="shared" si="36"/>
        <v>0.624260041608803</v>
      </c>
      <c r="Q454" s="65">
        <f t="shared" si="36"/>
        <v>0.69943311340425662</v>
      </c>
      <c r="R454" s="65">
        <f t="shared" si="36"/>
        <v>2.6702849716858998</v>
      </c>
      <c r="S454" s="65">
        <f t="shared" si="36"/>
        <v>1.1523958311493527</v>
      </c>
      <c r="T454" s="65">
        <f t="shared" si="36"/>
        <v>1.0112901956135834</v>
      </c>
      <c r="U454" s="65">
        <f t="shared" si="36"/>
        <v>0.8176591023419596</v>
      </c>
      <c r="V454" s="65">
        <f t="shared" si="36"/>
        <v>0.48273670336553848</v>
      </c>
      <c r="W454" s="65">
        <f t="shared" si="36"/>
        <v>1.0822253590604323</v>
      </c>
      <c r="X454" s="65">
        <f t="shared" si="36"/>
        <v>0.9796340927988364</v>
      </c>
      <c r="Y454" s="65">
        <f t="shared" si="36"/>
        <v>0.65774326399136507</v>
      </c>
      <c r="Z454" s="65">
        <f t="shared" si="36"/>
        <v>0.87336815300361559</v>
      </c>
      <c r="AA454" s="65">
        <f t="shared" si="36"/>
        <v>0.91782224117637279</v>
      </c>
      <c r="AB454" s="65">
        <f t="shared" si="36"/>
        <v>0.57784364278208256</v>
      </c>
      <c r="AC454" s="65">
        <f t="shared" si="36"/>
        <v>1.0309227383926853</v>
      </c>
      <c r="AD454" s="65">
        <f t="shared" si="36"/>
        <v>0.783154187603192</v>
      </c>
      <c r="AE454" s="65">
        <f t="shared" si="36"/>
        <v>0.52073902708764597</v>
      </c>
      <c r="AF454" s="65">
        <f t="shared" si="36"/>
        <v>1.1180148011004267</v>
      </c>
      <c r="AG454" s="65">
        <f t="shared" si="36"/>
        <v>1.0522127831841177</v>
      </c>
      <c r="AH454" s="65">
        <f t="shared" si="36"/>
        <v>1.2612936811868882</v>
      </c>
      <c r="AI454" s="65">
        <f t="shared" si="36"/>
        <v>1.0533036149716866</v>
      </c>
      <c r="AJ454" s="65">
        <f t="shared" si="36"/>
        <v>1.2959998275375644</v>
      </c>
      <c r="AK454" s="65">
        <f t="shared" si="36"/>
        <v>0.99138778623572144</v>
      </c>
      <c r="AL454" s="65">
        <f t="shared" si="36"/>
        <v>1.1441314915975724</v>
      </c>
      <c r="AM454" s="65">
        <f t="shared" si="36"/>
        <v>1.0260029713259933</v>
      </c>
      <c r="AN454" s="65">
        <f t="shared" si="36"/>
        <v>0.86571206140136203</v>
      </c>
      <c r="AO454" s="65">
        <f t="shared" si="36"/>
        <v>0.88783169619893976</v>
      </c>
      <c r="AP454" s="65">
        <f t="shared" si="36"/>
        <v>0.99476879660810946</v>
      </c>
      <c r="AQ454" s="65">
        <f t="shared" si="36"/>
        <v>0.71270066631622686</v>
      </c>
      <c r="AR454" s="65">
        <f t="shared" si="36"/>
        <v>1.367879753801083</v>
      </c>
      <c r="AS454" s="65">
        <f t="shared" si="36"/>
        <v>1.3697035630618128</v>
      </c>
      <c r="AT454" s="65">
        <f t="shared" si="36"/>
        <v>1.0401589576451344</v>
      </c>
      <c r="AU454" s="65">
        <f t="shared" si="36"/>
        <v>1.1948030744039486</v>
      </c>
      <c r="AV454" s="65">
        <f t="shared" si="36"/>
        <v>3.4999931632627721</v>
      </c>
      <c r="AW454" s="65">
        <f t="shared" si="36"/>
        <v>1.4759524495550427</v>
      </c>
      <c r="AX454" s="65">
        <f t="shared" si="36"/>
        <v>0.52344664146462494</v>
      </c>
      <c r="AY454" s="65">
        <f t="shared" si="36"/>
        <v>0.91607184249855766</v>
      </c>
      <c r="AZ454" s="65">
        <f t="shared" si="36"/>
        <v>0.93140205214167626</v>
      </c>
      <c r="BA454" s="65">
        <f t="shared" si="36"/>
        <v>1.0101173818078768</v>
      </c>
      <c r="BB454" s="65">
        <f t="shared" si="36"/>
        <v>0.7070257960416505</v>
      </c>
      <c r="BC454" s="65">
        <f t="shared" si="36"/>
        <v>0.73435625728853104</v>
      </c>
      <c r="BD454" s="65">
        <f t="shared" si="36"/>
        <v>0.66158467661070619</v>
      </c>
      <c r="BE454" s="65">
        <f t="shared" si="36"/>
        <v>0.83329272673715882</v>
      </c>
      <c r="BF454" s="65">
        <f t="shared" si="36"/>
        <v>0.87041556297345846</v>
      </c>
      <c r="BG454" s="65">
        <f t="shared" si="36"/>
        <v>1.7197459524644076</v>
      </c>
      <c r="BH454" s="65">
        <f t="shared" si="36"/>
        <v>1.129607558875813</v>
      </c>
      <c r="BI454" s="65">
        <f t="shared" si="36"/>
        <v>0.52987146315864009</v>
      </c>
      <c r="BJ454" s="65">
        <f t="shared" si="36"/>
        <v>0.66840830343907842</v>
      </c>
      <c r="BK454" s="65">
        <f t="shared" si="36"/>
        <v>1.0463953291088688</v>
      </c>
      <c r="BL454" s="65">
        <f t="shared" si="36"/>
        <v>1.1464029470939021</v>
      </c>
      <c r="BM454" s="65">
        <f t="shared" si="36"/>
        <v>1.4375232143005436</v>
      </c>
      <c r="BN454" s="65">
        <f t="shared" si="36"/>
        <v>1.2548481377957152</v>
      </c>
      <c r="BO454" s="65">
        <f t="shared" si="36"/>
        <v>1.5207042824948453</v>
      </c>
      <c r="BP454" s="65">
        <f t="shared" si="36"/>
        <v>0.43332567844007697</v>
      </c>
      <c r="BQ454" s="65">
        <f t="shared" ref="BQ454:BY454" si="37">SUM(BQ449/BQ447)</f>
        <v>0.88095129876453915</v>
      </c>
      <c r="BR454" s="65">
        <f t="shared" si="37"/>
        <v>0.92194032477949517</v>
      </c>
      <c r="BS454" s="65">
        <f t="shared" si="37"/>
        <v>1.0448578482709689</v>
      </c>
      <c r="BT454" s="65">
        <f t="shared" si="37"/>
        <v>0.67032944229419122</v>
      </c>
      <c r="BU454" s="65">
        <f t="shared" si="37"/>
        <v>0.59626673551159259</v>
      </c>
      <c r="BV454" s="65">
        <f t="shared" si="37"/>
        <v>0.92338918194231401</v>
      </c>
      <c r="BW454" s="65">
        <f t="shared" si="37"/>
        <v>0.80541947829133742</v>
      </c>
      <c r="BX454" s="65">
        <f t="shared" si="37"/>
        <v>0.91663864965514663</v>
      </c>
      <c r="BY454" s="65">
        <f t="shared" si="37"/>
        <v>0.62858033883489328</v>
      </c>
    </row>
    <row r="455" spans="2:77" x14ac:dyDescent="0.2">
      <c r="B455" s="59"/>
      <c r="C455" s="60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</row>
    <row r="456" spans="2:77" x14ac:dyDescent="0.2">
      <c r="B456" s="59"/>
      <c r="C456" s="71" t="s">
        <v>1031</v>
      </c>
      <c r="D456" s="72">
        <f t="shared" ref="D456:AQ456" si="38">SUM(D445/D447*D452)</f>
        <v>567126228.29857421</v>
      </c>
      <c r="E456" s="72">
        <f t="shared" si="38"/>
        <v>133413936.15656592</v>
      </c>
      <c r="F456" s="72">
        <f t="shared" si="38"/>
        <v>197005797.08743805</v>
      </c>
      <c r="G456" s="72">
        <f t="shared" si="38"/>
        <v>87512931.798312679</v>
      </c>
      <c r="H456" s="72">
        <f t="shared" si="38"/>
        <v>90371039.058952242</v>
      </c>
      <c r="I456" s="72">
        <f t="shared" si="38"/>
        <v>37993205.358778313</v>
      </c>
      <c r="J456" s="72">
        <f t="shared" si="38"/>
        <v>978202824.25095022</v>
      </c>
      <c r="K456" s="72">
        <f t="shared" si="38"/>
        <v>150102362.74521849</v>
      </c>
      <c r="L456" s="72">
        <f t="shared" si="38"/>
        <v>58227293.984162286</v>
      </c>
      <c r="M456" s="72">
        <f t="shared" si="38"/>
        <v>312885570.7920137</v>
      </c>
      <c r="N456" s="72">
        <f t="shared" si="38"/>
        <v>51493465.315738969</v>
      </c>
      <c r="O456" s="72">
        <f t="shared" si="38"/>
        <v>132472052.07892695</v>
      </c>
      <c r="P456" s="72">
        <f t="shared" si="38"/>
        <v>192236888.93994325</v>
      </c>
      <c r="Q456" s="72">
        <f t="shared" si="38"/>
        <v>173096823.62359178</v>
      </c>
      <c r="R456" s="72">
        <f t="shared" si="38"/>
        <v>27682737.011550691</v>
      </c>
      <c r="S456" s="72">
        <f t="shared" si="38"/>
        <v>88480718.472136676</v>
      </c>
      <c r="T456" s="72">
        <f t="shared" si="38"/>
        <v>72450433.780563876</v>
      </c>
      <c r="U456" s="72">
        <f t="shared" si="38"/>
        <v>49780008.947233595</v>
      </c>
      <c r="V456" s="72">
        <f t="shared" si="38"/>
        <v>621155810.72148252</v>
      </c>
      <c r="W456" s="72">
        <f t="shared" si="38"/>
        <v>138942635.03207079</v>
      </c>
      <c r="X456" s="72">
        <f t="shared" si="38"/>
        <v>92812145.090905681</v>
      </c>
      <c r="Y456" s="72">
        <f t="shared" si="38"/>
        <v>158320736.25480574</v>
      </c>
      <c r="Z456" s="72">
        <f t="shared" si="38"/>
        <v>73140195.896803677</v>
      </c>
      <c r="AA456" s="72">
        <f t="shared" si="38"/>
        <v>85626393.995720714</v>
      </c>
      <c r="AB456" s="72">
        <f t="shared" si="38"/>
        <v>80111639.070589095</v>
      </c>
      <c r="AC456" s="72">
        <f t="shared" si="38"/>
        <v>39011805.740518063</v>
      </c>
      <c r="AD456" s="72">
        <f t="shared" si="38"/>
        <v>42465915.190384574</v>
      </c>
      <c r="AE456" s="72">
        <f t="shared" si="38"/>
        <v>563989825.53628981</v>
      </c>
      <c r="AF456" s="72">
        <f t="shared" si="38"/>
        <v>76914364.255654588</v>
      </c>
      <c r="AG456" s="72">
        <f t="shared" si="38"/>
        <v>45059712.412409596</v>
      </c>
      <c r="AH456" s="72">
        <f t="shared" si="38"/>
        <v>40025686.622744463</v>
      </c>
      <c r="AI456" s="72">
        <f t="shared" si="38"/>
        <v>39815251.208030105</v>
      </c>
      <c r="AJ456" s="72">
        <f t="shared" si="38"/>
        <v>55475661.352483489</v>
      </c>
      <c r="AK456" s="72">
        <f t="shared" si="38"/>
        <v>54103057.039036795</v>
      </c>
      <c r="AL456" s="72">
        <f t="shared" si="38"/>
        <v>56558026.472998358</v>
      </c>
      <c r="AM456" s="72">
        <f t="shared" si="38"/>
        <v>77039333.159044236</v>
      </c>
      <c r="AN456" s="72">
        <f t="shared" si="38"/>
        <v>48245083.069993049</v>
      </c>
      <c r="AO456" s="72">
        <f t="shared" si="38"/>
        <v>51727717.228745542</v>
      </c>
      <c r="AP456" s="72">
        <f t="shared" si="38"/>
        <v>50192256.4468164</v>
      </c>
      <c r="AQ456" s="72">
        <f t="shared" si="38"/>
        <v>217382285.36826527</v>
      </c>
      <c r="AR456" s="72">
        <f t="shared" ref="AR456:BY456" si="39">SUM(AR445/AR447*AR452)</f>
        <v>67352086.268340304</v>
      </c>
      <c r="AS456" s="72">
        <f t="shared" si="39"/>
        <v>56706010.035267889</v>
      </c>
      <c r="AT456" s="72">
        <f t="shared" si="39"/>
        <v>49564889.238505296</v>
      </c>
      <c r="AU456" s="72">
        <f t="shared" si="39"/>
        <v>52239987.55539456</v>
      </c>
      <c r="AV456" s="72">
        <f t="shared" si="39"/>
        <v>23931216.822011694</v>
      </c>
      <c r="AW456" s="72">
        <f t="shared" si="39"/>
        <v>29570082.316042826</v>
      </c>
      <c r="AX456" s="72">
        <f t="shared" si="39"/>
        <v>433656663.14429295</v>
      </c>
      <c r="AY456" s="72">
        <f t="shared" si="39"/>
        <v>63690941.398876421</v>
      </c>
      <c r="AZ456" s="72">
        <f t="shared" si="39"/>
        <v>73088543.822709382</v>
      </c>
      <c r="BA456" s="72">
        <f t="shared" si="39"/>
        <v>101299513.43336342</v>
      </c>
      <c r="BB456" s="72">
        <f t="shared" si="39"/>
        <v>72799390.500266448</v>
      </c>
      <c r="BC456" s="72">
        <f t="shared" si="39"/>
        <v>83295034.486799017</v>
      </c>
      <c r="BD456" s="72">
        <f t="shared" si="39"/>
        <v>111033853.60409208</v>
      </c>
      <c r="BE456" s="72">
        <f t="shared" si="39"/>
        <v>63838283.277826816</v>
      </c>
      <c r="BF456" s="72">
        <f t="shared" si="39"/>
        <v>54310938.155260071</v>
      </c>
      <c r="BG456" s="72">
        <f t="shared" si="39"/>
        <v>31251929.889330223</v>
      </c>
      <c r="BH456" s="72">
        <f t="shared" si="39"/>
        <v>21075801.399319362</v>
      </c>
      <c r="BI456" s="72">
        <f t="shared" si="39"/>
        <v>406747023.0256936</v>
      </c>
      <c r="BJ456" s="72">
        <f t="shared" si="39"/>
        <v>194050679.91050974</v>
      </c>
      <c r="BK456" s="72">
        <f t="shared" si="39"/>
        <v>58171758.654482871</v>
      </c>
      <c r="BL456" s="72">
        <f t="shared" si="39"/>
        <v>43187177.892161466</v>
      </c>
      <c r="BM456" s="72">
        <f t="shared" si="39"/>
        <v>64497206.432289325</v>
      </c>
      <c r="BN456" s="72">
        <f t="shared" si="39"/>
        <v>87796213.669711083</v>
      </c>
      <c r="BO456" s="72">
        <f t="shared" si="39"/>
        <v>38942609.868586913</v>
      </c>
      <c r="BP456" s="72">
        <f t="shared" si="39"/>
        <v>228493325.73157078</v>
      </c>
      <c r="BQ456" s="72">
        <f t="shared" si="39"/>
        <v>46515023.127892666</v>
      </c>
      <c r="BR456" s="72">
        <f t="shared" si="39"/>
        <v>49547098.163946271</v>
      </c>
      <c r="BS456" s="72">
        <f t="shared" si="39"/>
        <v>72666690.167140305</v>
      </c>
      <c r="BT456" s="72">
        <f t="shared" si="39"/>
        <v>72868082.640613019</v>
      </c>
      <c r="BU456" s="72">
        <f t="shared" si="39"/>
        <v>124886025.2254201</v>
      </c>
      <c r="BV456" s="72">
        <f t="shared" si="39"/>
        <v>53870943.23461917</v>
      </c>
      <c r="BW456" s="72">
        <f t="shared" si="39"/>
        <v>27093481.822868012</v>
      </c>
      <c r="BX456" s="72">
        <f t="shared" si="39"/>
        <v>29881090.348771971</v>
      </c>
      <c r="BY456" s="72">
        <f t="shared" si="39"/>
        <v>5029993026.9061146</v>
      </c>
    </row>
    <row r="457" spans="2:77" x14ac:dyDescent="0.2">
      <c r="B457" s="59"/>
      <c r="C457" s="71" t="s">
        <v>1032</v>
      </c>
      <c r="D457" s="72">
        <f t="shared" ref="D457:BO457" si="40">SUM(D446/D447*D452)</f>
        <v>651445928.94142568</v>
      </c>
      <c r="E457" s="72">
        <f t="shared" si="40"/>
        <v>139848181.34343407</v>
      </c>
      <c r="F457" s="72">
        <f t="shared" si="40"/>
        <v>315894297.3425619</v>
      </c>
      <c r="G457" s="72">
        <f t="shared" si="40"/>
        <v>59967336.631687343</v>
      </c>
      <c r="H457" s="72">
        <f t="shared" si="40"/>
        <v>36130917.571047768</v>
      </c>
      <c r="I457" s="72">
        <f t="shared" si="40"/>
        <v>10979007.12122168</v>
      </c>
      <c r="J457" s="72">
        <f t="shared" si="40"/>
        <v>1427605347.6390498</v>
      </c>
      <c r="K457" s="72">
        <f t="shared" si="40"/>
        <v>117844080.19478154</v>
      </c>
      <c r="L457" s="72">
        <f t="shared" si="40"/>
        <v>18693377.115837712</v>
      </c>
      <c r="M457" s="72">
        <f t="shared" si="40"/>
        <v>355590760.12798643</v>
      </c>
      <c r="N457" s="72">
        <f t="shared" si="40"/>
        <v>15683300.264261046</v>
      </c>
      <c r="O457" s="72">
        <f t="shared" si="40"/>
        <v>50752359.301073067</v>
      </c>
      <c r="P457" s="72">
        <f t="shared" si="40"/>
        <v>191076397.81005675</v>
      </c>
      <c r="Q457" s="72">
        <f t="shared" si="40"/>
        <v>165346459.66640821</v>
      </c>
      <c r="R457" s="72">
        <f t="shared" si="40"/>
        <v>5522324.0284493119</v>
      </c>
      <c r="S457" s="72">
        <f t="shared" si="40"/>
        <v>32249431.946363356</v>
      </c>
      <c r="T457" s="72">
        <f t="shared" si="40"/>
        <v>28980108.839436129</v>
      </c>
      <c r="U457" s="72">
        <f t="shared" si="40"/>
        <v>12600249.252766406</v>
      </c>
      <c r="V457" s="72">
        <f t="shared" si="40"/>
        <v>815597556.28851771</v>
      </c>
      <c r="W457" s="72">
        <f t="shared" si="40"/>
        <v>130893078.69792923</v>
      </c>
      <c r="X457" s="72">
        <f t="shared" si="40"/>
        <v>40477066.899094291</v>
      </c>
      <c r="Y457" s="72">
        <f t="shared" si="40"/>
        <v>180645588.71519426</v>
      </c>
      <c r="Z457" s="72">
        <f t="shared" si="40"/>
        <v>11883469.203196302</v>
      </c>
      <c r="AA457" s="72">
        <f t="shared" si="40"/>
        <v>28454378.894279279</v>
      </c>
      <c r="AB457" s="72">
        <f t="shared" si="40"/>
        <v>40979255.039410912</v>
      </c>
      <c r="AC457" s="72">
        <f t="shared" si="40"/>
        <v>13434202.319481947</v>
      </c>
      <c r="AD457" s="72">
        <f t="shared" si="40"/>
        <v>11459194.489615418</v>
      </c>
      <c r="AE457" s="72">
        <f t="shared" si="40"/>
        <v>1079423946.4137099</v>
      </c>
      <c r="AF457" s="72">
        <f t="shared" si="40"/>
        <v>18589696.194345422</v>
      </c>
      <c r="AG457" s="72">
        <f t="shared" si="40"/>
        <v>9343765.8095904198</v>
      </c>
      <c r="AH457" s="72">
        <f t="shared" si="40"/>
        <v>15702499.277255524</v>
      </c>
      <c r="AI457" s="72">
        <f t="shared" si="40"/>
        <v>11766064.901969898</v>
      </c>
      <c r="AJ457" s="72">
        <f t="shared" si="40"/>
        <v>35261998.837516502</v>
      </c>
      <c r="AK457" s="72">
        <f t="shared" si="40"/>
        <v>18833434.920963202</v>
      </c>
      <c r="AL457" s="72">
        <f t="shared" si="40"/>
        <v>15580348.947001645</v>
      </c>
      <c r="AM457" s="72">
        <f t="shared" si="40"/>
        <v>38973651.04095576</v>
      </c>
      <c r="AN457" s="72">
        <f t="shared" si="40"/>
        <v>16427301.880006954</v>
      </c>
      <c r="AO457" s="72">
        <f t="shared" si="40"/>
        <v>17271992.501254469</v>
      </c>
      <c r="AP457" s="72">
        <f t="shared" si="40"/>
        <v>12593693.123183608</v>
      </c>
      <c r="AQ457" s="72">
        <f t="shared" si="40"/>
        <v>336716139.74173468</v>
      </c>
      <c r="AR457" s="72">
        <f t="shared" si="40"/>
        <v>9751737.4316597022</v>
      </c>
      <c r="AS457" s="72">
        <f t="shared" si="40"/>
        <v>12170428.584732102</v>
      </c>
      <c r="AT457" s="72">
        <f t="shared" si="40"/>
        <v>19718990.301494718</v>
      </c>
      <c r="AU457" s="72">
        <f t="shared" si="40"/>
        <v>11213164.704605442</v>
      </c>
      <c r="AV457" s="72">
        <f t="shared" si="40"/>
        <v>2403804.2179883048</v>
      </c>
      <c r="AW457" s="72">
        <f t="shared" si="40"/>
        <v>13006411.58395718</v>
      </c>
      <c r="AX457" s="72">
        <f t="shared" si="40"/>
        <v>746985302.43570721</v>
      </c>
      <c r="AY457" s="72">
        <f t="shared" si="40"/>
        <v>23844970.201123588</v>
      </c>
      <c r="AZ457" s="72">
        <f t="shared" si="40"/>
        <v>24790499.217290595</v>
      </c>
      <c r="BA457" s="72">
        <f t="shared" si="40"/>
        <v>42454273.236636542</v>
      </c>
      <c r="BB457" s="72">
        <f t="shared" si="40"/>
        <v>58484804.659733571</v>
      </c>
      <c r="BC457" s="72">
        <f t="shared" si="40"/>
        <v>25010022.513200972</v>
      </c>
      <c r="BD457" s="72">
        <f t="shared" si="40"/>
        <v>110314545.17830789</v>
      </c>
      <c r="BE457" s="72">
        <f t="shared" si="40"/>
        <v>88097780.652173176</v>
      </c>
      <c r="BF457" s="72">
        <f t="shared" si="40"/>
        <v>30414996.454739939</v>
      </c>
      <c r="BG457" s="72">
        <f t="shared" si="40"/>
        <v>9415748.8206697814</v>
      </c>
      <c r="BH457" s="72">
        <f t="shared" si="40"/>
        <v>5600714.3006806402</v>
      </c>
      <c r="BI457" s="72">
        <f t="shared" si="40"/>
        <v>633476939.21430635</v>
      </c>
      <c r="BJ457" s="72">
        <f t="shared" si="40"/>
        <v>189650952.09949026</v>
      </c>
      <c r="BK457" s="72">
        <f t="shared" si="40"/>
        <v>22072806.625517122</v>
      </c>
      <c r="BL457" s="72">
        <f t="shared" si="40"/>
        <v>11814834.587838521</v>
      </c>
      <c r="BM457" s="72">
        <f t="shared" si="40"/>
        <v>10045620.497710684</v>
      </c>
      <c r="BN457" s="72">
        <f t="shared" si="40"/>
        <v>26903382.840288911</v>
      </c>
      <c r="BO457" s="72">
        <f t="shared" si="40"/>
        <v>14131013.17141309</v>
      </c>
      <c r="BP457" s="72">
        <f t="shared" ref="BP457:BY457" si="41">SUM(BP446/BP447*BP452)</f>
        <v>471191754.03842956</v>
      </c>
      <c r="BQ457" s="72">
        <f t="shared" si="41"/>
        <v>19513017.882107332</v>
      </c>
      <c r="BR457" s="72">
        <f t="shared" si="41"/>
        <v>18981599.586053729</v>
      </c>
      <c r="BS457" s="72">
        <f t="shared" si="41"/>
        <v>35842035.562859707</v>
      </c>
      <c r="BT457" s="72">
        <f t="shared" si="41"/>
        <v>35815830.679386966</v>
      </c>
      <c r="BU457" s="72">
        <f t="shared" si="41"/>
        <v>112294161.32457988</v>
      </c>
      <c r="BV457" s="72">
        <f t="shared" si="41"/>
        <v>21765410.205380809</v>
      </c>
      <c r="BW457" s="72">
        <f t="shared" si="41"/>
        <v>13410520.17713199</v>
      </c>
      <c r="BX457" s="72">
        <f t="shared" si="41"/>
        <v>8780378.5912280343</v>
      </c>
      <c r="BY457" s="72">
        <f t="shared" si="41"/>
        <v>5228125040.0390844</v>
      </c>
    </row>
    <row r="458" spans="2:77" ht="22.5" thickBot="1" x14ac:dyDescent="0.25">
      <c r="B458" s="59"/>
      <c r="C458" s="73" t="s">
        <v>1033</v>
      </c>
      <c r="D458" s="74">
        <f t="shared" ref="D458:BO458" si="42">SUM(D456:D457)</f>
        <v>1218572157.2399998</v>
      </c>
      <c r="E458" s="74">
        <f t="shared" si="42"/>
        <v>273262117.5</v>
      </c>
      <c r="F458" s="74">
        <f t="shared" si="42"/>
        <v>512900094.42999995</v>
      </c>
      <c r="G458" s="74">
        <f t="shared" si="42"/>
        <v>147480268.43000001</v>
      </c>
      <c r="H458" s="74">
        <f t="shared" si="42"/>
        <v>126501956.63000001</v>
      </c>
      <c r="I458" s="74">
        <f t="shared" si="42"/>
        <v>48972212.479999989</v>
      </c>
      <c r="J458" s="74">
        <f t="shared" si="42"/>
        <v>2405808171.8899999</v>
      </c>
      <c r="K458" s="74">
        <f t="shared" si="42"/>
        <v>267946442.94000003</v>
      </c>
      <c r="L458" s="74">
        <f t="shared" si="42"/>
        <v>76920671.099999994</v>
      </c>
      <c r="M458" s="74">
        <f t="shared" si="42"/>
        <v>668476330.92000008</v>
      </c>
      <c r="N458" s="74">
        <f t="shared" si="42"/>
        <v>67176765.580000013</v>
      </c>
      <c r="O458" s="74">
        <f t="shared" si="42"/>
        <v>183224411.38000003</v>
      </c>
      <c r="P458" s="74">
        <f t="shared" si="42"/>
        <v>383313286.75</v>
      </c>
      <c r="Q458" s="74">
        <f t="shared" si="42"/>
        <v>338443283.28999996</v>
      </c>
      <c r="R458" s="74">
        <f t="shared" si="42"/>
        <v>33205061.040000003</v>
      </c>
      <c r="S458" s="74">
        <f t="shared" si="42"/>
        <v>120730150.41850004</v>
      </c>
      <c r="T458" s="74">
        <f t="shared" si="42"/>
        <v>101430542.62</v>
      </c>
      <c r="U458" s="74">
        <f t="shared" si="42"/>
        <v>62380258.200000003</v>
      </c>
      <c r="V458" s="74">
        <f t="shared" si="42"/>
        <v>1436753367.0100002</v>
      </c>
      <c r="W458" s="74">
        <f t="shared" si="42"/>
        <v>269835713.73000002</v>
      </c>
      <c r="X458" s="74">
        <f t="shared" si="42"/>
        <v>133289211.98999998</v>
      </c>
      <c r="Y458" s="74">
        <f t="shared" si="42"/>
        <v>338966324.97000003</v>
      </c>
      <c r="Z458" s="74">
        <f t="shared" si="42"/>
        <v>85023665.099999979</v>
      </c>
      <c r="AA458" s="74">
        <f t="shared" si="42"/>
        <v>114080772.88999999</v>
      </c>
      <c r="AB458" s="74">
        <f t="shared" si="42"/>
        <v>121090894.11000001</v>
      </c>
      <c r="AC458" s="74">
        <f t="shared" si="42"/>
        <v>52446008.06000001</v>
      </c>
      <c r="AD458" s="74">
        <f t="shared" si="42"/>
        <v>53925109.679999992</v>
      </c>
      <c r="AE458" s="74">
        <f t="shared" si="42"/>
        <v>1643413771.9499998</v>
      </c>
      <c r="AF458" s="74">
        <f t="shared" si="42"/>
        <v>95504060.450000018</v>
      </c>
      <c r="AG458" s="74">
        <f t="shared" si="42"/>
        <v>54403478.222000018</v>
      </c>
      <c r="AH458" s="74">
        <f t="shared" si="42"/>
        <v>55728185.899999991</v>
      </c>
      <c r="AI458" s="74">
        <f t="shared" si="42"/>
        <v>51581316.109999999</v>
      </c>
      <c r="AJ458" s="74">
        <f t="shared" si="42"/>
        <v>90737660.189999998</v>
      </c>
      <c r="AK458" s="74">
        <f t="shared" si="42"/>
        <v>72936491.959999993</v>
      </c>
      <c r="AL458" s="74">
        <f t="shared" si="42"/>
        <v>72138375.420000002</v>
      </c>
      <c r="AM458" s="74">
        <f t="shared" si="42"/>
        <v>116012984.19999999</v>
      </c>
      <c r="AN458" s="74">
        <f t="shared" si="42"/>
        <v>64672384.950000003</v>
      </c>
      <c r="AO458" s="74">
        <f t="shared" si="42"/>
        <v>68999709.730000019</v>
      </c>
      <c r="AP458" s="74">
        <f t="shared" si="42"/>
        <v>62785949.570000008</v>
      </c>
      <c r="AQ458" s="74">
        <f t="shared" si="42"/>
        <v>554098425.1099999</v>
      </c>
      <c r="AR458" s="74">
        <f t="shared" si="42"/>
        <v>77103823.700000003</v>
      </c>
      <c r="AS458" s="74">
        <f t="shared" si="42"/>
        <v>68876438.61999999</v>
      </c>
      <c r="AT458" s="74">
        <f t="shared" si="42"/>
        <v>69283879.540000021</v>
      </c>
      <c r="AU458" s="74">
        <f t="shared" si="42"/>
        <v>63453152.260000005</v>
      </c>
      <c r="AV458" s="74">
        <f t="shared" si="42"/>
        <v>26335021.039999999</v>
      </c>
      <c r="AW458" s="74">
        <f t="shared" si="42"/>
        <v>42576493.900000006</v>
      </c>
      <c r="AX458" s="74">
        <f t="shared" si="42"/>
        <v>1180641965.5800002</v>
      </c>
      <c r="AY458" s="74">
        <f t="shared" si="42"/>
        <v>87535911.600000009</v>
      </c>
      <c r="AZ458" s="74">
        <f t="shared" si="42"/>
        <v>97879043.039999977</v>
      </c>
      <c r="BA458" s="74">
        <f t="shared" si="42"/>
        <v>143753786.66999996</v>
      </c>
      <c r="BB458" s="74">
        <f t="shared" si="42"/>
        <v>131284195.16000003</v>
      </c>
      <c r="BC458" s="74">
        <f t="shared" si="42"/>
        <v>108305056.99999999</v>
      </c>
      <c r="BD458" s="74">
        <f t="shared" si="42"/>
        <v>221348398.78239995</v>
      </c>
      <c r="BE458" s="74">
        <f t="shared" si="42"/>
        <v>151936063.93000001</v>
      </c>
      <c r="BF458" s="74">
        <f t="shared" si="42"/>
        <v>84725934.610000014</v>
      </c>
      <c r="BG458" s="74">
        <f t="shared" si="42"/>
        <v>40667678.710000008</v>
      </c>
      <c r="BH458" s="74">
        <f t="shared" si="42"/>
        <v>26676515.700000003</v>
      </c>
      <c r="BI458" s="74">
        <f t="shared" si="42"/>
        <v>1040223962.24</v>
      </c>
      <c r="BJ458" s="74">
        <f t="shared" si="42"/>
        <v>383701632.00999999</v>
      </c>
      <c r="BK458" s="74">
        <f t="shared" si="42"/>
        <v>80244565.280000001</v>
      </c>
      <c r="BL458" s="74">
        <f t="shared" si="42"/>
        <v>55002012.479999989</v>
      </c>
      <c r="BM458" s="74">
        <f t="shared" si="42"/>
        <v>74542826.930000007</v>
      </c>
      <c r="BN458" s="74">
        <f t="shared" si="42"/>
        <v>114699596.50999999</v>
      </c>
      <c r="BO458" s="74">
        <f t="shared" si="42"/>
        <v>53073623.040000007</v>
      </c>
      <c r="BP458" s="74">
        <f t="shared" ref="BP458:BY458" si="43">SUM(BP456:BP457)</f>
        <v>699685079.77000034</v>
      </c>
      <c r="BQ458" s="74">
        <f t="shared" si="43"/>
        <v>66028041.009999998</v>
      </c>
      <c r="BR458" s="74">
        <f t="shared" si="43"/>
        <v>68528697.75</v>
      </c>
      <c r="BS458" s="74">
        <f t="shared" si="43"/>
        <v>108508725.73000002</v>
      </c>
      <c r="BT458" s="74">
        <f t="shared" si="43"/>
        <v>108683913.31999999</v>
      </c>
      <c r="BU458" s="74">
        <f t="shared" si="43"/>
        <v>237180186.54999998</v>
      </c>
      <c r="BV458" s="74">
        <f t="shared" si="43"/>
        <v>75636353.439999983</v>
      </c>
      <c r="BW458" s="74">
        <f t="shared" si="43"/>
        <v>40504002</v>
      </c>
      <c r="BX458" s="74">
        <f t="shared" si="43"/>
        <v>38661468.940000005</v>
      </c>
      <c r="BY458" s="74">
        <f t="shared" si="43"/>
        <v>10258118066.945198</v>
      </c>
    </row>
    <row r="459" spans="2:77" ht="22.5" thickTop="1" x14ac:dyDescent="0.2"/>
    <row r="462" spans="2:77" x14ac:dyDescent="0.2">
      <c r="C462" s="2" t="s">
        <v>1034</v>
      </c>
      <c r="D462" s="76">
        <f t="shared" ref="D462:BO462" si="44">SUM(D443-D451)</f>
        <v>1212296173.2799997</v>
      </c>
      <c r="E462" s="76">
        <f t="shared" si="44"/>
        <v>284645626.53999996</v>
      </c>
      <c r="F462" s="76">
        <f t="shared" si="44"/>
        <v>514603255.74999994</v>
      </c>
      <c r="G462" s="76">
        <f t="shared" si="44"/>
        <v>162028482.83000001</v>
      </c>
      <c r="H462" s="76">
        <f t="shared" si="44"/>
        <v>138853329.52000004</v>
      </c>
      <c r="I462" s="76">
        <f t="shared" si="44"/>
        <v>53201399.029999986</v>
      </c>
      <c r="J462" s="76">
        <f t="shared" si="44"/>
        <v>3238135507.0800004</v>
      </c>
      <c r="K462" s="76">
        <f t="shared" si="44"/>
        <v>258497028.75</v>
      </c>
      <c r="L462" s="76">
        <f t="shared" si="44"/>
        <v>75598340.50999999</v>
      </c>
      <c r="M462" s="76">
        <f t="shared" si="44"/>
        <v>659311098.78999996</v>
      </c>
      <c r="N462" s="76">
        <f t="shared" si="44"/>
        <v>69210479.149999991</v>
      </c>
      <c r="O462" s="76">
        <f t="shared" si="44"/>
        <v>186795213.85000002</v>
      </c>
      <c r="P462" s="76">
        <f t="shared" si="44"/>
        <v>370794501.84000009</v>
      </c>
      <c r="Q462" s="76">
        <f t="shared" si="44"/>
        <v>326284673.98000002</v>
      </c>
      <c r="R462" s="76">
        <f t="shared" si="44"/>
        <v>32493236.040000007</v>
      </c>
      <c r="S462" s="76">
        <f t="shared" si="44"/>
        <v>126053694.18000002</v>
      </c>
      <c r="T462" s="76">
        <f t="shared" si="44"/>
        <v>104642102.3</v>
      </c>
      <c r="U462" s="76">
        <f t="shared" si="44"/>
        <v>60436073.180000007</v>
      </c>
      <c r="V462" s="76">
        <f t="shared" si="44"/>
        <v>1348031549.6100001</v>
      </c>
      <c r="W462" s="76">
        <f t="shared" si="44"/>
        <v>262817610.15000004</v>
      </c>
      <c r="X462" s="76">
        <f t="shared" si="44"/>
        <v>125709247.61999997</v>
      </c>
      <c r="Y462" s="76">
        <f t="shared" si="44"/>
        <v>319240920.36999995</v>
      </c>
      <c r="Z462" s="76">
        <f t="shared" si="44"/>
        <v>88781695.310000002</v>
      </c>
      <c r="AA462" s="76">
        <f t="shared" si="44"/>
        <v>126685923.82000001</v>
      </c>
      <c r="AB462" s="76">
        <f t="shared" si="44"/>
        <v>128089412.18000001</v>
      </c>
      <c r="AC462" s="76">
        <f t="shared" si="44"/>
        <v>50296385.31000001</v>
      </c>
      <c r="AD462" s="76">
        <f t="shared" si="44"/>
        <v>56946593.300000004</v>
      </c>
      <c r="AE462" s="76">
        <f t="shared" si="44"/>
        <v>1643755958.6999998</v>
      </c>
      <c r="AF462" s="76">
        <f t="shared" si="44"/>
        <v>103633241.63000003</v>
      </c>
      <c r="AG462" s="76">
        <f t="shared" si="44"/>
        <v>62259334.372000009</v>
      </c>
      <c r="AH462" s="76">
        <f t="shared" si="44"/>
        <v>58123003.75999999</v>
      </c>
      <c r="AI462" s="76">
        <f t="shared" si="44"/>
        <v>55338276.000000007</v>
      </c>
      <c r="AJ462" s="76">
        <f t="shared" si="44"/>
        <v>96121318.13000001</v>
      </c>
      <c r="AK462" s="76">
        <f t="shared" si="44"/>
        <v>77461132.149999991</v>
      </c>
      <c r="AL462" s="76">
        <f t="shared" si="44"/>
        <v>75986441.219999999</v>
      </c>
      <c r="AM462" s="76">
        <f t="shared" si="44"/>
        <v>119516720.5</v>
      </c>
      <c r="AN462" s="76">
        <f t="shared" si="44"/>
        <v>69746981.140000001</v>
      </c>
      <c r="AO462" s="76">
        <f t="shared" si="44"/>
        <v>76356561</v>
      </c>
      <c r="AP462" s="76">
        <f t="shared" si="44"/>
        <v>64910464.20000001</v>
      </c>
      <c r="AQ462" s="76">
        <f t="shared" si="44"/>
        <v>531108732.2899999</v>
      </c>
      <c r="AR462" s="76">
        <f t="shared" si="44"/>
        <v>77387093.100000009</v>
      </c>
      <c r="AS462" s="76">
        <f t="shared" si="44"/>
        <v>76389622.059999987</v>
      </c>
      <c r="AT462" s="76">
        <f t="shared" si="44"/>
        <v>72041910.939999998</v>
      </c>
      <c r="AU462" s="76">
        <f t="shared" si="44"/>
        <v>69029675.200000003</v>
      </c>
      <c r="AV462" s="76">
        <f t="shared" si="44"/>
        <v>26184715.539999999</v>
      </c>
      <c r="AW462" s="76">
        <f t="shared" si="44"/>
        <v>42449222.13000001</v>
      </c>
      <c r="AX462" s="76">
        <f t="shared" si="44"/>
        <v>1554430945.9500003</v>
      </c>
      <c r="AY462" s="76">
        <f t="shared" si="44"/>
        <v>89174814.659999996</v>
      </c>
      <c r="AZ462" s="76">
        <f t="shared" si="44"/>
        <v>106779594.37</v>
      </c>
      <c r="BA462" s="76">
        <f t="shared" si="44"/>
        <v>142104393.32999998</v>
      </c>
      <c r="BB462" s="76">
        <f t="shared" si="44"/>
        <v>140965332.56</v>
      </c>
      <c r="BC462" s="76">
        <f t="shared" si="44"/>
        <v>109298436.61999999</v>
      </c>
      <c r="BD462" s="76">
        <f t="shared" si="44"/>
        <v>217110841.86880001</v>
      </c>
      <c r="BE462" s="76">
        <f t="shared" si="44"/>
        <v>153332891.95000002</v>
      </c>
      <c r="BF462" s="76">
        <f t="shared" si="44"/>
        <v>83485170.879999995</v>
      </c>
      <c r="BG462" s="76">
        <f t="shared" si="44"/>
        <v>42319869.729999997</v>
      </c>
      <c r="BH462" s="76">
        <f t="shared" si="44"/>
        <v>29058037.000000004</v>
      </c>
      <c r="BI462" s="76">
        <f t="shared" si="44"/>
        <v>995095203.24999988</v>
      </c>
      <c r="BJ462" s="76">
        <f t="shared" si="44"/>
        <v>370115580.19999999</v>
      </c>
      <c r="BK462" s="76">
        <f t="shared" si="44"/>
        <v>85896788.870000005</v>
      </c>
      <c r="BL462" s="76">
        <f t="shared" si="44"/>
        <v>61711531.429999992</v>
      </c>
      <c r="BM462" s="76">
        <f t="shared" si="44"/>
        <v>85439641.529999986</v>
      </c>
      <c r="BN462" s="76">
        <f t="shared" si="44"/>
        <v>123872556.73</v>
      </c>
      <c r="BO462" s="76">
        <f t="shared" si="44"/>
        <v>55119329.670000009</v>
      </c>
      <c r="BP462" s="76">
        <f t="shared" ref="BP462:BY462" si="45">SUM(BP443-BP451)</f>
        <v>654200743.60000014</v>
      </c>
      <c r="BQ462" s="76">
        <f t="shared" si="45"/>
        <v>68882867.950000003</v>
      </c>
      <c r="BR462" s="76">
        <f t="shared" si="45"/>
        <v>70405900.87000002</v>
      </c>
      <c r="BS462" s="76">
        <f t="shared" si="45"/>
        <v>105283403.77000001</v>
      </c>
      <c r="BT462" s="76">
        <f t="shared" si="45"/>
        <v>122321574.17</v>
      </c>
      <c r="BU462" s="76">
        <f t="shared" si="45"/>
        <v>238569113.97000003</v>
      </c>
      <c r="BV462" s="76">
        <f t="shared" si="45"/>
        <v>80238126.529999986</v>
      </c>
      <c r="BW462" s="76">
        <f t="shared" si="45"/>
        <v>42152262.5</v>
      </c>
      <c r="BX462" s="76">
        <f t="shared" si="45"/>
        <v>34223554.329999998</v>
      </c>
      <c r="BY462" s="76">
        <f t="shared" si="45"/>
        <v>10615586545.599598</v>
      </c>
    </row>
  </sheetData>
  <mergeCells count="18">
    <mergeCell ref="A243:C243"/>
    <mergeCell ref="A438:C438"/>
    <mergeCell ref="BP2:BX2"/>
    <mergeCell ref="B3:B4"/>
    <mergeCell ref="C3:C4"/>
    <mergeCell ref="A47:C47"/>
    <mergeCell ref="A129:C129"/>
    <mergeCell ref="A179:C179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BFA4-72EA-447F-86D6-52A996085C3F}">
  <sheetPr>
    <tabColor theme="5"/>
  </sheetPr>
  <dimension ref="A1:U25"/>
  <sheetViews>
    <sheetView tabSelected="1" zoomScale="80" zoomScaleNormal="80" workbookViewId="0">
      <selection activeCell="P17" sqref="P17"/>
    </sheetView>
  </sheetViews>
  <sheetFormatPr defaultRowHeight="24" x14ac:dyDescent="0.55000000000000004"/>
  <cols>
    <col min="1" max="1" width="13" style="79" bestFit="1" customWidth="1"/>
    <col min="2" max="2" width="21" style="79" customWidth="1"/>
    <col min="3" max="3" width="14.375" style="79" customWidth="1"/>
    <col min="4" max="4" width="11.25" style="81" customWidth="1"/>
    <col min="5" max="5" width="11.375" style="79" customWidth="1"/>
    <col min="6" max="6" width="11.5" style="79" customWidth="1"/>
    <col min="7" max="7" width="14.375" style="79" bestFit="1" customWidth="1"/>
    <col min="8" max="8" width="10.875" style="82" bestFit="1" customWidth="1"/>
    <col min="9" max="9" width="9.875" style="79" bestFit="1" customWidth="1"/>
    <col min="10" max="10" width="11" style="79" customWidth="1"/>
    <col min="11" max="11" width="7.375" style="79" customWidth="1"/>
    <col min="12" max="12" width="6.75" style="79" customWidth="1"/>
    <col min="13" max="13" width="7.125" style="79" customWidth="1"/>
    <col min="14" max="16384" width="9" style="79"/>
  </cols>
  <sheetData>
    <row r="1" spans="1:21" x14ac:dyDescent="0.55000000000000004">
      <c r="A1" s="77" t="s">
        <v>1035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8"/>
      <c r="P1" s="78"/>
      <c r="Q1" s="78"/>
      <c r="R1" s="78"/>
      <c r="S1" s="78"/>
      <c r="T1" s="78"/>
      <c r="U1" s="78"/>
    </row>
    <row r="2" spans="1:21" s="78" customFormat="1" x14ac:dyDescent="0.55000000000000004">
      <c r="A2" s="77" t="s">
        <v>1036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21" s="78" customFormat="1" x14ac:dyDescent="0.55000000000000004">
      <c r="A3" s="80" t="s">
        <v>1037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1" s="78" customFormat="1" ht="19.5" customHeight="1" x14ac:dyDescent="0.55000000000000004">
      <c r="A4" s="79"/>
      <c r="B4" s="79"/>
      <c r="C4" s="79"/>
      <c r="D4" s="81"/>
      <c r="E4" s="79"/>
      <c r="F4" s="79"/>
      <c r="G4" s="79"/>
      <c r="H4" s="82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25.5" customHeight="1" x14ac:dyDescent="0.55000000000000004">
      <c r="A5" s="83" t="s">
        <v>1038</v>
      </c>
      <c r="B5" s="83" t="s">
        <v>1039</v>
      </c>
      <c r="C5" s="83" t="s">
        <v>1040</v>
      </c>
      <c r="D5" s="83"/>
      <c r="E5" s="83"/>
      <c r="F5" s="83"/>
      <c r="G5" s="83" t="s">
        <v>1041</v>
      </c>
      <c r="H5" s="83"/>
      <c r="I5" s="83"/>
      <c r="J5" s="83"/>
      <c r="K5" s="83" t="s">
        <v>1042</v>
      </c>
      <c r="L5" s="83"/>
      <c r="M5" s="83"/>
      <c r="N5" s="78"/>
      <c r="O5" s="78"/>
      <c r="P5" s="78"/>
      <c r="Q5" s="78"/>
      <c r="R5" s="78"/>
      <c r="S5" s="78"/>
      <c r="T5" s="78"/>
      <c r="U5" s="78"/>
    </row>
    <row r="6" spans="1:21" ht="52.5" customHeight="1" x14ac:dyDescent="0.55000000000000004">
      <c r="A6" s="83"/>
      <c r="B6" s="83"/>
      <c r="C6" s="84" t="s">
        <v>1043</v>
      </c>
      <c r="D6" s="85" t="s">
        <v>1044</v>
      </c>
      <c r="E6" s="84" t="s">
        <v>1045</v>
      </c>
      <c r="F6" s="86" t="s">
        <v>1046</v>
      </c>
      <c r="G6" s="84" t="s">
        <v>1047</v>
      </c>
      <c r="H6" s="87" t="s">
        <v>1048</v>
      </c>
      <c r="I6" s="84" t="s">
        <v>1045</v>
      </c>
      <c r="J6" s="86" t="s">
        <v>1049</v>
      </c>
      <c r="K6" s="84" t="s">
        <v>1050</v>
      </c>
      <c r="L6" s="84" t="s">
        <v>1051</v>
      </c>
      <c r="M6" s="84" t="s">
        <v>1052</v>
      </c>
      <c r="N6" s="78"/>
      <c r="O6" s="78"/>
      <c r="P6" s="78"/>
      <c r="Q6" s="78"/>
      <c r="R6" s="78"/>
      <c r="S6" s="78"/>
      <c r="T6" s="78"/>
      <c r="U6" s="78"/>
    </row>
    <row r="7" spans="1:21" x14ac:dyDescent="0.55000000000000004">
      <c r="A7" s="88" t="s">
        <v>1053</v>
      </c>
      <c r="B7" s="88" t="s">
        <v>1054</v>
      </c>
      <c r="C7" s="89">
        <v>472363994.32999998</v>
      </c>
      <c r="D7" s="90">
        <v>35105.519999999997</v>
      </c>
      <c r="E7" s="91">
        <v>16405.14</v>
      </c>
      <c r="F7" s="92">
        <f>C7/D7</f>
        <v>13455.547570011782</v>
      </c>
      <c r="G7" s="90">
        <v>227321085.44</v>
      </c>
      <c r="H7" s="90">
        <v>333372</v>
      </c>
      <c r="I7" s="93">
        <v>1079.53</v>
      </c>
      <c r="J7" s="92">
        <f>G7/H7</f>
        <v>681.88415775770011</v>
      </c>
      <c r="K7" s="94" t="str">
        <f>IF(F7&lt;E7,"ผ่าน","ไม่ผ่าน")</f>
        <v>ผ่าน</v>
      </c>
      <c r="L7" s="94" t="str">
        <f>IF(J7&lt;I7,"ผ่าน","ไม่ผ่าน")</f>
        <v>ผ่าน</v>
      </c>
      <c r="M7" s="94" t="str">
        <f>IF(AND(F7&lt;E7,J7&lt;I7),"ผ่าน","ไม่ผ่าน")</f>
        <v>ผ่าน</v>
      </c>
    </row>
    <row r="8" spans="1:21" x14ac:dyDescent="0.55000000000000004">
      <c r="A8" s="88" t="s">
        <v>1055</v>
      </c>
      <c r="B8" s="88" t="s">
        <v>1056</v>
      </c>
      <c r="C8" s="89">
        <v>19883752.199999999</v>
      </c>
      <c r="D8" s="90">
        <v>1263.24</v>
      </c>
      <c r="E8" s="91">
        <v>22230.52</v>
      </c>
      <c r="F8" s="92">
        <f t="shared" ref="F8:F15" si="0">C8/D8</f>
        <v>15740.28070675406</v>
      </c>
      <c r="G8" s="90">
        <v>46144288.810000002</v>
      </c>
      <c r="H8" s="90">
        <v>77827</v>
      </c>
      <c r="I8" s="93">
        <v>865.63</v>
      </c>
      <c r="J8" s="92">
        <f t="shared" ref="J8:J15" si="1">G8/H8</f>
        <v>592.90848690043299</v>
      </c>
      <c r="K8" s="94" t="str">
        <f t="shared" ref="K8:K15" si="2">IF(F8&lt;E8,"ผ่าน","ไม่ผ่าน")</f>
        <v>ผ่าน</v>
      </c>
      <c r="L8" s="94" t="str">
        <f t="shared" ref="L8:L15" si="3">IF(J8&lt;I8,"ผ่าน","ไม่ผ่าน")</f>
        <v>ผ่าน</v>
      </c>
      <c r="M8" s="94" t="str">
        <f t="shared" ref="M8:M15" si="4">IF(AND(F8&lt;E8,J8&lt;I8),"ผ่าน","ไม่ผ่าน")</f>
        <v>ผ่าน</v>
      </c>
    </row>
    <row r="9" spans="1:21" x14ac:dyDescent="0.55000000000000004">
      <c r="A9" s="88" t="s">
        <v>1057</v>
      </c>
      <c r="B9" s="88" t="s">
        <v>1058</v>
      </c>
      <c r="C9" s="89">
        <v>19115929.359999999</v>
      </c>
      <c r="D9" s="90">
        <v>1414.37</v>
      </c>
      <c r="E9" s="91">
        <v>18886.099999999999</v>
      </c>
      <c r="F9" s="92">
        <f t="shared" si="0"/>
        <v>13515.508219207139</v>
      </c>
      <c r="G9" s="90">
        <v>49412768.390000001</v>
      </c>
      <c r="H9" s="90">
        <v>68752</v>
      </c>
      <c r="I9" s="93">
        <v>798.11</v>
      </c>
      <c r="J9" s="92">
        <f t="shared" si="1"/>
        <v>718.71026864673024</v>
      </c>
      <c r="K9" s="94" t="str">
        <f t="shared" si="2"/>
        <v>ผ่าน</v>
      </c>
      <c r="L9" s="94" t="str">
        <f t="shared" si="3"/>
        <v>ผ่าน</v>
      </c>
      <c r="M9" s="94" t="str">
        <f t="shared" si="4"/>
        <v>ผ่าน</v>
      </c>
      <c r="P9" s="81"/>
    </row>
    <row r="10" spans="1:21" x14ac:dyDescent="0.55000000000000004">
      <c r="A10" s="88" t="s">
        <v>1059</v>
      </c>
      <c r="B10" s="88" t="s">
        <v>1058</v>
      </c>
      <c r="C10" s="89">
        <v>36572494.090000004</v>
      </c>
      <c r="D10" s="90">
        <v>2101.9699999999998</v>
      </c>
      <c r="E10" s="91">
        <v>18886.099999999999</v>
      </c>
      <c r="F10" s="92">
        <f t="shared" si="0"/>
        <v>17399.151315194798</v>
      </c>
      <c r="G10" s="90">
        <v>71936231.640000001</v>
      </c>
      <c r="H10" s="90">
        <v>120466</v>
      </c>
      <c r="I10" s="93">
        <v>798.11</v>
      </c>
      <c r="J10" s="92">
        <f t="shared" si="1"/>
        <v>597.14966579781844</v>
      </c>
      <c r="K10" s="94" t="str">
        <f t="shared" si="2"/>
        <v>ผ่าน</v>
      </c>
      <c r="L10" s="94" t="str">
        <f t="shared" si="3"/>
        <v>ผ่าน</v>
      </c>
      <c r="M10" s="94" t="str">
        <f t="shared" si="4"/>
        <v>ผ่าน</v>
      </c>
    </row>
    <row r="11" spans="1:21" x14ac:dyDescent="0.55000000000000004">
      <c r="A11" s="88" t="s">
        <v>1060</v>
      </c>
      <c r="B11" s="88" t="s">
        <v>1058</v>
      </c>
      <c r="C11" s="89">
        <v>36576917.270000003</v>
      </c>
      <c r="D11" s="90">
        <v>2581.31</v>
      </c>
      <c r="E11" s="91">
        <v>18886.099999999999</v>
      </c>
      <c r="F11" s="92">
        <f t="shared" si="0"/>
        <v>14169.904920369891</v>
      </c>
      <c r="G11" s="90">
        <v>72106996.049999997</v>
      </c>
      <c r="H11" s="90">
        <v>164762</v>
      </c>
      <c r="I11" s="93">
        <v>798.11</v>
      </c>
      <c r="J11" s="92">
        <f t="shared" si="1"/>
        <v>437.64336467146546</v>
      </c>
      <c r="K11" s="94" t="str">
        <f t="shared" si="2"/>
        <v>ผ่าน</v>
      </c>
      <c r="L11" s="94" t="str">
        <f t="shared" si="3"/>
        <v>ผ่าน</v>
      </c>
      <c r="M11" s="94" t="str">
        <f t="shared" si="4"/>
        <v>ผ่าน</v>
      </c>
    </row>
    <row r="12" spans="1:21" x14ac:dyDescent="0.55000000000000004">
      <c r="A12" s="88" t="s">
        <v>1061</v>
      </c>
      <c r="B12" s="88" t="s">
        <v>1062</v>
      </c>
      <c r="C12" s="89">
        <v>113341628.72</v>
      </c>
      <c r="D12" s="90">
        <v>5147.24</v>
      </c>
      <c r="E12" s="91">
        <v>23171.27</v>
      </c>
      <c r="F12" s="92">
        <f t="shared" si="0"/>
        <v>22019.884194247792</v>
      </c>
      <c r="G12" s="90">
        <v>123838557.83</v>
      </c>
      <c r="H12" s="90">
        <v>189430</v>
      </c>
      <c r="I12" s="93">
        <v>949.64</v>
      </c>
      <c r="J12" s="92">
        <f t="shared" si="1"/>
        <v>653.7431126537507</v>
      </c>
      <c r="K12" s="94" t="str">
        <f t="shared" si="2"/>
        <v>ผ่าน</v>
      </c>
      <c r="L12" s="94" t="str">
        <f t="shared" si="3"/>
        <v>ผ่าน</v>
      </c>
      <c r="M12" s="94" t="str">
        <f t="shared" si="4"/>
        <v>ผ่าน</v>
      </c>
    </row>
    <row r="13" spans="1:21" x14ac:dyDescent="0.55000000000000004">
      <c r="A13" s="88" t="s">
        <v>1063</v>
      </c>
      <c r="B13" s="88" t="s">
        <v>1058</v>
      </c>
      <c r="C13" s="89">
        <v>22014180.600000001</v>
      </c>
      <c r="D13" s="90">
        <v>1343.7</v>
      </c>
      <c r="E13" s="91">
        <v>18886.099999999999</v>
      </c>
      <c r="F13" s="92">
        <f t="shared" si="0"/>
        <v>16383.255637419068</v>
      </c>
      <c r="G13" s="90">
        <v>53622172.840000004</v>
      </c>
      <c r="H13" s="90">
        <v>88639</v>
      </c>
      <c r="I13" s="93">
        <v>798.11</v>
      </c>
      <c r="J13" s="92">
        <f t="shared" si="1"/>
        <v>604.95011044799696</v>
      </c>
      <c r="K13" s="94" t="str">
        <f t="shared" si="2"/>
        <v>ผ่าน</v>
      </c>
      <c r="L13" s="94" t="str">
        <f t="shared" si="3"/>
        <v>ผ่าน</v>
      </c>
      <c r="M13" s="94" t="str">
        <f t="shared" si="4"/>
        <v>ผ่าน</v>
      </c>
    </row>
    <row r="14" spans="1:21" x14ac:dyDescent="0.55000000000000004">
      <c r="A14" s="88" t="s">
        <v>1064</v>
      </c>
      <c r="B14" s="88" t="s">
        <v>1065</v>
      </c>
      <c r="C14" s="89">
        <v>13410520.18</v>
      </c>
      <c r="D14" s="90">
        <v>752.09</v>
      </c>
      <c r="E14" s="91">
        <v>24468.92</v>
      </c>
      <c r="F14" s="92">
        <f t="shared" si="0"/>
        <v>17831.004507439269</v>
      </c>
      <c r="G14" s="90">
        <v>27093481.82</v>
      </c>
      <c r="H14" s="90">
        <v>49184</v>
      </c>
      <c r="I14" s="93">
        <v>893.7</v>
      </c>
      <c r="J14" s="92">
        <f t="shared" si="1"/>
        <v>550.85966615159407</v>
      </c>
      <c r="K14" s="94" t="str">
        <f t="shared" si="2"/>
        <v>ผ่าน</v>
      </c>
      <c r="L14" s="94" t="str">
        <f t="shared" si="3"/>
        <v>ผ่าน</v>
      </c>
      <c r="M14" s="94" t="str">
        <f t="shared" si="4"/>
        <v>ผ่าน</v>
      </c>
    </row>
    <row r="15" spans="1:21" x14ac:dyDescent="0.55000000000000004">
      <c r="A15" s="88" t="s">
        <v>1066</v>
      </c>
      <c r="B15" s="88" t="s">
        <v>1067</v>
      </c>
      <c r="C15" s="89">
        <v>8780806.0600000005</v>
      </c>
      <c r="D15" s="90">
        <v>637.58000000000004</v>
      </c>
      <c r="E15" s="91">
        <v>18572.41</v>
      </c>
      <c r="F15" s="92">
        <f t="shared" si="0"/>
        <v>13772.085165783117</v>
      </c>
      <c r="G15" s="90">
        <v>29880662.879999999</v>
      </c>
      <c r="H15" s="90">
        <v>49873</v>
      </c>
      <c r="I15" s="93">
        <v>812.5</v>
      </c>
      <c r="J15" s="92">
        <f t="shared" si="1"/>
        <v>599.13506065406125</v>
      </c>
      <c r="K15" s="94" t="str">
        <f t="shared" si="2"/>
        <v>ผ่าน</v>
      </c>
      <c r="L15" s="94" t="str">
        <f t="shared" si="3"/>
        <v>ผ่าน</v>
      </c>
      <c r="M15" s="94" t="str">
        <f t="shared" si="4"/>
        <v>ผ่าน</v>
      </c>
    </row>
    <row r="17" spans="1:8" x14ac:dyDescent="0.55000000000000004">
      <c r="A17" s="79" t="s">
        <v>1068</v>
      </c>
    </row>
    <row r="18" spans="1:8" s="99" customFormat="1" x14ac:dyDescent="0.55000000000000004">
      <c r="A18" s="95" t="s">
        <v>1069</v>
      </c>
      <c r="B18" s="96" t="s">
        <v>1070</v>
      </c>
      <c r="C18" s="97" t="s">
        <v>1071</v>
      </c>
      <c r="D18" s="98">
        <f>9*100/9</f>
        <v>100</v>
      </c>
      <c r="G18" s="100"/>
      <c r="H18" s="101"/>
    </row>
    <row r="19" spans="1:8" s="99" customFormat="1" x14ac:dyDescent="0.55000000000000004">
      <c r="A19" s="95" t="s">
        <v>1072</v>
      </c>
      <c r="B19" s="96" t="s">
        <v>1073</v>
      </c>
      <c r="C19" s="97" t="s">
        <v>1071</v>
      </c>
      <c r="D19" s="102">
        <f>0*100/9</f>
        <v>0</v>
      </c>
      <c r="G19" s="100"/>
      <c r="H19" s="101"/>
    </row>
    <row r="20" spans="1:8" x14ac:dyDescent="0.55000000000000004">
      <c r="A20" s="103" t="s">
        <v>1074</v>
      </c>
      <c r="B20" s="104" t="s">
        <v>1075</v>
      </c>
      <c r="C20" s="104"/>
      <c r="D20" s="105"/>
    </row>
    <row r="21" spans="1:8" x14ac:dyDescent="0.55000000000000004">
      <c r="A21" s="103"/>
      <c r="B21" s="99" t="s">
        <v>1076</v>
      </c>
      <c r="C21" s="99"/>
      <c r="D21" s="106"/>
    </row>
    <row r="22" spans="1:8" x14ac:dyDescent="0.55000000000000004">
      <c r="A22" s="107"/>
      <c r="B22" s="107" t="s">
        <v>1077</v>
      </c>
      <c r="C22" s="107"/>
      <c r="D22" s="108"/>
    </row>
    <row r="23" spans="1:8" x14ac:dyDescent="0.55000000000000004">
      <c r="A23" s="79" t="s">
        <v>635</v>
      </c>
      <c r="B23" s="109" t="s">
        <v>1078</v>
      </c>
    </row>
    <row r="24" spans="1:8" x14ac:dyDescent="0.55000000000000004">
      <c r="B24" s="79" t="s">
        <v>1079</v>
      </c>
    </row>
    <row r="25" spans="1:8" x14ac:dyDescent="0.55000000000000004">
      <c r="B25" s="9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97476096-BA4E-4F9A-86F1-38FE9D9AC17D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ก.ค.62</vt:lpstr>
      <vt:lpstr>ก.ค.62 pop UC</vt:lpstr>
      <vt:lpstr>'คำนวณUnit Cost ก.ค.62'!Print_Titles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2019-09-13T08:59:30Z</dcterms:created>
  <dcterms:modified xsi:type="dcterms:W3CDTF">2019-09-13T09:01:19Z</dcterms:modified>
</cp:coreProperties>
</file>